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760" activeTab="1"/>
  </bookViews>
  <sheets>
    <sheet name="ТС" sheetId="1" r:id="rId1"/>
    <sheet name="Приложение 1 - ОП 1" sheetId="2" r:id="rId2"/>
    <sheet name="Приложение 1 - ОП 2" sheetId="3" r:id="rId3"/>
    <sheet name="Приложение 2" sheetId="4" r:id="rId4"/>
    <sheet name="Приложение 3" sheetId="5" r:id="rId5"/>
    <sheet name="Приложение 4" sheetId="6" r:id="rId6"/>
  </sheets>
  <definedNames>
    <definedName name="_xlnm._FilterDatabase" localSheetId="3" hidden="1">'Приложение 2'!$A$3:$R$1246</definedName>
  </definedNames>
  <calcPr fullCalcOnLoad="1"/>
</workbook>
</file>

<file path=xl/sharedStrings.xml><?xml version="1.0" encoding="utf-8"?>
<sst xmlns="http://schemas.openxmlformats.org/spreadsheetml/2006/main" count="14680" uniqueCount="3001">
  <si>
    <t xml:space="preserve">Hydrochlorthiazide 25 mg., Valsartan 160 mg., tb. </t>
  </si>
  <si>
    <t xml:space="preserve">Atorvastatin calcium 10 mg., tb. </t>
  </si>
  <si>
    <t xml:space="preserve">Progesterone caps 100 mg </t>
  </si>
  <si>
    <t xml:space="preserve">Methylergometrine tabl. 0,125 mg </t>
  </si>
  <si>
    <t xml:space="preserve">Levothyroxine sodium 50 mcg., tb. </t>
  </si>
  <si>
    <t xml:space="preserve">Levothyroxine sodium 100 mcg., tb.  </t>
  </si>
  <si>
    <t xml:space="preserve">Propylthiouracil 50 mg., tb. </t>
  </si>
  <si>
    <t>Thiamazole 5 mg tb</t>
  </si>
  <si>
    <t>Doxycyclin 100 mg., caps</t>
  </si>
  <si>
    <t xml:space="preserve">Chloramphenicol 250 mg caps </t>
  </si>
  <si>
    <t>Phenoxymethylpenicillin 1000000 UI  tb</t>
  </si>
  <si>
    <t xml:space="preserve">Cefalexin 1 g., tb. </t>
  </si>
  <si>
    <t xml:space="preserve">Azithromycin 250 mg., caps. </t>
  </si>
  <si>
    <t xml:space="preserve">Clarithromycin tb. 500 mg. </t>
  </si>
  <si>
    <t>Midecamycin400mg tb</t>
  </si>
  <si>
    <t>Roxithromycin 150 mg tb</t>
  </si>
  <si>
    <t xml:space="preserve">Lincomycin as hydrochloride 566 mg., caps. </t>
  </si>
  <si>
    <t>Metronidazole 500 mg., tb.</t>
  </si>
  <si>
    <t xml:space="preserve">Itraconazole 100 mg., caps. </t>
  </si>
  <si>
    <t xml:space="preserve">Rifampicin 300 mg., caps. </t>
  </si>
  <si>
    <t>ТРАНСМЕТИЛ ТАБЛ. 500МГ Х 10</t>
  </si>
  <si>
    <t>ТИОГАММА ТАБЛ. 600МГ Х 30</t>
  </si>
  <si>
    <t xml:space="preserve"> Oral film coated tablet</t>
  </si>
  <si>
    <t>СИНТРОМ ТАБЛ. 4МГ Х 20</t>
  </si>
  <si>
    <t>Merus Labs Luxco II S.a.R.L., Люксембург</t>
  </si>
  <si>
    <t>ХЕПАРИН ФЛ.25000IU/5МЛ 5 МЛ.Х10 BRAUN</t>
  </si>
  <si>
    <t>B. Braun Melsungen AG, Германия</t>
  </si>
  <si>
    <t>ФРАКСИПАРИН ШПРИЦ АМП. 0,4МЛ Х 10</t>
  </si>
  <si>
    <t>Aspen Pharma Trading Limited, Ирландия</t>
  </si>
  <si>
    <t>4 ml</t>
  </si>
  <si>
    <t>ФРАКСИПАРИН ШПРИЦ АМП. 0,6МЛ Х 10</t>
  </si>
  <si>
    <t>6 ml x 10</t>
  </si>
  <si>
    <t>ЗИБОР 3500 ФЛ. Х 2</t>
  </si>
  <si>
    <t>Menarini International Operations Luxembourg S.A., Люксембург</t>
  </si>
  <si>
    <t>АЦЕТИЗАЛ КАРДИО ТАБЛ. 100МГ Х 100</t>
  </si>
  <si>
    <t>АЦЕТИЗАЛ  ТАБЛ. 500МГ Х 20 АК</t>
  </si>
  <si>
    <t>КОНАКИОН АМП.10МГ/МЛ 1МЛ Х 5</t>
  </si>
  <si>
    <t>Рош България ЕООД, България</t>
  </si>
  <si>
    <t>НОВОСЕВЪН 100KIU 2МГ Х 1 СПРИНЦОВКА</t>
  </si>
  <si>
    <t>Powder and solvent for solution for injection</t>
  </si>
  <si>
    <t>ДИЦИНОН АМП. 250МГ 2МЛ Х 4/ОПАКОВКА/</t>
  </si>
  <si>
    <t>OM Pharma S. A., Португалия</t>
  </si>
  <si>
    <t>ДИЦИНОН ТАБЛ.500МГ Х 20</t>
  </si>
  <si>
    <t>СОРБИФЕР ДУРУЛЕС ТАБЛ. 320МГ Х 30</t>
  </si>
  <si>
    <t>EGIS Pharmaceuticals PLC, Унгария</t>
  </si>
  <si>
    <t xml:space="preserve"> rolonged release tablets</t>
  </si>
  <si>
    <t>МАЛТОФЕР ТАБЛ. 100МГ Х 30</t>
  </si>
  <si>
    <t>VIFOR France, SA, Франция</t>
  </si>
  <si>
    <t xml:space="preserve"> Chewable tablet</t>
  </si>
  <si>
    <t>ТОТЕМА АМП. 10МЛ Х 20/КУТИЯ/</t>
  </si>
  <si>
    <t>Laboratoire Innotech International, Франция</t>
  </si>
  <si>
    <t>ФЕРО-ФОЛГАММА КАПС. Х 100</t>
  </si>
  <si>
    <t>ИДАФЕР СОЛ. 20МГ/МЛ 5МЛ Х 5</t>
  </si>
  <si>
    <t>Фармалог ЕООД, България</t>
  </si>
  <si>
    <t>НЕОРЕКОРМОН 10000IU/0.6МЛ Х 1</t>
  </si>
  <si>
    <t>Roche Registration Limited, Обединено Кралство</t>
  </si>
  <si>
    <t>ГЕЛОФУЗИН БАЛАНС 4% 500МЛ Х 1</t>
  </si>
  <si>
    <t xml:space="preserve"> Solution for infusion</t>
  </si>
  <si>
    <t>ВОЛУВЕН ИНФ.Р-Р 6% 500МЛ</t>
  </si>
  <si>
    <t>Fresenius Kabi Deutschland GmbH, Германия</t>
  </si>
  <si>
    <t>СМОФКАБИВЕН ЦЕНТРАЛ 1970МЛ</t>
  </si>
  <si>
    <t>Фрезениус Каби България ЕООД, България</t>
  </si>
  <si>
    <t xml:space="preserve"> Emulsion for infusion</t>
  </si>
  <si>
    <t>СМОФКАБИВЕН ПЕРИФЕРАЛ СОЛ.1904МЛ</t>
  </si>
  <si>
    <t>КАБИВЕН ПЕРИФЕРАЛ СОЛ.1440МЛ</t>
  </si>
  <si>
    <t>Fresenius Kabi AB, Швеция</t>
  </si>
  <si>
    <t>КАБИВЕН ЦЕНТРАЛ СОЛ.1540МЛ</t>
  </si>
  <si>
    <t>ХАРТМАН ИНФ. Р-Р 500МЛ BRAUN 3641230</t>
  </si>
  <si>
    <t>РИНГЕР ИНФ. Р-Р 500МЛ BRAUN 3641232</t>
  </si>
  <si>
    <t>НАТРИЕВ ХЛОРИД ИНФ.Р-Р 0,9% 500МЛ BRAUN 3641201</t>
  </si>
  <si>
    <t>НАТРИЕВ ХЛОРИД ИНФ.Р-Р 0,9% 250МЛ  БРАУН 3641200</t>
  </si>
  <si>
    <t>НАТРИЕВ ХЛОРИД ИНФ.Р-Р 0,9% 100МЛ BRAUN 446745</t>
  </si>
  <si>
    <t>НАТРИЕВ ХЛОРИД АМП. 10МЛ Х 20 Б БРАУН 3641147</t>
  </si>
  <si>
    <t>СЕРУМ ГЛЮКОЗЕ ИНФ. Р-Р 500МЛ BRAUN 3641216</t>
  </si>
  <si>
    <t>Oxycodone hidrochloride/ Naloxone hidrochloride</t>
  </si>
  <si>
    <t>Oxycodone hidrochloride/ Naloxone hidrochloride  5/2,5mg</t>
  </si>
  <si>
    <t>Cabazitaxel</t>
  </si>
  <si>
    <t>Cabazitaxel 60mg</t>
  </si>
  <si>
    <t>Docetaxel 20mg conc.for inf.</t>
  </si>
  <si>
    <t>Docetaxel 80mg conc.for inf.</t>
  </si>
  <si>
    <t>Etomidate emulsion 2mg/ml 10 ml</t>
  </si>
  <si>
    <t xml:space="preserve">Sodium chloride sol.inf. 9 g/l - 500 ml. стъкло </t>
  </si>
  <si>
    <t>Neomycin, Bacitracin ung. 20 g</t>
  </si>
  <si>
    <t>Bromocriptine</t>
  </si>
  <si>
    <t>N04BC</t>
  </si>
  <si>
    <t>Octreotide</t>
  </si>
  <si>
    <t>C08DB</t>
  </si>
  <si>
    <t>C03CA</t>
  </si>
  <si>
    <t>C03DA</t>
  </si>
  <si>
    <t>Naloxone</t>
  </si>
  <si>
    <t>D08AG</t>
  </si>
  <si>
    <t>D08AX</t>
  </si>
  <si>
    <t>G04</t>
  </si>
  <si>
    <t>Урологични средства</t>
  </si>
  <si>
    <t>G04AB</t>
  </si>
  <si>
    <t>A16AA</t>
  </si>
  <si>
    <t>Terlipressin</t>
  </si>
  <si>
    <t>Dexketoprofen</t>
  </si>
  <si>
    <t xml:space="preserve">Glyceryl trintrate sol.inf. 50 mg./50 ml. </t>
  </si>
  <si>
    <t>Rutoside;Ascorbic acid</t>
  </si>
  <si>
    <t>Adenosine</t>
  </si>
  <si>
    <t>Iopamidol</t>
  </si>
  <si>
    <t>Alprostadil powd.inf. 20 mcg.</t>
  </si>
  <si>
    <t>Adenosine sol.inj. 3 mg./ml. 2 ml.</t>
  </si>
  <si>
    <t>Trimetazidine</t>
  </si>
  <si>
    <t>B05ZA</t>
  </si>
  <si>
    <t>Sodium chloride, Hydroxyethylstarch</t>
  </si>
  <si>
    <t>Troxerutin 20 mg/g., gel 40 g.</t>
  </si>
  <si>
    <t>Indometacin 30 mg/g, Troxerutin 20 mg/g, gel 45 g.</t>
  </si>
  <si>
    <t>Piperacillin 4,17 g., Tazobactam sodium 0,5366 g, powd.inj./inf.</t>
  </si>
  <si>
    <t>J05AX</t>
  </si>
  <si>
    <t>Inosine pranobex</t>
  </si>
  <si>
    <t>Potassium chloride 14,9 g./100 ml., conc.inf.</t>
  </si>
  <si>
    <t>Sodium hydrogen carbonate 8,4 g/100 ml., conc.inf.</t>
  </si>
  <si>
    <t>B05CX</t>
  </si>
  <si>
    <t>Enoxaparinum</t>
  </si>
  <si>
    <t>Heparinum</t>
  </si>
  <si>
    <t>B01AB</t>
  </si>
  <si>
    <t>Midecamycin</t>
  </si>
  <si>
    <t>B03BB</t>
  </si>
  <si>
    <t>B03AB</t>
  </si>
  <si>
    <t>Ferric hydroxide polymaltose complex</t>
  </si>
  <si>
    <t>H03BB</t>
  </si>
  <si>
    <t>Thiamazole</t>
  </si>
  <si>
    <t>A16</t>
  </si>
  <si>
    <t>A16AX</t>
  </si>
  <si>
    <t>Thioctacid acid</t>
  </si>
  <si>
    <t>B01</t>
  </si>
  <si>
    <t>Антитромботични средства</t>
  </si>
  <si>
    <t>B01AA</t>
  </si>
  <si>
    <t>Acenocumarolum</t>
  </si>
  <si>
    <t>Gentamicin as sulfate 0,1 g./100 g., 15 g.</t>
  </si>
  <si>
    <t>Mupirocin calcium 2,2 % oint. 15 g.</t>
  </si>
  <si>
    <t>Neomycin, Bacitracin</t>
  </si>
  <si>
    <t>Aciclovir</t>
  </si>
  <si>
    <t>Aciclovir 50 mg/g, cream 2 g.</t>
  </si>
  <si>
    <t>B05BA</t>
  </si>
  <si>
    <t>Amino acids</t>
  </si>
  <si>
    <t>B05</t>
  </si>
  <si>
    <t>Плазмени заместители и инфузионни разтвори</t>
  </si>
  <si>
    <t>Anidulafungin 100 mg powd.+solv.30 ml</t>
  </si>
  <si>
    <t>Tizanidine</t>
  </si>
  <si>
    <t>Amiodarone hydrochloride sol.inj. 150 mg./3 ml.</t>
  </si>
  <si>
    <t>Dobutamine</t>
  </si>
  <si>
    <t>Dopamine</t>
  </si>
  <si>
    <t>Esomeprazole -Tchaikapharma, Powder for solution for injection/infusion, 40, mg, Pack: 10</t>
  </si>
  <si>
    <t>powder for solution for injection/infusion</t>
  </si>
  <si>
    <t>Медекс ООД</t>
  </si>
  <si>
    <t>Omeprazid, Gastro‐resistant capsule, hard, 20 mg, -, Pack: 14</t>
  </si>
  <si>
    <t>gastro‐resistant capsule, hard</t>
  </si>
  <si>
    <t>Probitor, Powder for concentrate for solution for infusion, 40, mg, Pack: 10</t>
  </si>
  <si>
    <t>powder for concentrate for solution for infusion</t>
  </si>
  <si>
    <t>LanzAcid, Gastro resistant capsule, hard, 30, mg, Pack: 30</t>
  </si>
  <si>
    <t xml:space="preserve">gastro-resistant capsules  </t>
  </si>
  <si>
    <t>Nolpaza, Powder for solution for injection, 40, mg, Pack: 1</t>
  </si>
  <si>
    <t>powder for solution for injection</t>
  </si>
  <si>
    <t>NO-SPA, Solution for injection, 40, mg, Pack: 25</t>
  </si>
  <si>
    <t>solution for injection</t>
  </si>
  <si>
    <t>Zofran, Solution for injection, 2 mg/ml - 4 ml, -, Pack: 1</t>
  </si>
  <si>
    <t>solution for injection, 2 mg/ml - 4 ml</t>
  </si>
  <si>
    <t>X-PREP, Oral solution, 2.34g/75 ml, -, Pack: 1</t>
  </si>
  <si>
    <t>oral solution</t>
  </si>
  <si>
    <t>n.a.</t>
  </si>
  <si>
    <t>Vitamin C VP, Solution for injection, 100 mg/ml – 5ml, mg, Pack: 10</t>
  </si>
  <si>
    <t>Thioctacid 600 T, Solution for injection, 600, mg/24 ml, Pack: 5</t>
  </si>
  <si>
    <t>Solution for injection</t>
  </si>
  <si>
    <t>Heparinum WZF, Solution for injection, 5000IU/ml - 5ml, IU, Pack: 10</t>
  </si>
  <si>
    <t>concentrate and diluent for solution for infusion</t>
  </si>
  <si>
    <t xml:space="preserve">Meaxin, Film coated tablet, 100, mg, Pack: 120             </t>
  </si>
  <si>
    <t>Stivarga, Film coated tablet, 40, mg, Pack: 3 x 28</t>
  </si>
  <si>
    <t>Xtandi, Capsule, soft, 40, mg, Pack: 112</t>
  </si>
  <si>
    <t>capsule, soft</t>
  </si>
  <si>
    <t>Zarzio, Solution for injection/infusion, 30 MU (60 MU/ml) - 0,5 ml, -, Pack: 5 pre-filled syringes with needle safety guard</t>
  </si>
  <si>
    <t>Neulasta, Solution for injection, 10 mg/ml-0.6 ml, mg, Pack: 1 pre-filled syringe with needle guard</t>
  </si>
  <si>
    <t>solution for injection, pre-filled syringe with needle guard</t>
  </si>
  <si>
    <t>Lonquex, Solution for injection, 6 mg/0,6 ml, -, Pack: 1 pre-filled syringe with safety device</t>
  </si>
  <si>
    <t>solution for injection, pre-filled syringe with safety device</t>
  </si>
  <si>
    <t>QUAMATEL 20 mg.+solv. 5 ml.</t>
  </si>
  <si>
    <t>Solution for infusion</t>
  </si>
  <si>
    <t>ФАРКОЛ АД</t>
  </si>
  <si>
    <t>ULCOPROL CAPS. 20 MG. X 30</t>
  </si>
  <si>
    <t>Capsule</t>
  </si>
  <si>
    <t>не</t>
  </si>
  <si>
    <t>PANRAZOL TAB 20 MG X 3 X 10 BG</t>
  </si>
  <si>
    <t>Tablet</t>
  </si>
  <si>
    <t>SPASMALGON TABL. X 20 MP</t>
  </si>
  <si>
    <t>DEGAN 10 mg./2 ml., sol.inj.</t>
  </si>
  <si>
    <t>AMP</t>
  </si>
  <si>
    <t>DEGAN 10 mg  X 30</t>
  </si>
  <si>
    <t>BISALAX TAB. 5 MG. X 10 Х 3</t>
  </si>
  <si>
    <t>METFODIAB TABL 850 MG X 30</t>
  </si>
  <si>
    <t>METFODIAB 1000 MG FILM.-COATED TABL.X 30</t>
  </si>
  <si>
    <t>Film coated tablet</t>
  </si>
  <si>
    <t>NORMODIAB MR 60 MG MRT X 10 X 3</t>
  </si>
  <si>
    <t>Modified release tablet</t>
  </si>
  <si>
    <t>NEUROBEX ACTIVE COAT.TABL. X 30</t>
  </si>
  <si>
    <t xml:space="preserve"> coated tablet</t>
  </si>
  <si>
    <t>CITROVIT VITAMIN C TABL. 100 MG X 40</t>
  </si>
  <si>
    <t>PAMATON TABL. X 50</t>
  </si>
  <si>
    <t>Heparin 25000IU/ml. 5 ml.</t>
  </si>
  <si>
    <t>ACETYSAL CARDIO TABL. 100 MG X 100</t>
  </si>
  <si>
    <t>ACETYSAL TAB. 500 MG. X 20</t>
  </si>
  <si>
    <t>ЕКВИСПОН 8.5/4.0/1.0</t>
  </si>
  <si>
    <t>желатинова гъба</t>
  </si>
  <si>
    <t xml:space="preserve">Voluven 6% Solution for infusion 500 ml </t>
  </si>
  <si>
    <t xml:space="preserve">Aminoven 10 % Solution for infusion 100.0 g/l - 500 ml </t>
  </si>
  <si>
    <t>SmofKabiven Central Electrolyte Free emulsion for infusion Emulsion for infusion 1970 ml</t>
  </si>
  <si>
    <t>Emulsion for infusion</t>
  </si>
  <si>
    <t>SmofKabiven Peripheral emulsion for infusion Emulsion for infusion 1904 ml</t>
  </si>
  <si>
    <t>Kabiven Peripheral emulsion for intravenous infusion Emulsion for infusion 1440 ml</t>
  </si>
  <si>
    <t>Резорбируема хемостатична гъба от свински желатин, с размери: 8x5x1 см. 10 бр. в опак.</t>
  </si>
  <si>
    <t>Хемостатична гъба</t>
  </si>
  <si>
    <t>Gelofusine balance 4% solution for infusion, 500 ml</t>
  </si>
  <si>
    <t>Tetraspan 10 % EBI 500 ml  BG</t>
  </si>
  <si>
    <t>Sterofundin ISO, solution for infusion 500 ml</t>
  </si>
  <si>
    <t>Sterofundin ISO, solution for infusion 1000 ml</t>
  </si>
  <si>
    <t>solution for intravenous infusion</t>
  </si>
  <si>
    <t xml:space="preserve">AMINOPLASMAL B.BRAUN 10% E GB 500ML BG </t>
  </si>
  <si>
    <t>Aminoplasmal B. Braun 5% E solution for infusion, 500 ml</t>
  </si>
  <si>
    <t>Nutriflex Omega Special emulsion for infusion, 1250 ml</t>
  </si>
  <si>
    <t xml:space="preserve">Nutriflex Omega Plus emulsion for infusion 1875 ml </t>
  </si>
  <si>
    <t>Nutriflex Lipid peri emulsion for infusion, 1875 ml</t>
  </si>
  <si>
    <t xml:space="preserve">Nutriflex Lipid peri emulsion for infusion, 1250 ml </t>
  </si>
  <si>
    <t xml:space="preserve">MANNITOL-SORBITOL 3%  EBCL 3000 ML +Ecoclik set </t>
  </si>
  <si>
    <t>solution for irrigation</t>
  </si>
  <si>
    <t>мед. изделие</t>
  </si>
  <si>
    <t>Natrium Chlorid Braun 0,9% solution for injection, 10ml</t>
  </si>
  <si>
    <t>Kalium Chlorid Braun 14,9% concentrate for solution for infusion 10 ml</t>
  </si>
  <si>
    <t>Sodium Bicarbonate Braun 8,4% concentarte for solution for infusion  20 ml</t>
  </si>
  <si>
    <t>Braunol cut. sol. 7,5g/100g (iodine 10%)-1000ml</t>
  </si>
  <si>
    <t>cut.sol</t>
  </si>
  <si>
    <t>Braunol cut. sol. 7,5g/100g (iodine 10%)-100ml</t>
  </si>
  <si>
    <t>Braunovidon ointment 10%-100g</t>
  </si>
  <si>
    <t>ointment</t>
  </si>
  <si>
    <t>Braunovidon ointment 10%-250g</t>
  </si>
  <si>
    <t>Amikacin B. Braun 5 mg/ml solution for infusion 100 ml</t>
  </si>
  <si>
    <t xml:space="preserve">Metronidazol i.v.Braun sol.inf. 5 mg/ml, 100 ml </t>
  </si>
  <si>
    <t xml:space="preserve">Propofol-Lipuro 10mg/ml, emulsion inj./inf. 20 ml </t>
  </si>
  <si>
    <t>emulsion inj./inf.</t>
  </si>
  <si>
    <t>Propofol-Lipuro 10mg/ml, emulsion inj./inf. 50ml</t>
  </si>
  <si>
    <t xml:space="preserve">Etomidate-Lipuro emuls.inj.2mg/ml, 10 ml </t>
  </si>
  <si>
    <t>PRESID Oral Extended Release (ER) Tablets 10 mg x 30</t>
  </si>
  <si>
    <t>LINIPRIL TABL. 10 MG X 30</t>
  </si>
  <si>
    <t>VIVACE TABL. 10 MG X 30</t>
  </si>
  <si>
    <t>ZAPRINEL Oral Tablets Film Coated 5 mg x 30</t>
  </si>
  <si>
    <t>RASOLTAN 50 mg film coated tablets 30</t>
  </si>
  <si>
    <t>VALTENSIN PLUS 160 MG/25 MG FILM-COAT.TABL.X 28</t>
  </si>
  <si>
    <t>SOLUTIO RIVANOLI KUPRO, -, 0.1%  1.0 g 1000 ml, -, Pack: 1</t>
  </si>
  <si>
    <t>SOL</t>
  </si>
  <si>
    <t>JODASEPT KUPRO 10% (w/w) cutaneous solution 1000 ml</t>
  </si>
  <si>
    <t>Metronidazole/Spiramycin</t>
  </si>
  <si>
    <t>Metronidazole/Spiramycin750000IU/125mg.</t>
  </si>
  <si>
    <t>Tinidazole</t>
  </si>
  <si>
    <t>Tinidazole 500mg tb.</t>
  </si>
  <si>
    <t>Ferric hydroxide polymaltose complex tb.</t>
  </si>
  <si>
    <t>B03AE</t>
  </si>
  <si>
    <t>Ferrous gluconate/manganese gluconate/cupris gluconate</t>
  </si>
  <si>
    <t>Diclofenac</t>
  </si>
  <si>
    <t>V03</t>
  </si>
  <si>
    <t>V03AB</t>
  </si>
  <si>
    <t>Международно  непатентно наименование</t>
  </si>
  <si>
    <t>Meropenem powd.inj. 1 g.</t>
  </si>
  <si>
    <t>C04AE</t>
  </si>
  <si>
    <t>Имуностимуланти</t>
  </si>
  <si>
    <t>Trastuzumab sol.for inj.600mg/5ml</t>
  </si>
  <si>
    <t>Docetaxel 160mg conc.for inf.</t>
  </si>
  <si>
    <t>Fluorouracil solution for inj,1000mg</t>
  </si>
  <si>
    <t>Vemurafenib</t>
  </si>
  <si>
    <t>Vemurafenib tabl.240mg</t>
  </si>
  <si>
    <t>Axitinib</t>
  </si>
  <si>
    <t>Axitinib film tabl 5mg</t>
  </si>
  <si>
    <t>Crizotinib</t>
  </si>
  <si>
    <t>Crizotinib hard caps 250mg</t>
  </si>
  <si>
    <t>Mitotane</t>
  </si>
  <si>
    <t>Mitotane tabl 500mg</t>
  </si>
  <si>
    <t>tegafur/gimeracil/oteracil</t>
  </si>
  <si>
    <t>tegafur/gimeracil/oteracil hard caps 15mg/4,35/11,8mg</t>
  </si>
  <si>
    <t>tegafur/gimeracil/oteracil hard caps 20mg/5,8/15,8mg</t>
  </si>
  <si>
    <t>Epirubicin powd.inj 100mg</t>
  </si>
  <si>
    <t>Oxycodone hidrochloride/ Naloxone hidrochloride  10/5mg</t>
  </si>
  <si>
    <t>Oxycodone hidrochloride/ Naloxone hidrochloride  20/10mg</t>
  </si>
  <si>
    <t>Oxycodone hidrochloride/ Naloxone hidrochloride 40/20mg</t>
  </si>
  <si>
    <t>Furosemide sol.inj. 10 mg./ml. 2 ml.</t>
  </si>
  <si>
    <t>Spironolactone</t>
  </si>
  <si>
    <t xml:space="preserve">Atracurium </t>
  </si>
  <si>
    <t>Atacurium besylate HSE sol.inj. 10 mg./ml. 2,5 ml.</t>
  </si>
  <si>
    <t>Nimesulide 100 mg., gran.</t>
  </si>
  <si>
    <t>Nimesulide 100 mg., tb.</t>
  </si>
  <si>
    <t xml:space="preserve">Ibuprofen 200 mg., tb. </t>
  </si>
  <si>
    <t>Tramadol hydrochloride 50 mg., caps.</t>
  </si>
  <si>
    <t>Alprazolam 0,5 mg., tb.</t>
  </si>
  <si>
    <t>Ascorbic acid 100 mg tb</t>
  </si>
  <si>
    <t xml:space="preserve">Furosemide 40 mg., tb. </t>
  </si>
  <si>
    <t>Azithromycin 500 mg. caps</t>
  </si>
  <si>
    <t>V04CF</t>
  </si>
  <si>
    <t>Диагностични тестове</t>
  </si>
  <si>
    <t>Octreotide 0,1 mg/ml. 1 ml, sol.inj.</t>
  </si>
  <si>
    <t>Средства за лечение на жлъчка и черен дроб</t>
  </si>
  <si>
    <t>Silymarinum</t>
  </si>
  <si>
    <t>A11GA</t>
  </si>
  <si>
    <t>A12AA</t>
  </si>
  <si>
    <t>B03BA</t>
  </si>
  <si>
    <t>C02DD</t>
  </si>
  <si>
    <t>C02LC</t>
  </si>
  <si>
    <t>C03</t>
  </si>
  <si>
    <t>Диуретици</t>
  </si>
  <si>
    <t>C03AA</t>
  </si>
  <si>
    <t>C03BA</t>
  </si>
  <si>
    <t>Verapamil</t>
  </si>
  <si>
    <t>Verapamil hydrochloride sol.inj. 2,5 mg./ml.</t>
  </si>
  <si>
    <t>Diltiazem</t>
  </si>
  <si>
    <t>B02</t>
  </si>
  <si>
    <t>B02BC</t>
  </si>
  <si>
    <t>Gelaspon</t>
  </si>
  <si>
    <t>желатинова хемостатична гъба на ивици8.5/4.0/1.0</t>
  </si>
  <si>
    <t>Glycerin</t>
  </si>
  <si>
    <t>КЛАСИРАНЕ</t>
  </si>
  <si>
    <t>LEVOXA FILM TABL. 500 MG X 7</t>
  </si>
  <si>
    <t>ROVAMET TABL. 125 MG/ 750 000 IU Х 20</t>
  </si>
  <si>
    <t>Vancomycin Kabi Powder for concentrate for solution for infusion 1000 mg</t>
  </si>
  <si>
    <t>Powder for concentrate for solution for infusion</t>
  </si>
  <si>
    <t>Metronidazole Fresenius Solution for infusion 500 mg/100 ml - 100 ml</t>
  </si>
  <si>
    <t>TINIDAZOL TAB. 500 MG. X 4</t>
  </si>
  <si>
    <t>PNEUMOLID  2 mg./ml. 300 ml., sol.inf.</t>
  </si>
  <si>
    <t>FUNGOLON ACTAVIS CAPS. 150 MG X 1 X 4</t>
  </si>
  <si>
    <t>TUBOCIN CAPS. 300MG/100</t>
  </si>
  <si>
    <t>ALMIRAL sodium sol.inj. 25 mg/ml 3 ml.</t>
  </si>
  <si>
    <t>Sol for inj</t>
  </si>
  <si>
    <t>DICLFENAC DUO 75MG Х 30</t>
  </si>
  <si>
    <t>MELBEK Solution for injection 15 mg/ 1,5 ml</t>
  </si>
  <si>
    <t>ENETRA TABL.100 MG X 10</t>
  </si>
  <si>
    <t>NEO DOLPASE 250ML</t>
  </si>
  <si>
    <t xml:space="preserve">Propofol 1 % Fresenius Emulsion for injection/infusion 10 mg/ml - 20 ml </t>
  </si>
  <si>
    <t>Emulsion for injection/infusion</t>
  </si>
  <si>
    <t xml:space="preserve">Propofol 1 % Fresenius Emulsion for injection/infusion 10 mg/ml - 50 ml </t>
  </si>
  <si>
    <t>LIDOCAIN ACTAVIS OINT. 5% 40 G</t>
  </si>
  <si>
    <t>КАТЕЖЕЛ С ЛИДОКАИН 12.5Г</t>
  </si>
  <si>
    <t>OXYCODONE ACTAVIS 10 MG RPT X 10 X 5</t>
  </si>
  <si>
    <t>OXYCODONE ACTAVIS 20 MG RPT X 10 X 5</t>
  </si>
  <si>
    <t>OXYCODONE ACTAVIS 40 MG RPT X 10 X 5</t>
  </si>
  <si>
    <t>OXYCODON HARD CAPSULE 10 MG X 50 BG</t>
  </si>
  <si>
    <t>OXYCODON HARD CAPSULE 20 MG X 50 BG</t>
  </si>
  <si>
    <t>VICTANYL 50 MCG/H TRANSDERMAL PATCHES X 5</t>
  </si>
  <si>
    <t>Transdermal patch</t>
  </si>
  <si>
    <t>VICTANYL 75 MCG/H TRANSDERMAL PATCHES X 5</t>
  </si>
  <si>
    <t>VICTANYL 100 MCG/H TRANSDERMAL PATCHES X 5</t>
  </si>
  <si>
    <t>BUPRENORPHIN ACTAVIS 70 MCG/H TRANSD.PLAST. X 5</t>
  </si>
  <si>
    <t>BUPRENORPHIN ACTAVIS 52,5 MCG/H TRANSD.PLAST. X 5</t>
  </si>
  <si>
    <t>BUPRENORPHIN ACTAVIS 35 MCG/H TRANSD.PLAST. X 5</t>
  </si>
  <si>
    <t>Amizolmet Solution for injection 1000 mg/2ml</t>
  </si>
  <si>
    <t>PROALGIN TAB. 500 MG X 20</t>
  </si>
  <si>
    <t>BENALGIN TAB. X 20 MP</t>
  </si>
  <si>
    <t>PARACETAMAX TABL. 500 MG. X 20 MP</t>
  </si>
  <si>
    <t>Paracetamol Kabi Solution for infusion 10 mg/ml - 100 ml mg</t>
  </si>
  <si>
    <t>ФИНЛЕПСИН 200МГ Х 50</t>
  </si>
  <si>
    <t>КОНВУЛЕКС 500МГ Х 100</t>
  </si>
  <si>
    <t>LEXOTAN 3MG X 30</t>
  </si>
  <si>
    <t>DIAZEPAM ACTAVIS TAB. 5 MG  X 20</t>
  </si>
  <si>
    <t>DIAZEPAM ACTAVIS TAB. 10 MG  X 20</t>
  </si>
  <si>
    <t>NEUROLAX 25MG X 50</t>
  </si>
  <si>
    <t>PYRAMEM 800 MG X 90 TAB</t>
  </si>
  <si>
    <t>VESTIBO TABL. 16 MG X 60</t>
  </si>
  <si>
    <t>EFISOL PASTIL X 40 MP</t>
  </si>
  <si>
    <t>pastil</t>
  </si>
  <si>
    <t>ECOSAL Inhalation Metered Dose Aerosol 100 mcg/dose x 1</t>
  </si>
  <si>
    <t>Pressurised inhalation, suspension</t>
  </si>
  <si>
    <t>BROMHEXIN TABL. 8 MG X 20 MP</t>
  </si>
  <si>
    <t>BRONHETAMIN SYR. 0,15%-200ML</t>
  </si>
  <si>
    <t>CETIRINAX TABL. 10 MG X 20</t>
  </si>
  <si>
    <t>REVISTIM Oral Tablets Film Coated 5 mg x 20</t>
  </si>
  <si>
    <t>FLYNISE 5 MG FILM -COAT.TABL.X10</t>
  </si>
  <si>
    <t>СУРВИМЕД 200МЛ</t>
  </si>
  <si>
    <t>ФРЕЗУБИН ОРИДЖИНАЛ ВАНИЛИЯ ДРИНК 200МЛ</t>
  </si>
  <si>
    <t>ФРЕЗУБИН ОРИДЖИНАЛ ШОКО ДРИНК 200МЛ</t>
  </si>
  <si>
    <t>СУРВИМЕД 500МЛ</t>
  </si>
  <si>
    <t>ФРЕЗУБИН ОРИДЖИНАЛ 500МЛ</t>
  </si>
  <si>
    <t>ФРЕЗУБИН НР ЕНЕРДЖИ САК 500МЛ</t>
  </si>
  <si>
    <t>ДИБЕН 500МЛ</t>
  </si>
  <si>
    <t>RICINI OLEUM KUPRO, -, 40 ml, -, Pack: 1</t>
  </si>
  <si>
    <t>Paraffinum perliquidum kupro, -, 1000 ml, -, Pack: 1</t>
  </si>
  <si>
    <t>УЛТРАВИСТ 370МГ 100МЛ</t>
  </si>
  <si>
    <t>УЛТРАВИСТ 370МГ 50МЛ</t>
  </si>
  <si>
    <t>ARMISARTE 25MG/ML CONC.FOR SOL FOR INF. 500MG 20ML</t>
  </si>
  <si>
    <t>ARMISARTE 25MG/ML CONC.FOR SOL FOR INF.1000MG 40ML</t>
  </si>
  <si>
    <t>Paclitaxel KABI solution for inf .300mg.</t>
  </si>
  <si>
    <t>DOCETAXEL ACTAVIS 20 mg/ ml 8 ml</t>
  </si>
  <si>
    <t xml:space="preserve">Episindan Solution for injection 2 mg/ml - 25 ml </t>
  </si>
  <si>
    <t>Carboplatin Actavis Concentrate for solution for infusion 10 mg/ml - 15 ml</t>
  </si>
  <si>
    <t>Dabrafenib 75mg  hard caps.</t>
  </si>
  <si>
    <t>Рembrolizumab</t>
  </si>
  <si>
    <t>Рembrolizumab 50mg powder for inf.</t>
  </si>
  <si>
    <t>Ramucirumab</t>
  </si>
  <si>
    <t>Ramucirumab conc.for inf.10mg/ml-10ml</t>
  </si>
  <si>
    <t>Iodixanol</t>
  </si>
  <si>
    <t>Iodixanol  320 mg I/ ml-100 ml</t>
  </si>
  <si>
    <t>Iohexol</t>
  </si>
  <si>
    <t>Iohexol  350 mg I/ml-100 ml</t>
  </si>
  <si>
    <t>Gadodiamide</t>
  </si>
  <si>
    <t>Gadodiamide  287 mg/ ml-20 ml</t>
  </si>
  <si>
    <t>V08CA</t>
  </si>
  <si>
    <t>Iohexol  350 mg I/ml- 200 ml</t>
  </si>
  <si>
    <t>Iohexol  350 mg I/ml-50 ml</t>
  </si>
  <si>
    <t>Erythropoietin /Epoetin beta/10000 IU</t>
  </si>
  <si>
    <t xml:space="preserve">Carbo activated gran, tb. </t>
  </si>
  <si>
    <t>Amikacin sol.inj./inf. 500 mg. 100 ml.</t>
  </si>
  <si>
    <t>B05AA07</t>
  </si>
  <si>
    <t>Hydroxyethylstarch</t>
  </si>
  <si>
    <t>Poly(O-2-hydroxyethyl starch, Sodium chloride, Potassium chloride dihydrate, Magnesium chloride hexahydrate, Sodium acetate trihydrate, Malic acid 500 ml.</t>
  </si>
  <si>
    <t>Electrolytes</t>
  </si>
  <si>
    <t>Sodium chloride/ Potassium chloride/ Magnesium chloride hexahydrate/ Calcium chloride dihydrate/ Sodium acetate trihydrate/ L-Malic acid  1000ml</t>
  </si>
  <si>
    <t>Sodium chloride/ Potassium chloride/ Magnesium chloride hexahydrate/ Calcium chloride dihydrate/ Sodium acetate trihydrate/ L-Malic acid   500ml</t>
  </si>
  <si>
    <t>Разтвор за ентерално хранене 500 мл. нормокалоричен- 500 kcal, Белтъчини: 19 g., Въглехидрати: 69 g., Мазнини: 16.5 g., Omega 3 м. к. : 1.3 g.</t>
  </si>
  <si>
    <t>Разтвор за ентерално хранене</t>
  </si>
  <si>
    <t>Разтвор за ентерално хранене 500 мл. висококалоричен, с високо съдържание на протеини- 750 kcal, Белтъчини: 37.5 g., Въглехидрати: 94 g., Мазнини: 25 g., Omega 3 м. к. : 2 g.</t>
  </si>
  <si>
    <t xml:space="preserve"> Ear/eye drops solution</t>
  </si>
  <si>
    <t>МАКСИДЕКС КОЛИР 5МЛ</t>
  </si>
  <si>
    <t>МАКСИТРОЛ КОЛИР 5МЛ</t>
  </si>
  <si>
    <t xml:space="preserve"> Eye drops emulsion</t>
  </si>
  <si>
    <t>ТОБРАДЕКС КОЛИР 5МЛ</t>
  </si>
  <si>
    <t xml:space="preserve"> Eye drops  suspension</t>
  </si>
  <si>
    <t>АЛКАИН КОЛИР 0.5% 15МЛ</t>
  </si>
  <si>
    <t>Bevacizumab concentrate for solution for inj. 100mg</t>
  </si>
  <si>
    <t>Bevacizumab concentrate for solution for inj. 400mg</t>
  </si>
  <si>
    <t>Trastuzumab</t>
  </si>
  <si>
    <t>Trastuzumab powd.for concentratfor solution for inf. 150mg</t>
  </si>
  <si>
    <t>Бифосфонати</t>
  </si>
  <si>
    <t>Dihydrocodeine depo-tabl. 90 mg x 50</t>
  </si>
  <si>
    <t>Calcium carbonas, Holicalciferol</t>
  </si>
  <si>
    <t>B03XA</t>
  </si>
  <si>
    <t>Erythropoietin</t>
  </si>
  <si>
    <t>Epoetin alfa sol. inj. 2000IU 0,5 ml</t>
  </si>
  <si>
    <t>A05AA</t>
  </si>
  <si>
    <t>Ursodeoxycholic acid</t>
  </si>
  <si>
    <t>Lactobacillus reuteri Protectic</t>
  </si>
  <si>
    <t xml:space="preserve">Benfotiamine </t>
  </si>
  <si>
    <t>Hydrocortison, Chloramphenicol</t>
  </si>
  <si>
    <t>Iron III-hydroxyde sucrose complex 2700 mg., iron III 100 mg., sol.inj.</t>
  </si>
  <si>
    <t>Ephedrine</t>
  </si>
  <si>
    <t>Ephedrinum  amp. 50mg/ml 1 ml</t>
  </si>
  <si>
    <t>Aciclovir powd.inj. 250 mg 2,5 ml</t>
  </si>
  <si>
    <t>A12CC</t>
  </si>
  <si>
    <t>Периферни вазодилататори</t>
  </si>
  <si>
    <t>C04AD</t>
  </si>
  <si>
    <t>A02BC</t>
  </si>
  <si>
    <t>Silver sulfadiazine</t>
  </si>
  <si>
    <t>Silver sulfadiazine 1% 50 g</t>
  </si>
  <si>
    <t>Ergocalciferol 400IU/g, Cod-liver oil 10 mg/g, Peru balsam 15 mg./g, Retinol palmitate 350IU/g 18g</t>
  </si>
  <si>
    <t>Jodinated povidone 10 g/100 g, sol. 100 ml.</t>
  </si>
  <si>
    <t>Potassium chloride</t>
  </si>
  <si>
    <t>N04AA</t>
  </si>
  <si>
    <t>N05</t>
  </si>
  <si>
    <t>Психолептици</t>
  </si>
  <si>
    <t>N05AA</t>
  </si>
  <si>
    <t xml:space="preserve">Dobutamine hydrochloride powd.inf. 280 mg. </t>
  </si>
  <si>
    <t>Iodine 5 g/100 ml, sol.cut. 0,9 kg.</t>
  </si>
  <si>
    <t>Cefazolin</t>
  </si>
  <si>
    <t>Cefazolin powd.inj. 2 g.</t>
  </si>
  <si>
    <t>Cefazolin powd.inj. 1 g.</t>
  </si>
  <si>
    <t>Cefepime powd.inj. 1 g.</t>
  </si>
  <si>
    <t>Cefoperazone sodium powd.inj. 2 g.</t>
  </si>
  <si>
    <t>Cefoperazone sodium powd.inj. 1 g.</t>
  </si>
  <si>
    <t>Ambroxol</t>
  </si>
  <si>
    <t>S02DA</t>
  </si>
  <si>
    <t>V07AB</t>
  </si>
  <si>
    <t>V07AC</t>
  </si>
  <si>
    <t>J01EE</t>
  </si>
  <si>
    <t>J01FA</t>
  </si>
  <si>
    <t>Azithromycinum</t>
  </si>
  <si>
    <t>Metoclopramide</t>
  </si>
  <si>
    <t xml:space="preserve">Essential phospholipids </t>
  </si>
  <si>
    <t>Felodipine</t>
  </si>
  <si>
    <t>Temozolomide</t>
  </si>
  <si>
    <t>G02AB</t>
  </si>
  <si>
    <t>Amikacin</t>
  </si>
  <si>
    <t>НОРМОДИАБ MR КАПС. 60МГ Х 30</t>
  </si>
  <si>
    <t xml:space="preserve"> Modified release tablet</t>
  </si>
  <si>
    <t>ГЛЮКОБАЙ ТАБЛ. 100МГ Х 30</t>
  </si>
  <si>
    <t>Bayer AG, Германия</t>
  </si>
  <si>
    <t>БЕНФОГАММА ТАБЛ. 50 МГ Х 100</t>
  </si>
  <si>
    <t>Woerwag Pharma GmbH &amp; Co.KG, Германия</t>
  </si>
  <si>
    <t>МИЛГАММА N КАПС. Х 100</t>
  </si>
  <si>
    <t>БЕВИТ ФОРТЕ ТАБЛ. Х 20</t>
  </si>
  <si>
    <t>G. L. Pharma GmbH, Австрия</t>
  </si>
  <si>
    <t>МИЛГАММА N АМП. 2МЛ Х 5/КУТИЯ/</t>
  </si>
  <si>
    <t>МИЛГАММА NA ИНЖЕКТ 100МГ/50МГ/МЛ 1МЛ Х 10</t>
  </si>
  <si>
    <t>ВИТАМИН С ТАБЛ. 100МГ Х 40 ИНБИОТЕХ</t>
  </si>
  <si>
    <t>tablets</t>
  </si>
  <si>
    <t>ВИТАМИН С АМП. 100МГ/МЛ 5МЛ Х 10 ВЕТПРОМ</t>
  </si>
  <si>
    <t>ВетПром АД, България</t>
  </si>
  <si>
    <t>КАЛИНОР ЕФФ. ТАБЛ. Х 15</t>
  </si>
  <si>
    <t>Desma GmbH, Германия</t>
  </si>
  <si>
    <t xml:space="preserve"> Effervescent tablet</t>
  </si>
  <si>
    <t>ПАМАТОН ТАБЛ. Х 50</t>
  </si>
  <si>
    <t>РЕТАБОЛИЛ АМП. 50МГ 1МЛ Х 1/КУТИЯ/</t>
  </si>
  <si>
    <t>ТРАНСМЕТИЛ АМП. 500МГ Х 5/КУТИЯ/</t>
  </si>
  <si>
    <t>Anidulafungin</t>
  </si>
  <si>
    <t>Norfloxaci</t>
  </si>
  <si>
    <t>Norfloxaci 400mg.</t>
  </si>
  <si>
    <t>G04CA</t>
  </si>
  <si>
    <t>Tamsulosin</t>
  </si>
  <si>
    <t>НЕКСАВАР ТАБЛ. 200МГ Х 112</t>
  </si>
  <si>
    <t>ЗАЛТРАП 25МГ/МЛ ФЛ. 8МЛ Х 1</t>
  </si>
  <si>
    <t>ЗАЛТРАП 25МГ/МЛ ФЛ. 4МЛ Х 1</t>
  </si>
  <si>
    <t>ДЖИОТРИФ ТАБЛ. 40МГ Х 28</t>
  </si>
  <si>
    <t>Boehringer Ingelheim International GmbH, Германия</t>
  </si>
  <si>
    <t>ДЖИОТРИФ ТАБЛ. 30МГ Х 28</t>
  </si>
  <si>
    <t>ИНЛИТА ТАБЛ. 1МГ Х 56</t>
  </si>
  <si>
    <t>ИНЛИТА ТАБЛ. 5МГ Х 56</t>
  </si>
  <si>
    <t>КСАЛКОРИ КАПС. 250МГ Х 60</t>
  </si>
  <si>
    <t>ИРЕСА КАПС. 250МГ Х 30</t>
  </si>
  <si>
    <t>Astra Zeneca AB, Швеция</t>
  </si>
  <si>
    <t>ТИВЪРБ ТАБЛ. 250МГ Х 140</t>
  </si>
  <si>
    <t>Novartis Europharm Limited, Обединено Кралство</t>
  </si>
  <si>
    <t>ТОРИСЕЛ ФЛ. 30МГ(25МГ/МЛ) Х 1</t>
  </si>
  <si>
    <t xml:space="preserve"> Concentrate and diluent for solution for infusion</t>
  </si>
  <si>
    <t>АФИНИТОР ТАБЛ. 10МГ Х 30</t>
  </si>
  <si>
    <t>ВОТРИЕНТ ТАБЛ. 400МГ Х 60</t>
  </si>
  <si>
    <t>ИМАТИНИБ АКОРД ТАБЛ. 100МГ Х 120</t>
  </si>
  <si>
    <t>ТАФИНЛАР КАПС. 75МГ Х 120</t>
  </si>
  <si>
    <t>СТИВАРГА 40МГ ТАБЛ. 3 Х 28</t>
  </si>
  <si>
    <t>Bayer AG</t>
  </si>
  <si>
    <t>ЛАРТРУВО ФЛ. 10МГ/МЛ 19МЛ Х 2</t>
  </si>
  <si>
    <t>СИРАМЗА ФЛ. 100МГ/10МЛ Х 2</t>
  </si>
  <si>
    <t>АКОФИЛ ФЛ. 30MU/0.5МГ Х 5</t>
  </si>
  <si>
    <t>ЛОНКВЕКС ФЛ. 6МГ 0,6МЛ Х 1</t>
  </si>
  <si>
    <t>UAB "Sicor Biotech", Литва</t>
  </si>
  <si>
    <t>КАЛГЕВАКС АМП. 11.25МГ Х 4</t>
  </si>
  <si>
    <t>БУЛ БИО-НЦЗПБ ЕООД, България</t>
  </si>
  <si>
    <t xml:space="preserve"> Powder for suspension</t>
  </si>
  <si>
    <t>Docetaxel AqVida, Concentrate for solution for infusion, 20 mg/ml-4ml, -, Pack: 1</t>
  </si>
  <si>
    <t>Булгермед ВЕ ООД</t>
  </si>
  <si>
    <t>Oxaliplatin Bulgermed Ve, Concentrate for solution for infusion, 5 mg/ml - 20 ml, mg, Pack: 1</t>
  </si>
  <si>
    <t>powd./conc./ for solution for injection, /sol.for inj./</t>
  </si>
  <si>
    <t>Бускопамин амп. 20мг/мл х10</t>
  </si>
  <si>
    <t xml:space="preserve"> амп. 20мг/мл х10</t>
  </si>
  <si>
    <t>Медофарма ЕООД</t>
  </si>
  <si>
    <t>Елитан амп. 10мг/2мл х100</t>
  </si>
  <si>
    <t>амп. 10мг/2мл х100</t>
  </si>
  <si>
    <t>Ферант фл. 0,05мг/мл 5мл х1</t>
  </si>
  <si>
    <t xml:space="preserve"> фл. 0,05мг/мл 5мл х1</t>
  </si>
  <si>
    <t>Аксел тб. 10мг х30</t>
  </si>
  <si>
    <t>тб. 10мг х30</t>
  </si>
  <si>
    <t>Рамимед тб. 10мг х30</t>
  </si>
  <si>
    <t>Рамимед HCL тб. 10мг х30</t>
  </si>
  <si>
    <t>Зепилен фл. 1г х10</t>
  </si>
  <si>
    <t>фл. 1г х10</t>
  </si>
  <si>
    <t>Алфацеф фл. 1г х10</t>
  </si>
  <si>
    <t>Медоцеф фл. 1г х10</t>
  </si>
  <si>
    <t>Медоцеф фл. 2г х10</t>
  </si>
  <si>
    <t>фл. 2г х10</t>
  </si>
  <si>
    <t>Сулцеф фл. 1г/1г х25</t>
  </si>
  <si>
    <t>фл. 1г/1г х25</t>
  </si>
  <si>
    <t>Медаксон фл. 1г х100</t>
  </si>
  <si>
    <t xml:space="preserve"> фл. 1г х100</t>
  </si>
  <si>
    <t>Медаксон фл. 2г х50</t>
  </si>
  <si>
    <t xml:space="preserve"> фл. 2г х50</t>
  </si>
  <si>
    <t>Аксетин фл. 1,5г х100</t>
  </si>
  <si>
    <t>фл. 1,5г х100</t>
  </si>
  <si>
    <t>Аксетин фл. 750мг х 10</t>
  </si>
  <si>
    <t>фл. 750мг х 10</t>
  </si>
  <si>
    <t>Меропе фл. 1г х10</t>
  </si>
  <si>
    <t>Селемицин амп. 250мг/мл 2мл х10</t>
  </si>
  <si>
    <t>амп. 250мг/мл 2мл х10</t>
  </si>
  <si>
    <t>Алмирал амп. 25мг/мл 3мл х5</t>
  </si>
  <si>
    <t xml:space="preserve"> амп. 25мг/мл 3мл х5</t>
  </si>
  <si>
    <t>ETOSID 20 mg/ml solution for infusion - 5 ml x 1 fl.</t>
  </si>
  <si>
    <t>МСФАРМА АД</t>
  </si>
  <si>
    <t>Keytruda, Powder for concentrate for solution for infusion, 50, mg, Pack: 1</t>
  </si>
  <si>
    <t xml:space="preserve"> 50mg powder for inf.</t>
  </si>
  <si>
    <t>ФАРМНЕТ ЕАД</t>
  </si>
  <si>
    <t>3810,77</t>
  </si>
  <si>
    <t>3868,80</t>
  </si>
  <si>
    <t>Keytruda, Concentrate for solution for infusion, 25 mg/ml - 4 ml, mg, Pack: 1</t>
  </si>
  <si>
    <t>25mg/ml -4 ml.conc.for inf.</t>
  </si>
  <si>
    <t>ФАРМНЕТ  ЕАД</t>
  </si>
  <si>
    <t>7737,60</t>
  </si>
  <si>
    <t xml:space="preserve">Blastomat </t>
  </si>
  <si>
    <t>Capsule hard 100 mg x 5</t>
  </si>
  <si>
    <t>Алта Фармасютикълс ЕООД</t>
  </si>
  <si>
    <t xml:space="preserve">Armisarte </t>
  </si>
  <si>
    <t>Concentrate for solution for infusion, 25 mg/ml - 20 ml x 1</t>
  </si>
  <si>
    <t>Concentrate for solution for infusion 25 mg/ml - 40 ml x 1</t>
  </si>
  <si>
    <t>Docetaxel AqVida</t>
  </si>
  <si>
    <t>Concentrate for solution for infusion 20 mg/ml-4ml x 1</t>
  </si>
  <si>
    <t>Episindan</t>
  </si>
  <si>
    <t>ВИТАМИН В КОМПЛЕКС др. х 20</t>
  </si>
  <si>
    <t>ВИТАМИН В КОМПЛЕКС амп. 2мл х 10</t>
  </si>
  <si>
    <t>ВИТАМИН С амп. 200мг/2мл x 10 С</t>
  </si>
  <si>
    <t>ВИТАМИН С амп. 500мг/5мл х 10</t>
  </si>
  <si>
    <t>ВИТАМИН В 6 амп. 100мг/2мл х 10</t>
  </si>
  <si>
    <t>КАЛЦ. ГЛЮКОНИКУМ амп. 8.94мг/мл 10мл x1</t>
  </si>
  <si>
    <t>ТРАНСМЕТИЛ фл. 500мг + разтв. 5мл х 5</t>
  </si>
  <si>
    <t>ТРАНСМЕТИЛ тб. 500мг x 10</t>
  </si>
  <si>
    <t>ТИОКТАЦИД 600 HR тб. х 30</t>
  </si>
  <si>
    <t>ТИОГАМА ТУРБО-СЕТ фл. 600мг 50мл х 5</t>
  </si>
  <si>
    <t>СИНТРОМ тб. 4мг x 20</t>
  </si>
  <si>
    <t>ХЕПАРИН фл. 25000IU/5ml х10бр</t>
  </si>
  <si>
    <t>ФРАКСИПАРИН амп.шпр. 0.4мл х 10</t>
  </si>
  <si>
    <t>ФРАКСИПАРИН амп.шпр. 0.6мл х 10</t>
  </si>
  <si>
    <t>ЗИБОР амп.3,500 IU/0.2мл x 2</t>
  </si>
  <si>
    <t>АЦЕТИЛИН тб. 500мг x 20</t>
  </si>
  <si>
    <t>НОВОСЕВЪН фл.2mg</t>
  </si>
  <si>
    <t>ДИЦИНОН амп. 250мг  2мл x 4</t>
  </si>
  <si>
    <t>ДИЦИНОН тб. 500мг x 20</t>
  </si>
  <si>
    <t>МАЛТОФЕР ФОЛ тб. 100мг x 30</t>
  </si>
  <si>
    <t>ТОТЕМА амп. 10мл x 20</t>
  </si>
  <si>
    <t>ФЕРО-ФОЛГАМА капс. х 100</t>
  </si>
  <si>
    <t>ИДАФЕР амп. 100мг 5мл x 5</t>
  </si>
  <si>
    <t>ВИТАМИН В 12 амп. 1000мкг/1мл х 10</t>
  </si>
  <si>
    <t>АРАНЕСП инж. р-р в спринц.150 мкг х 1</t>
  </si>
  <si>
    <t>АЛБУНОРМ фл. 20% 200г/л х 100мл</t>
  </si>
  <si>
    <t>НАТР.ХЛОРИД инф.р-р 0.9% х500мл пл.банка</t>
  </si>
  <si>
    <t>банка</t>
  </si>
  <si>
    <t>НАТРИУМ ХЛОРАТУМ амп. 90мг/10мл х 1</t>
  </si>
  <si>
    <t>НАТРИУМ ХЛОРАТУМ амп. 45мг/5мл х 10</t>
  </si>
  <si>
    <t>ГЛЮКОЗА ИНФУЗ. Р-Р 5% х 500мл пл.банка</t>
  </si>
  <si>
    <t>ГЛЮКОЗА амп. 25% 10мл x 1</t>
  </si>
  <si>
    <t>ГЛЮКОЗА амп. 40% 10мл x 1</t>
  </si>
  <si>
    <t xml:space="preserve">ДИГОКСИН тб. 0.25мг x 50 </t>
  </si>
  <si>
    <t>ДИГОКСИН амп. 0.25мг/мл 2мл х 10</t>
  </si>
  <si>
    <t>РИТМОКАРД амп. 3.5мг/мл  10мл х1бр</t>
  </si>
  <si>
    <t xml:space="preserve">АМИОДАРОН тб. 200мг x 30 </t>
  </si>
  <si>
    <t>КОРДАРОН амп. 150мг/3мл x 6</t>
  </si>
  <si>
    <t>ДОБУТАМИН фл. 250мг/50мл x 1</t>
  </si>
  <si>
    <t>ДОПАМИН амп. 4%  5мл х 10</t>
  </si>
  <si>
    <t>АДРЕНАЛИН амп. 1мг/1мл х 10</t>
  </si>
  <si>
    <t>НИТРОЛОНГ тб. 10мг x 50</t>
  </si>
  <si>
    <t>ПЕРЛИНГАНИТ фл. 50мг/50мл x 1</t>
  </si>
  <si>
    <t>ИЗОДИНИТ РЕТАРД тб. 20мг x 30</t>
  </si>
  <si>
    <t>ИЗОКЕТ аерозол х 15мл</t>
  </si>
  <si>
    <t>аерозол</t>
  </si>
  <si>
    <t>CEFTRIAXONE-TCHAIKAPHARMA, Powder for solution for injection, 1, g, Pack: 10</t>
  </si>
  <si>
    <t>Ceftriaxone Panpharma, Solution for injection, 2, g, Pack: 10</t>
  </si>
  <si>
    <t>Cefuroxime ABR, Powder for solution for injection, 1500, mg, Pack: 5</t>
  </si>
  <si>
    <t>powder for solution for injection, 1500, mg, Pack: 1</t>
  </si>
  <si>
    <t>AKSEF 500, Film‐coated tablet, 500, mg, Pack: 20</t>
  </si>
  <si>
    <t>film‐coated tablet</t>
  </si>
  <si>
    <t>CEFOTAXIME-TCHAIKAPHARMA, Powder for solution for injection, 1, g, Pack: 1</t>
  </si>
  <si>
    <t>Imipenem Cilastatin Panpharma, Powder for solution for infusion, 500 mg/500 mg, mg, Pack: 10</t>
  </si>
  <si>
    <t>powder for solution for infusion</t>
  </si>
  <si>
    <t>Biseptol, Concentrate for solution for infusion, 80mg/ml + 16mg/ml – 5ml, mg, Pack: 10</t>
  </si>
  <si>
    <t>Concentrate for solution for infusion,</t>
  </si>
  <si>
    <t>AZAX, Film coated tablet, 500, mg, Pack: 5</t>
  </si>
  <si>
    <t>film coated tablet</t>
  </si>
  <si>
    <t>Gentamicin VP, Solution for injection, 40 mg/ ml - 2 ml, mg, Pack: 10</t>
  </si>
  <si>
    <t>Ciproflav, Concentrate for solution for infusion, 10 mg/ml -10 ml, mg, Pack: 10</t>
  </si>
  <si>
    <t>Levor, Solution for infusion, 5mg/ml - 100 ml, -, Pack: 5</t>
  </si>
  <si>
    <t>Planitec, powder and solvent for solution for injection/infusion or oral solution, 400, mg, Pack: 1</t>
  </si>
  <si>
    <t>powder and solvent for solution for injection/infusion or oral solution</t>
  </si>
  <si>
    <t>Parecoxib</t>
  </si>
  <si>
    <t>Parecoxib sodium powd.inj. 40 mg.</t>
  </si>
  <si>
    <t>Nimesulide</t>
  </si>
  <si>
    <t>Chloroquin</t>
  </si>
  <si>
    <t>P01BA</t>
  </si>
  <si>
    <t>P01</t>
  </si>
  <si>
    <t>Антипротозойни препарати</t>
  </si>
  <si>
    <t>Penicillamine</t>
  </si>
  <si>
    <t>S01CA</t>
  </si>
  <si>
    <t>Isosorbide mononitrate</t>
  </si>
  <si>
    <t>Nystatin susp. 100000 UI/g  flac.50 g</t>
  </si>
  <si>
    <t>Lincomycin</t>
  </si>
  <si>
    <t>Atacurium besylate HSE sol.inj. 10 mg./ml. 5 ml.</t>
  </si>
  <si>
    <t>N07</t>
  </si>
  <si>
    <t>Др.лекарства за лечение на нервната система</t>
  </si>
  <si>
    <t>N07AA</t>
  </si>
  <si>
    <t>Somatostatin acetate hydrate sol.inj. 0,25 mg. + solv.1 ml.</t>
  </si>
  <si>
    <t>Esomeprazole 40 mg. powd.inj./inf.</t>
  </si>
  <si>
    <t>Telmisartan</t>
  </si>
  <si>
    <t>C09DA</t>
  </si>
  <si>
    <t>Valsartan</t>
  </si>
  <si>
    <t>Haloperidol sol.inj. 5 mg./ml.</t>
  </si>
  <si>
    <t>C09BA</t>
  </si>
  <si>
    <t>Perindopril</t>
  </si>
  <si>
    <t>Cefoperazone, Sulbactam</t>
  </si>
  <si>
    <t>Ceftazidime as pentahydrate 1 g., powd.inj.</t>
  </si>
  <si>
    <t>Piperacillin</t>
  </si>
  <si>
    <t>Cefotaxime</t>
  </si>
  <si>
    <t>Cefotaxime fl 1,0 g</t>
  </si>
  <si>
    <t>Lidocaine hydrochloride sol.inj.20 mg./ml 10ml</t>
  </si>
  <si>
    <t>Levobupivacaine</t>
  </si>
  <si>
    <t>L03AA</t>
  </si>
  <si>
    <t>Filgrastim</t>
  </si>
  <si>
    <t>Filgrastim 30UIsolution for inj.</t>
  </si>
  <si>
    <t>L03AB</t>
  </si>
  <si>
    <t>Interferon alfa-2a</t>
  </si>
  <si>
    <t>Interferon alfa-2a 3MIU sol.for inj.</t>
  </si>
  <si>
    <t>Pegfilgrastim</t>
  </si>
  <si>
    <t>Pegfilgrastim 6mg.0,6ml.sol.inj.</t>
  </si>
  <si>
    <t>L03AX</t>
  </si>
  <si>
    <t>Mycobacterium bovis BCG (Baccilus Calmette - Guerin)интравезикално или трансдермално</t>
  </si>
  <si>
    <t>Isosorbide dinitrate 1,25 mg./dose, spray</t>
  </si>
  <si>
    <t>N05BB</t>
  </si>
  <si>
    <t xml:space="preserve">Hydroxyzine </t>
  </si>
  <si>
    <t>Dexamethasone 1 mg./ml., Tobramycin 3 mg./ml., drops eye 5 ml.</t>
  </si>
  <si>
    <t>S01HA</t>
  </si>
  <si>
    <t>Proxymetacaine</t>
  </si>
  <si>
    <t>Proxymetacaine hydrochloride 5 mg./ml., drops eye 15 ml.</t>
  </si>
  <si>
    <t>Nitrofural 2,5 mg./ml., Phenazone 87,5 mg./ml., Tetracaine HCL 31,25 mg./ml.</t>
  </si>
  <si>
    <t xml:space="preserve">Water for injections </t>
  </si>
  <si>
    <t>Water for injections sol.inj. 10 ml.</t>
  </si>
  <si>
    <t>Sodium citrate</t>
  </si>
  <si>
    <t>Diclofenac sodium 5 g/100 g, gel</t>
  </si>
  <si>
    <t>Sodium chloride, Potassium chloride, Magnesium chloride hexahydrate, calcium chloride dihydrate, Sodium acetate trihydrate, L- malic acid, 500 ml</t>
  </si>
  <si>
    <t>АМОКСИКЛАВ ТАБЛ. 875МГ/125МГ Х 20</t>
  </si>
  <si>
    <t>УНАЗИН ТАБЛ. 375МГ Х 12</t>
  </si>
  <si>
    <t>Pfizer Europe MA EEIG, Обединено Кралство</t>
  </si>
  <si>
    <t>ЛЕВОКСА филм табл 500мг х 7</t>
  </si>
  <si>
    <t>ВАНКОМИЦИН фл. 1гр 15мл х 5-МИП</t>
  </si>
  <si>
    <t>МЕТРОНИДАЗОЛ р-р 500мг 100мл</t>
  </si>
  <si>
    <t>ТИНИДАЗОЛ тб. 500мг x 4</t>
  </si>
  <si>
    <t>ТИГАЦИЛ 50 mg.x 10</t>
  </si>
  <si>
    <t>МОНУРАЛ сашета 3г x 1</t>
  </si>
  <si>
    <t>ЛИНЕЗОЛИД инф р-р2мг/мл пл сак 300мл x10</t>
  </si>
  <si>
    <t>ФУНГОСТАТИН гран. 100 000 IU/мл</t>
  </si>
  <si>
    <t>ФЛУКОРИК капс. 150мг х 1</t>
  </si>
  <si>
    <t>ДИФЛАЗОН фл. 2мг/мл 100мл</t>
  </si>
  <si>
    <t>ИТРАНАЗОЛ капс. 100мг х 15</t>
  </si>
  <si>
    <t>ВИФЕНД фл. 200мг х 1</t>
  </si>
  <si>
    <t>ЕКАЛТА фл 100 мг / 30 мл</t>
  </si>
  <si>
    <t>ТУБОЦИН капс. 300мг x 100</t>
  </si>
  <si>
    <t>ЕТАМБУТОЛ тб. 250мг x 50 - Милве</t>
  </si>
  <si>
    <t>ИЗОНИД тб. 100мг x 100 - Милве</t>
  </si>
  <si>
    <t>АЦИКЛОВИР АЛ тб. 200мг х 25</t>
  </si>
  <si>
    <t>АЦИКЛОВИР АЛ тб. 400мг х35</t>
  </si>
  <si>
    <t>ИЗОПРИНОЗИН тб. 500мг x 50</t>
  </si>
  <si>
    <t>ДИКЛОФЕНАК ДУО капс. 75мг x 30</t>
  </si>
  <si>
    <t>ДЕКСКЕТОПРОФЕН 50мг/2мл инж р-р х5 Ромф</t>
  </si>
  <si>
    <t>ДЕКСОФЕН тб. 25мг x 10</t>
  </si>
  <si>
    <t>ИБУПРОФЕН др. 200мг x 20</t>
  </si>
  <si>
    <t>ПРОФЕНИД фл. 100мг + разтв. х 6</t>
  </si>
  <si>
    <t>СЕЛЕБРЕКС капс. 200мг x 10</t>
  </si>
  <si>
    <t>ДИНАСТАТ суха амп. 40мг + разтв. 2мл x 1</t>
  </si>
  <si>
    <t>АУЛИН тб. 100мг x 9</t>
  </si>
  <si>
    <t>НИМЕЗИЛ пакетче 2гр x 15</t>
  </si>
  <si>
    <t>ДИКЛАК гел 5% 100 гр</t>
  </si>
  <si>
    <t>ЛИСТЕНОН амп. 1% 5 мл х 5</t>
  </si>
  <si>
    <t>ТРАКРИУМ амп. 25мг/2.5мл х 5</t>
  </si>
  <si>
    <t>ТРАКРИУМ амп. 50мг/5мл х 5</t>
  </si>
  <si>
    <t>АРДУАН амп.суха 4мг/2мл x 25</t>
  </si>
  <si>
    <t>МИДОКАЛМ др. 150мг x 30</t>
  </si>
  <si>
    <t>ТИЗАНИДИН тб. 2мг х 50</t>
  </si>
  <si>
    <t xml:space="preserve">ЗОЛЕНДРОНОВА КИСЕЛ.4мг/5млх5мл </t>
  </si>
  <si>
    <t xml:space="preserve">ЕКСДЖИВА фл. 120мг х 1 </t>
  </si>
  <si>
    <t xml:space="preserve">СЕВОРАН фл. 250мл x 1 </t>
  </si>
  <si>
    <t>ФЕНТАНИЛ амп. 0.25мг/5мл x 50</t>
  </si>
  <si>
    <t>КАЛИПСОЛ амп. 50мг/1мл х 10мл х 5</t>
  </si>
  <si>
    <t>ЛИДОКАИН амп. 100мг/10мл x 1</t>
  </si>
  <si>
    <t>ЛИДОКАИН амп. 200мг/10мл x 1</t>
  </si>
  <si>
    <t>ЛИДОКАИН унгв. 5% 40гр</t>
  </si>
  <si>
    <t>МАРКАИН SPINAL амп.5 мг/мл 4млх 5</t>
  </si>
  <si>
    <t>ХИРОКАИН амп.7.5 мг/мл 10 мл х 10</t>
  </si>
  <si>
    <t>КАТЕЖЕЛ гел + лидокаин х 12.5гр</t>
  </si>
  <si>
    <t>МОРФИН амп. 20мг/мл 1мл x 10</t>
  </si>
  <si>
    <t>ЛИДОЛ амп. 50мг/мл 2мл х 10</t>
  </si>
  <si>
    <t xml:space="preserve">БУПРЕНОРФИН АК 70мкг/ч транс пласт х5 </t>
  </si>
  <si>
    <t>пластир</t>
  </si>
  <si>
    <t>БУПРЕНОРФИН АК 52.5мкг/ч транс пластx5</t>
  </si>
  <si>
    <t>БУПРЕНОРФИН АК трансд.пласт 35мкг/чх5</t>
  </si>
  <si>
    <t xml:space="preserve">ТРАМАЛГИН капс. 50мг х 20 </t>
  </si>
  <si>
    <t>МАБРОН MR 200мг тб. с УД х 120</t>
  </si>
  <si>
    <t>единствен участник</t>
  </si>
  <si>
    <t xml:space="preserve">2-ма участника </t>
  </si>
  <si>
    <t>МЕТРОНИДАЗОЛ ФЛ. 500МГ 100МЛ</t>
  </si>
  <si>
    <t>ФЛАЖИЛ ВАГ. ТАБЛ. 500МГ Х 10</t>
  </si>
  <si>
    <t xml:space="preserve"> pessaries</t>
  </si>
  <si>
    <t>ТИНИДАЗОЛ ТАБЛ. 500МГ Х 4</t>
  </si>
  <si>
    <t>ТИГАЦИЛ ФЛ.50МГ Х 10</t>
  </si>
  <si>
    <t>МОНУРАЛ САШЕ 3ГР Х 1</t>
  </si>
  <si>
    <t>Анджелини Фарма България ЕООД, България</t>
  </si>
  <si>
    <t xml:space="preserve"> Granules for oral solution</t>
  </si>
  <si>
    <t>НИТРОКСОЛИН-МИП ФОРТЕ 250МГ Х 90 КАПС.</t>
  </si>
  <si>
    <t>ФУНГОСТАТИН ГРАН.100000 IU/МЛ 50МЛ</t>
  </si>
  <si>
    <t xml:space="preserve"> granules for oromucosal suspension</t>
  </si>
  <si>
    <t>ФУНГОЛОН КАПС. 150МГ Х 4</t>
  </si>
  <si>
    <t>ЕКАЛТА СОЛ.100МГ 30МЛ ФЛ.</t>
  </si>
  <si>
    <t>Pfizer Limited, Обединено Кралство</t>
  </si>
  <si>
    <t>ТУБОЦИН КАПС. 300МГ Х 100</t>
  </si>
  <si>
    <t>АЦИКЛОВИР ТАБЛ. 200 Х 25 АЛИУД</t>
  </si>
  <si>
    <t>Aliud Pharma GmbH, Германия</t>
  </si>
  <si>
    <t>АЦИКЛОВИР ТАБЛ.400 Х 35 АЛИУД</t>
  </si>
  <si>
    <t>РЕМАНТАДИН ТАБЛ. 50МГ Х 20</t>
  </si>
  <si>
    <t>ИЗОПРИНОЗИН ТАБЛ. 500МГ Х 50</t>
  </si>
  <si>
    <t>Ewopharma International s.r.o., Словакия</t>
  </si>
  <si>
    <t>АЛМИРАЛ АМП. 75МГ 3МЛ Х 5 /КУТИЯ/</t>
  </si>
  <si>
    <t>НАКЛОФЕН ДУО КАПС. 75МГ Х 20</t>
  </si>
  <si>
    <t xml:space="preserve"> modified-release capsules</t>
  </si>
  <si>
    <t>МЕЛБЕК АМП. 15МГ/1,5 МЛ Х 5</t>
  </si>
  <si>
    <t>ФЛАМЕКСИН ТАБЛ. 20МГ Х 10</t>
  </si>
  <si>
    <t>Promedica S.p.A, Италия</t>
  </si>
  <si>
    <t>ДЕКСОФЕН АМП. 50МГ/2МЛ Х 5/КУТИЯ/</t>
  </si>
  <si>
    <t>ДЕКСОФЕН ТАБЛ. 25МГ Х 10</t>
  </si>
  <si>
    <t>ИБУПРОФЕН ТАБЛ.200МГ Х 20 POLFA</t>
  </si>
  <si>
    <t>Pharmaceutical Works Polfa in Pobianice S.A., Полша</t>
  </si>
  <si>
    <t>ПРОФЕНИД ФЛ.100М I.M. Х 6/КУТИЯ/</t>
  </si>
  <si>
    <t>ПРОФЕНИД ТАБЛ. 200МГ Х 14</t>
  </si>
  <si>
    <t>ТЕВАКОКСИБ КАПС. 200МГ Х 10</t>
  </si>
  <si>
    <t>ДИНАСТАТ ФЛ. 40МГ 2МЛ+РАЗТВ. Х 1/КУТИЯ/</t>
  </si>
  <si>
    <t>БИОЛИН ТАБЛ. 100МГ Х 30</t>
  </si>
  <si>
    <t>НИМЕЗИЛ ГРАН. 100МГ Х 15</t>
  </si>
  <si>
    <t xml:space="preserve"> Granules for oral suspension</t>
  </si>
  <si>
    <t>НЕОДОЛПАСЕ  СОЛ.250МЛ</t>
  </si>
  <si>
    <t>Fresenius Kabi Austria GmbH, Австрия</t>
  </si>
  <si>
    <t>ДИКЛАК МАКС ГЕЛ 5% 50 Г</t>
  </si>
  <si>
    <t>ФАСТУМ ГЕЛ 2,5%  50ГР</t>
  </si>
  <si>
    <t>ЛИСТЕНОН АМП. 1% 5МЛ Х 5/ОПАКОВКА/</t>
  </si>
  <si>
    <t>Takeda Austria GmbH, Австрия</t>
  </si>
  <si>
    <t>ТРАКРИУМ АМП. 25МГ/2.5МЛ Х 5/КУТИЯ/</t>
  </si>
  <si>
    <t>ТРАКРИУМ АМП. 50МГ/5МЛ Х 5/КУТИЯ/</t>
  </si>
  <si>
    <t>АРДУАН АМП. 2МЛ Х 25</t>
  </si>
  <si>
    <t>МИДОКАЛМ ФОРТЕ ДР. 150МГ Х 30</t>
  </si>
  <si>
    <t>ТИЗАНИДИН ТЕВА ТАБЛ. 2МГ Х 50</t>
  </si>
  <si>
    <t>ЗОЛЕДРОНИК АЦИД АКОРД ФЛ. 4МГ/5МЛ Х1</t>
  </si>
  <si>
    <t>СЕВОРАН ФЛ. 250МЛ Х 1</t>
  </si>
  <si>
    <t>AbbVie Ltd, Обединено Кралство</t>
  </si>
  <si>
    <t xml:space="preserve"> Inhalation vapour   liquid</t>
  </si>
  <si>
    <t>ФЕНТАНИЛ ФЛ. 250МКГ 5МЛ Х 5/ОПАКОВКА/</t>
  </si>
  <si>
    <t>х</t>
  </si>
  <si>
    <t>КАЛИПСОЛ ФЛ.500МГ 10МЛ.Х 5</t>
  </si>
  <si>
    <t>ПРОПОФОЛ АМП.1% 20МЛ FRESENIUS</t>
  </si>
  <si>
    <t xml:space="preserve"> Emulsion for injection/infusion</t>
  </si>
  <si>
    <t>ПРОПОФОЛ ФЛ.1% 50МЛ FRESENIUS</t>
  </si>
  <si>
    <t>ЕТОМИДАТ 2МГ/МЛ 10МЛ Х 10</t>
  </si>
  <si>
    <t xml:space="preserve"> Emulsion for injection</t>
  </si>
  <si>
    <t>ЛИДОКАИН АКОРД ФЛ. 10МГ/МЛ 10МЛ Х 10</t>
  </si>
  <si>
    <t>ЛИДОКАИН АКОРД ФЛ. 20МГ/МЛ 10МЛ Х 10</t>
  </si>
  <si>
    <t>ЛИДОКАИН УНГВ. 5% 40ГР</t>
  </si>
  <si>
    <t>МАРКАИН СПИНАЛ ФЛ.5МГ/МЛ 4МЛ Х 5/КУТИЯ/</t>
  </si>
  <si>
    <t>AstraZeneca UK Ltd, Обединено Кралство</t>
  </si>
  <si>
    <t>КАТЕЖЕЛ+ЛИДОКАИН ГЕЛ 12,5ГР</t>
  </si>
  <si>
    <t>Montavit GmbH., Австрия</t>
  </si>
  <si>
    <t xml:space="preserve"> Urethral gel</t>
  </si>
  <si>
    <t>ОКСИЛАН ТАБЛ. 10МГ Х 50</t>
  </si>
  <si>
    <t>ОКСИЛАН ТАБЛ. 20МГ Х 50</t>
  </si>
  <si>
    <t>ОКСИЛАН ТАБЛ. 40МГ Х 50</t>
  </si>
  <si>
    <t>ОКСИЛАН ТАБЛ. 80МГ Х 50</t>
  </si>
  <si>
    <t>ВЕЛОФЕНТ ТАБЛ. 133МКГ Х 4</t>
  </si>
  <si>
    <t>N(2)-L-alanyl-L- glutamine 200 mg(=82,0mg l-alanine, 134,6 mg L-glutamine)</t>
  </si>
  <si>
    <t>Dexketoprofen trometamol 25 mg/ml 2 ml</t>
  </si>
  <si>
    <t>Ketoprofen i.m. powd.inj. 100 mg. + solv.</t>
  </si>
  <si>
    <t>N01AH</t>
  </si>
  <si>
    <t>N01AX</t>
  </si>
  <si>
    <t>INN</t>
  </si>
  <si>
    <t>A07FA</t>
  </si>
  <si>
    <t>Saccharomyces boulardii</t>
  </si>
  <si>
    <t>A07XA</t>
  </si>
  <si>
    <t>A09</t>
  </si>
  <si>
    <t>Препарати подобряващи храносмилането, вкл. eнзими</t>
  </si>
  <si>
    <t>A09AA</t>
  </si>
  <si>
    <t>Multienzymes</t>
  </si>
  <si>
    <t>A10</t>
  </si>
  <si>
    <t>D04</t>
  </si>
  <si>
    <t>R05DB</t>
  </si>
  <si>
    <t>Pranoxidiazine</t>
  </si>
  <si>
    <t>R05FA</t>
  </si>
  <si>
    <t>Neostigmine</t>
  </si>
  <si>
    <t>Phenoxymethylpenicillin</t>
  </si>
  <si>
    <t xml:space="preserve">B05CB </t>
  </si>
  <si>
    <t>B05BB</t>
  </si>
  <si>
    <t>B05XA</t>
  </si>
  <si>
    <t>C01</t>
  </si>
  <si>
    <t>Препарати за лечение на ССЗ</t>
  </si>
  <si>
    <t>C01AA</t>
  </si>
  <si>
    <t>C01BC</t>
  </si>
  <si>
    <t>C01BD</t>
  </si>
  <si>
    <t>Amiodarone</t>
  </si>
  <si>
    <t>Haetastarch</t>
  </si>
  <si>
    <t>Thioctic acid 30 mg./ml. 20 ml., sol.inf.</t>
  </si>
  <si>
    <t>Sabutamol</t>
  </si>
  <si>
    <t>Salbutamol sulfate susp.inh. 100 mcg./dose 200 doses</t>
  </si>
  <si>
    <t>Спазмолитични и антихолинергични средства и препарати, засилващи перисталтиката</t>
  </si>
  <si>
    <t>Офталмологични препарати</t>
  </si>
  <si>
    <t>Всички други нетерапевтични продукти</t>
  </si>
  <si>
    <t>Храни</t>
  </si>
  <si>
    <t>Metformin</t>
  </si>
  <si>
    <t>Glibenclamide</t>
  </si>
  <si>
    <t>Gliclazide</t>
  </si>
  <si>
    <t>Glipizide</t>
  </si>
  <si>
    <t>C02</t>
  </si>
  <si>
    <t>Антихипертензивни средства</t>
  </si>
  <si>
    <t>C02AC</t>
  </si>
  <si>
    <t>C02CA</t>
  </si>
  <si>
    <t>Bethametasone</t>
  </si>
  <si>
    <t>Betamethasone susp.inj. 7 mg./ml 1 ml.</t>
  </si>
  <si>
    <t>Metronidazole sol.inf. 500 mg./100 ml.</t>
  </si>
  <si>
    <t>Препарати, действащи върху ренин-ангиотензиновата система</t>
  </si>
  <si>
    <t>C09AA</t>
  </si>
  <si>
    <t xml:space="preserve">Enalapril </t>
  </si>
  <si>
    <t>Lisinopril</t>
  </si>
  <si>
    <t>Ramipril</t>
  </si>
  <si>
    <t>C09CA</t>
  </si>
  <si>
    <t>Sevoflurane</t>
  </si>
  <si>
    <t>N01AF</t>
  </si>
  <si>
    <t>Ketoprofen 2,5% gel</t>
  </si>
  <si>
    <t>Pantoprasole</t>
  </si>
  <si>
    <t>Bifidobacterium infantis/ Enterococcus foecium /Lactobacilus acidophylus</t>
  </si>
  <si>
    <t>Lactobacilus acidofilus/Lactobacilus rhamnosus/Lactobacilus bulgaricus/ Streptoccocus themophilus</t>
  </si>
  <si>
    <t>Pantoprasole 20mg tb.</t>
  </si>
  <si>
    <t>Антидоти</t>
  </si>
  <si>
    <t>Prazosin</t>
  </si>
  <si>
    <t>Nitroprusside</t>
  </si>
  <si>
    <t>Sodium nitroprusside powd.inf. 30 mg.</t>
  </si>
  <si>
    <t>Hydrochlorothyazide</t>
  </si>
  <si>
    <t>Indapamide</t>
  </si>
  <si>
    <t>Furosemide</t>
  </si>
  <si>
    <t>Sodium chloride 100g/l  10ml</t>
  </si>
  <si>
    <t xml:space="preserve">Sodium chloride 6 g/l, Calcium chloride dihydrate 0,27 g/l, Potassium chloride 0,4 g/l, Sodium lactate 3,1 g/l - 500 ml </t>
  </si>
  <si>
    <t xml:space="preserve">Propranolol hydrochloride 20 mg., tb. </t>
  </si>
  <si>
    <t>Jodinated povidone 10 g/100 g, sol. 1000 ml.</t>
  </si>
  <si>
    <t>Methylprednisolone sodium succinate powd.inj. 250 mg. + solv. 2 ml.</t>
  </si>
  <si>
    <t>Metoclopramide hydrochloride 10 mg./2 ml., sol.inj.</t>
  </si>
  <si>
    <t>Hydrocortisone 50 mg/30 ml, Oxytetracycline hydrochloride 150 mg/30 ml, spray</t>
  </si>
  <si>
    <t>Jodinated povidone 10 g/100 g, oint. 90 g.</t>
  </si>
  <si>
    <t>A06AB</t>
  </si>
  <si>
    <t>Bisacodylum</t>
  </si>
  <si>
    <t>Propafenone</t>
  </si>
  <si>
    <t>Lidocaine</t>
  </si>
  <si>
    <t>Lidocaine hydrochloride sol.inj.10 mg./ml 10 ml</t>
  </si>
  <si>
    <t>D04AB</t>
  </si>
  <si>
    <t>D07CC</t>
  </si>
  <si>
    <t>Glucose monohydrate 55 g/l (Glucose anhydrous 50 g/l) 500 ml полиолефинов сак</t>
  </si>
  <si>
    <t>Oxycodone 10 mg  modified-release tablets</t>
  </si>
  <si>
    <t>Oxycodone 20 mg  modified-release tablets</t>
  </si>
  <si>
    <t>Oxycodone 40 mg  modified-release tablets</t>
  </si>
  <si>
    <t>Oxycodone 80 mg  modified-release tablets</t>
  </si>
  <si>
    <t>Oxycodone  10mg. capsules, hard</t>
  </si>
  <si>
    <t>Oxycodone  20mg. capsules, hard</t>
  </si>
  <si>
    <t>Neostygmine methylsulphate sol.inj. 0,5 mg./ml. 1 ml.</t>
  </si>
  <si>
    <t>Promethasine hydrochloride 25 mg/ml 2 ml</t>
  </si>
  <si>
    <t xml:space="preserve">Nicotinamid 50 mg./ml, Pyridoxine hydrochloride 5 mg./ml, Riboflavine 1 mg./ml, Thiamine hydrochloride 5 mg./ml., sol.inj. </t>
  </si>
  <si>
    <t>Ascorbic acid 100 mg./ml. 5 ml., sol.inj.</t>
  </si>
  <si>
    <t>Ascorbic acid 100 mg./ml. 2 ml., sol.inj.</t>
  </si>
  <si>
    <t>Methylprednisolone sodium succinate powd.inj. 40 mg. + solv. 1 ml.</t>
  </si>
  <si>
    <t>Cefoperazone</t>
  </si>
  <si>
    <t>Cefuroxime</t>
  </si>
  <si>
    <t>J01DH</t>
  </si>
  <si>
    <t>Papaverini hydrochloridum</t>
  </si>
  <si>
    <t>A03BA</t>
  </si>
  <si>
    <t>Clarithromycin</t>
  </si>
  <si>
    <t>Monoclonal blood group test reagents</t>
  </si>
  <si>
    <t xml:space="preserve">Glycine 11 g/l, Alanine 14 g/l, Arginine 12 g/l, Histidine 3 g/l, Isoleucine 5 g/l, Leucine 7,4 g/l, Methionine 4,3 g/l, Phenylalanine 5,1 g/l, Proline 11,2 g/l, Serine 6,5 g/l, Taurine 1 g/l, Threonine 4,4 g/l, Tryptophan 2 g/l, Tyrosine 0,4 g/l, Valine </t>
  </si>
  <si>
    <t>Glycine 4,15 g/l, L-alanine 9,3 g/l, L-histidine 4,76 g/l, L-malic acid 2,62 g/l, L-methionone 3,12 g/l, L-phenylalanine 3,75 g/l, L-proline 9,71 g/l, L-threonine 4,4 g/l, L-tryptophan 2,01 g/l, L-valine 9 g/l, N-acetyl-L-cysteine 0,77 g/l, L-serin 7,67 g</t>
  </si>
  <si>
    <t>Glucose monohydrate 121g/l, Potassium chloride 5,97g/l, Glycine 7,9g/l, Alanine 16g/l, Arginine 11,3g/l, Aspartic acid 3,4g/l, Calcium Chloride. 2 H20 0,98g/l, Glutamic acid 5,6g/l, Histidine 6,8g/l, Isoleucine 5,6g/l, Leucine  7,9g/l, Lysine 9g/l, Magnes</t>
  </si>
  <si>
    <t>Glucose monohydrate 97g/l, Potassium chloride 1,7g/l, Glycine 2,3g/l, Alanine 4,7g/l, Arginine 3,3g/l, Aspartic acid0,99g/l, Calcium Chloride. 2 H20 0,22g/l, Glutamic acid1,6g/l, Histidine 2g/l, Isoleucine1,6g/l, Leucine2,3g/l, Lysine 2,6g/l, Magnesium su</t>
  </si>
  <si>
    <t>Специфични антинеопластика и имуносупресива</t>
  </si>
  <si>
    <t>Tobramicin sulphate sol.inj. 131,95 mg./2 ml.</t>
  </si>
  <si>
    <t>Ciprofloxacin</t>
  </si>
  <si>
    <t>Ciprofloxacin sol.inf. 100 mg./10 ml.</t>
  </si>
  <si>
    <t>Phenobarbital</t>
  </si>
  <si>
    <t xml:space="preserve">Phenobarbital sodium sol.inj. 200 mg./2 ml. </t>
  </si>
  <si>
    <t>Carbamazepine</t>
  </si>
  <si>
    <t>Valproic acid</t>
  </si>
  <si>
    <t>Sorbitol,Mannitol</t>
  </si>
  <si>
    <t>Sorbitol,Mannitol 3% 3000 ml + Ecoclik set 2</t>
  </si>
  <si>
    <t>Omeprazole 20 mg., caps.</t>
  </si>
  <si>
    <t>Mannitol sol.inf. 100 g/l - 500 ml.стъкло</t>
  </si>
  <si>
    <t xml:space="preserve">Diltiazem hydrochloride 60 mg., tb. </t>
  </si>
  <si>
    <t>Simvastatin 10 mg., tb.</t>
  </si>
  <si>
    <t>Ofloxacin tb 200mg</t>
  </si>
  <si>
    <t xml:space="preserve">Levofloxacin hemihydrate 500 mg., tb. </t>
  </si>
  <si>
    <t xml:space="preserve">Aciclovir 200 mg., tb. </t>
  </si>
  <si>
    <t>M02</t>
  </si>
  <si>
    <t>Локални продукти за ставна и мускулна болка</t>
  </si>
  <si>
    <t>Sulfasalazine</t>
  </si>
  <si>
    <t>Levofloxacin sol.inf. 500 mg./100 ml.</t>
  </si>
  <si>
    <t>L01</t>
  </si>
  <si>
    <t>J02AC</t>
  </si>
  <si>
    <t>J04</t>
  </si>
  <si>
    <t>Антимикобактерийни средства</t>
  </si>
  <si>
    <t>J04AB</t>
  </si>
  <si>
    <t>Rifampicinum</t>
  </si>
  <si>
    <t>Cefoperazone 1,19 g., Sulbactam 1,19 g., powd.inj.</t>
  </si>
  <si>
    <t>Combination</t>
  </si>
  <si>
    <t>A02BA</t>
  </si>
  <si>
    <t>Hydrochlorthiazide+Valsartan</t>
  </si>
  <si>
    <t>V03AF</t>
  </si>
  <si>
    <t>Glyceril trinitrate 8 g., spray</t>
  </si>
  <si>
    <t>Стандартна ентерална храна</t>
  </si>
  <si>
    <t>Високоенергийна ентерална храна</t>
  </si>
  <si>
    <t xml:space="preserve">Комплексана, балансирана, ниско остатъчна, предназначена за перорално или чрез сонда приложение, 500 ml. </t>
  </si>
  <si>
    <t>Ентерална храна с имуномодулиращо действие</t>
  </si>
  <si>
    <t>Diclofenac sodium sol.inj. 25 mg/ml 3 ml.</t>
  </si>
  <si>
    <t>Meloxicam</t>
  </si>
  <si>
    <t>Meloxicam sol.inj. 15 mg/1,5 ml</t>
  </si>
  <si>
    <t>Piroxicam</t>
  </si>
  <si>
    <t>Famotidine powd.inj. 20 mg.+solv. 5 ml.</t>
  </si>
  <si>
    <t>Diosmectite</t>
  </si>
  <si>
    <t>Insulinum human</t>
  </si>
  <si>
    <t>Insulin human</t>
  </si>
  <si>
    <t>B01AC</t>
  </si>
  <si>
    <t>Sodium chloride, Potassium chloride, Calcium chloride</t>
  </si>
  <si>
    <t>Glycerin 1200 g</t>
  </si>
  <si>
    <t>Calcium levulinate dihydrate 0,164 g./10ml., Calcium gluconate monohydrate 0,76 g./10 ml., общ alcium 0,089 g./10 ml., sol.inj.</t>
  </si>
  <si>
    <t>Chlorhexidine, Lidocain</t>
  </si>
  <si>
    <t>Somatostatin acetate hydrate powd.inf. 3 mg. + solv.1 ml.</t>
  </si>
  <si>
    <t>Lidocaine  sol pro inj 40mg/2 ml amp</t>
  </si>
  <si>
    <t>Dexamethasone</t>
  </si>
  <si>
    <t>Dexamethasone phosphate sol.inj. 4 mg. 1 ml.</t>
  </si>
  <si>
    <t>Methylprednisolone</t>
  </si>
  <si>
    <t xml:space="preserve">Ethambutol </t>
  </si>
  <si>
    <t>J04AC</t>
  </si>
  <si>
    <t>Isoniazid</t>
  </si>
  <si>
    <t>Lidocaine hydrochloride 50 mg/g., ung 40 g.</t>
  </si>
  <si>
    <t>Panitumumab</t>
  </si>
  <si>
    <t>Panitumumab sol.100mg</t>
  </si>
  <si>
    <t>Gefitinib</t>
  </si>
  <si>
    <t>Gefitinib tb.250mg.</t>
  </si>
  <si>
    <t>Cyanocobalamin</t>
  </si>
  <si>
    <t>Cyanocobalamin 1 mg./ml., sol.inj.</t>
  </si>
  <si>
    <t>Iron(III)-hydroxide dextran complex 312.5 mg/ml 2 ml</t>
  </si>
  <si>
    <t>Sylimarin 110 mg., caps</t>
  </si>
  <si>
    <t xml:space="preserve">Mesalazine500 mg., tb. </t>
  </si>
  <si>
    <t>Проверка за съответствие със стойности в ПЛС и списък НЗОК</t>
  </si>
  <si>
    <t>За отстраняване</t>
  </si>
  <si>
    <t>Класиране на участниците в обществена поръчка с предмет: "Доставка на лекарствeни продукти" по Обособена позиция №1</t>
  </si>
  <si>
    <t xml:space="preserve">ГЕМБИН фл 40 мг/мл - 25 мл х 1 </t>
  </si>
  <si>
    <t xml:space="preserve">ВИНОРЕЛБИН EBW 10МГ/МЛ 5МЛ Х 1 </t>
  </si>
  <si>
    <t xml:space="preserve">СИНДАКСЕЛ фл.300нг/50мл </t>
  </si>
  <si>
    <t xml:space="preserve">ДОЦЕТАКСЕЛ инф.р-р 160мг/8мл </t>
  </si>
  <si>
    <t>р-р</t>
  </si>
  <si>
    <t xml:space="preserve">ДЖЕВТАНА инфуз.р-р 60мг х 1 </t>
  </si>
  <si>
    <t xml:space="preserve">ЕПИРУБИЦИН EBW 2МГ/МЛ 25МЛ Х 1 </t>
  </si>
  <si>
    <t xml:space="preserve">ЕПИСИНДАН 2мг/мл инф р-р 100мг/50мл </t>
  </si>
  <si>
    <t xml:space="preserve">КАРБОПЛАТИН EBEWE 10mg/мл - 15 мл x 1 </t>
  </si>
  <si>
    <t xml:space="preserve">СУТЕНТ капс. 50мг х 30 </t>
  </si>
  <si>
    <t xml:space="preserve">СУТЕНТ капс 25мг х 30бр </t>
  </si>
  <si>
    <t xml:space="preserve">СУТЕНТ капс. 12.5мг х 30 </t>
  </si>
  <si>
    <t xml:space="preserve">ХИКАМТИН флакон 4мг х 1бр </t>
  </si>
  <si>
    <t xml:space="preserve">ИРИНОТЕКАН конц р-р 20мг/мл 5мл </t>
  </si>
  <si>
    <t xml:space="preserve">ЛИНПАРЗА КАПС 50МГ /4 Х 112/ </t>
  </si>
  <si>
    <t xml:space="preserve">НЕКСАВАР тб. 200мг х 112 </t>
  </si>
  <si>
    <t>ВЕКТИБИКС инж.р-р 20мг/мл 5млх 1</t>
  </si>
  <si>
    <t xml:space="preserve">ЗАЛТРАП конц заинф.р-р25мг/мл8мг </t>
  </si>
  <si>
    <t>ЗАЛТРАПконц за инф.р-р25мг/мл 4мл</t>
  </si>
  <si>
    <t xml:space="preserve">ДЖИОТРИФ тб 40мг x 28 </t>
  </si>
  <si>
    <t>ДЖИОТРИФ тб 30мг x 28</t>
  </si>
  <si>
    <t xml:space="preserve">ИНЛАЙТА филм тб 1мг х 56 </t>
  </si>
  <si>
    <t>ИНЛАЙТА тб 5мг х 56</t>
  </si>
  <si>
    <t xml:space="preserve">КСАЛКОРИ капс. 250мг х 60 </t>
  </si>
  <si>
    <t xml:space="preserve">ИРЕСА тб. 250мг. х 30 </t>
  </si>
  <si>
    <t xml:space="preserve">ТАЙВЪРБ филм таблети 250мг х 140бр </t>
  </si>
  <si>
    <t xml:space="preserve">ТОРИСЕЛ фл 30мг- /25+5/ + разредител </t>
  </si>
  <si>
    <t xml:space="preserve">АФИНИТОР  тб.10мг. х 30 </t>
  </si>
  <si>
    <t xml:space="preserve">ВОТРИЕНТ табл 400мг х 60бр </t>
  </si>
  <si>
    <t xml:space="preserve">ТАФИНЛАР 75 мг тв.капс. х 120 </t>
  </si>
  <si>
    <t xml:space="preserve">КЕЙТРУДА 50мг прах инф р-р фл х1 </t>
  </si>
  <si>
    <t xml:space="preserve">КЕЙТРУДА 100мг/4мл концент.инф р-р х1 </t>
  </si>
  <si>
    <t xml:space="preserve">ЗИТИГА тб.250мг х 120 </t>
  </si>
  <si>
    <t xml:space="preserve">НЕУЛАСТА инж.р-р  0.6мл х 1 </t>
  </si>
  <si>
    <t>ЛОНКУЕКС инж.р-р спр-ка 6 мг 0,6мл</t>
  </si>
  <si>
    <t>Класиране на участниците в обществена поръчка с предмет: "Доставка на лекарствeни продукти" по Обособена позиция №2</t>
  </si>
  <si>
    <t>Класиране</t>
  </si>
  <si>
    <t>Temsirolimus</t>
  </si>
  <si>
    <t>Temsirolimus conc.inf.25mg/ml 1.2ml+solv.2.2ml</t>
  </si>
  <si>
    <t>Everolimus</t>
  </si>
  <si>
    <t>Everolimus tb.10mg</t>
  </si>
  <si>
    <t>Pazopanib</t>
  </si>
  <si>
    <t>Pazopanib 400mg tab</t>
  </si>
  <si>
    <t>Clonidine hydrochloride 0,15 mg./ml., sol.inj.</t>
  </si>
  <si>
    <t>Enalaprilat sol.inj. 1,25 mg./ml. 1 ml.</t>
  </si>
  <si>
    <t>N02BB</t>
  </si>
  <si>
    <t>N02BE</t>
  </si>
  <si>
    <t>N03</t>
  </si>
  <si>
    <t>Антиепилептични средства</t>
  </si>
  <si>
    <t>N03AA</t>
  </si>
  <si>
    <t>N03AF</t>
  </si>
  <si>
    <t>Midazolam</t>
  </si>
  <si>
    <t>Midazolam sol.inj. 5 mg./ml. 3 ml.</t>
  </si>
  <si>
    <t xml:space="preserve">Midazolam sol.inj. 5 mg. 5ml. </t>
  </si>
  <si>
    <t xml:space="preserve">Sylimarin 90 mg., caps. </t>
  </si>
  <si>
    <t>Carvedilol 12,5 mg., tb</t>
  </si>
  <si>
    <t>Vinorelbine</t>
  </si>
  <si>
    <t>Vinorelbine 10mg/ml-5ml. conc.for solution infusion</t>
  </si>
  <si>
    <t>Антихистаминови препарати за системно приложениe</t>
  </si>
  <si>
    <t>Promethazine</t>
  </si>
  <si>
    <t>Cetirizine</t>
  </si>
  <si>
    <t>Levocetirizine</t>
  </si>
  <si>
    <t>Atenolol</t>
  </si>
  <si>
    <t>C03EA</t>
  </si>
  <si>
    <t>C04</t>
  </si>
  <si>
    <t>A11EX</t>
  </si>
  <si>
    <t>Ascorbic acid</t>
  </si>
  <si>
    <t>Pyridoxine hydrochloride</t>
  </si>
  <si>
    <t>Iopromide</t>
  </si>
  <si>
    <t>Dihydrocodeine</t>
  </si>
  <si>
    <t>Oxycodone</t>
  </si>
  <si>
    <t>Противовъзпалителни и антиревматични продукти</t>
  </si>
  <si>
    <t>Аналгетици</t>
  </si>
  <si>
    <t>N02AA</t>
  </si>
  <si>
    <t>Лекарствени продукти регулиращи половата с-ма</t>
  </si>
  <si>
    <t>Esomeprazole</t>
  </si>
  <si>
    <t>Omeprazolum</t>
  </si>
  <si>
    <t>A02DA</t>
  </si>
  <si>
    <t>Simeticonum</t>
  </si>
  <si>
    <t>A03</t>
  </si>
  <si>
    <t>A03AD</t>
  </si>
  <si>
    <t>Spiritus aethilicus</t>
  </si>
  <si>
    <t>Spiritus aethilicus 95% 1000 ml</t>
  </si>
  <si>
    <t>Антихеморагични средства</t>
  </si>
  <si>
    <t>B02BD</t>
  </si>
  <si>
    <t>B02BX</t>
  </si>
  <si>
    <t>Etamsylatum</t>
  </si>
  <si>
    <t>B03</t>
  </si>
  <si>
    <t>Антианемични препарати</t>
  </si>
  <si>
    <t>B03AA</t>
  </si>
  <si>
    <t>B03AC</t>
  </si>
  <si>
    <t>Saccharated iron oxide</t>
  </si>
  <si>
    <t xml:space="preserve">Bethametasone </t>
  </si>
  <si>
    <t>Piracetam sol.inf. 12 g./60 ml.</t>
  </si>
  <si>
    <t>A06</t>
  </si>
  <si>
    <t>Антимикотични средства за системно приложение</t>
  </si>
  <si>
    <t>J02AA</t>
  </si>
  <si>
    <t>D03AA</t>
  </si>
  <si>
    <t>R06AC</t>
  </si>
  <si>
    <t>Gentamicin</t>
  </si>
  <si>
    <t>M01</t>
  </si>
  <si>
    <t>Triamterene, Hydrochlorthiazide</t>
  </si>
  <si>
    <t>Famotidinum</t>
  </si>
  <si>
    <t>N02AB</t>
  </si>
  <si>
    <t>N02AX</t>
  </si>
  <si>
    <t>OXALIPLATIN ACTAVIS 100MG/20ML CONC.FOR SOL.FOR INF</t>
  </si>
  <si>
    <t xml:space="preserve">IRINOTECAN ACTAVIS Concentrate for solution for infusion 20 mg/ml - 5 ml </t>
  </si>
  <si>
    <t>КВАМАТЕЛ АМП. 20МГ Х 5/КУТИЯ/</t>
  </si>
  <si>
    <t>Gedeon Richter Plc., Унгария</t>
  </si>
  <si>
    <t xml:space="preserve"> Powder and solvent for solution for injection</t>
  </si>
  <si>
    <t>"Фьоникс Фарма" ЕООД</t>
  </si>
  <si>
    <t>Производител</t>
  </si>
  <si>
    <t>Брой в опаковка</t>
  </si>
  <si>
    <t>ЕМАНЕРА КАПС. 20МГ Х 14</t>
  </si>
  <si>
    <t>KRKA, d.d., Словения</t>
  </si>
  <si>
    <t xml:space="preserve"> Gastro resistant capsule hard</t>
  </si>
  <si>
    <t>ЕМАНЕРА КАПС. 40МГ Х 14</t>
  </si>
  <si>
    <t>БИОПРАЗОЛ КАПС. 20МГ Х 28</t>
  </si>
  <si>
    <t>Инбиотех ООД, България</t>
  </si>
  <si>
    <t>ЛАНСОПРОЛ КАПС 30МГ Х 28</t>
  </si>
  <si>
    <t>Нобел Фарма ЕООД, България</t>
  </si>
  <si>
    <t>ПАНРАЗОЛ ТАБЛ. 20МГ Х 30</t>
  </si>
  <si>
    <t>Actavis Group PTC ehf., Исландия</t>
  </si>
  <si>
    <t xml:space="preserve"> Gastro resistant tablet</t>
  </si>
  <si>
    <t>НОЛПАЗА ФЛ. 40МГ Х 1</t>
  </si>
  <si>
    <t xml:space="preserve"> Powder for solution for injection</t>
  </si>
  <si>
    <t>ЕСПУМИЗАН КАПС. 40МГ Х 25</t>
  </si>
  <si>
    <t>Berlin-Chemie AG (Menarini Group), Германия</t>
  </si>
  <si>
    <t xml:space="preserve"> Capsule soft</t>
  </si>
  <si>
    <t>ДУСПАТАЛИН КАПС. 200МГ Х 30</t>
  </si>
  <si>
    <t>Беста Мед ЕООД, България</t>
  </si>
  <si>
    <t xml:space="preserve"> Prolonged release capsule  hard</t>
  </si>
  <si>
    <t>НО-ШПА АМП.40МГ/2МЛ Х 25/КУТИЯ/</t>
  </si>
  <si>
    <t>Санофи България ЕООД, България</t>
  </si>
  <si>
    <t xml:space="preserve"> Solution for injection</t>
  </si>
  <si>
    <t>НО-ШПА ТАБЛ. 40МГ Х 24</t>
  </si>
  <si>
    <t xml:space="preserve"> Tablet</t>
  </si>
  <si>
    <t>СПАЗМОМЕН ТАБЛ.40МГ Х 30</t>
  </si>
  <si>
    <t>A. MENARINI Industrie Farmaceutiche Riunite s.r.l., Италия</t>
  </si>
  <si>
    <t xml:space="preserve"> Film coated tablet</t>
  </si>
  <si>
    <t>БУСКОПАМИН АМП. 20МГ/МЛ 1МЛ Х 10</t>
  </si>
  <si>
    <t>Medochemie Ltd., Кипър</t>
  </si>
  <si>
    <t>СПАЗМАЛГОН ТАБЛ. Х 20</t>
  </si>
  <si>
    <t>Актавис EАД, България</t>
  </si>
  <si>
    <t>КОСТИ ТАБЛ. 10МГ Х 30</t>
  </si>
  <si>
    <t>ЕЛИТАН АМП. 10МГ/2МЛ Х 100</t>
  </si>
  <si>
    <t>ЦЕРУКАЛ ТАБЛ. 10МГ Х 50</t>
  </si>
  <si>
    <t>Екофарм Груп АД, България</t>
  </si>
  <si>
    <t>ОНДАНСЕТРОН АКОРД ФЛ. 2МГ/МЛ 4МЛ Х 10</t>
  </si>
  <si>
    <t>Accord Healthcare Limited, Обединено Кралство</t>
  </si>
  <si>
    <t xml:space="preserve"> Solution for injection/infusion</t>
  </si>
  <si>
    <t>ПАЛОНОСЕТРОН 0,05МГ/МЛ 5 МЛ х 1</t>
  </si>
  <si>
    <t>УРЗОФАЛК КАПС. 250МГ Х 100</t>
  </si>
  <si>
    <t>Dr. Falk Pharma GmbH, Германия</t>
  </si>
  <si>
    <t xml:space="preserve"> Capsule  hard</t>
  </si>
  <si>
    <t>ЦИНАРИКС ДР. Х 60</t>
  </si>
  <si>
    <t>Pharmaceutische Fabrik Montavit GmbH, Австрия</t>
  </si>
  <si>
    <t xml:space="preserve"> Coated tablet</t>
  </si>
  <si>
    <t>ЕСЕНЦИАЛЕ ФОРТЕ N КАПС. Х 30</t>
  </si>
  <si>
    <t>ЛЕГАЛОН КАПС. 140МГ Х 20</t>
  </si>
  <si>
    <t>Isosorbide 5-nitrate 60 mg., caps.prolong.</t>
  </si>
  <si>
    <t xml:space="preserve">Pentaerithrityl tetranitrate 10 mg., tb. </t>
  </si>
  <si>
    <t xml:space="preserve">Trimetazidine dihydrochloride 35 mg., tb. </t>
  </si>
  <si>
    <t xml:space="preserve">Methyldopa tabl. 250 mg </t>
  </si>
  <si>
    <t>Clonidine hydrochloride 0,15 mg., tb.</t>
  </si>
  <si>
    <t xml:space="preserve">Prazosin hydrochloride 2,2 mg., tb. </t>
  </si>
  <si>
    <t xml:space="preserve">Chlortalidone 20 mg, Clonidine hydrochloride 0,15 mg., tb.  </t>
  </si>
  <si>
    <t xml:space="preserve">Hydrochlorthiazide 25 mg., tb. </t>
  </si>
  <si>
    <t xml:space="preserve">Indapamid 1,5 mg., tb. </t>
  </si>
  <si>
    <t xml:space="preserve">Spironolactone 25 mg., tb. </t>
  </si>
  <si>
    <t>Hydrochlorthiazide 12,5 mg, Triamterene 25 mg., tb.</t>
  </si>
  <si>
    <t xml:space="preserve">Pentoxyfilline 600 mg., tb. </t>
  </si>
  <si>
    <t xml:space="preserve">Pentoxyfilline 400 mg., tb. </t>
  </si>
  <si>
    <t xml:space="preserve">Nicergoline 30 mg., tb. </t>
  </si>
  <si>
    <t>Ruthine 20mg;Ascorbic acid 100 mg tb</t>
  </si>
  <si>
    <t xml:space="preserve">Procyanodolic oligomers 150 mg., tb. </t>
  </si>
  <si>
    <t xml:space="preserve">Flavonoids 50 mg, Diosmin 450 mg, Micronized and purified flavonoic fractoin 500 mg., tb. </t>
  </si>
  <si>
    <t xml:space="preserve">Atenolol 50 mg., tb </t>
  </si>
  <si>
    <t xml:space="preserve">Bisoprolol fumarate 10 mg., tb. </t>
  </si>
  <si>
    <t>Metoprolol tartarate 50 mg., tb.</t>
  </si>
  <si>
    <t>Metoprolol tartarate 100 mg., tb.</t>
  </si>
  <si>
    <t>Nebivolol 5 mg., tb.</t>
  </si>
  <si>
    <t xml:space="preserve">Lercanidipine hydrochloride 10 mg, tb. </t>
  </si>
  <si>
    <t>Nifedipine 20 mg tb</t>
  </si>
  <si>
    <t xml:space="preserve">Felodipine 10 mg., tb.retard </t>
  </si>
  <si>
    <t xml:space="preserve">Nifedipine 10 mg., tb. </t>
  </si>
  <si>
    <t xml:space="preserve">Verapamil hydrochloride 80 mg., tb. </t>
  </si>
  <si>
    <t>Enalapril maleate 10 mg., Magnesium carbonate, tb.</t>
  </si>
  <si>
    <t xml:space="preserve">Lisinopril dihydrate 10 mg., tb. </t>
  </si>
  <si>
    <t xml:space="preserve">Ramipril 10 mg., tb. </t>
  </si>
  <si>
    <t xml:space="preserve">Ramipril 5 mg., Hydrochlothiazide 25 mg., tb. </t>
  </si>
  <si>
    <t xml:space="preserve">Perindopril  5 mg., tb. </t>
  </si>
  <si>
    <t>Telmisartan 40 mg., tb.</t>
  </si>
  <si>
    <t xml:space="preserve">Valsartan 80 mg., tb. </t>
  </si>
  <si>
    <t>Thiopental sodium powd.inj. 1 g.</t>
  </si>
  <si>
    <t>Fentanyl</t>
  </si>
  <si>
    <t>Fentanyl sol.inj. 0,05 mg./ml. 2 ml.</t>
  </si>
  <si>
    <t>Cefalexin</t>
  </si>
  <si>
    <t>Sodium chloride 8,6 g/l, Potassium chloride 0,3 g/l, Calcium chloride dihydrate 0,33 g/l - 500 ml.полиолефинов сак</t>
  </si>
  <si>
    <t>Butamirate</t>
  </si>
  <si>
    <t>Penicillamine 250 mg., tb. X 100</t>
  </si>
  <si>
    <t>D08AA</t>
  </si>
  <si>
    <t>J02AX</t>
  </si>
  <si>
    <t>об.</t>
  </si>
  <si>
    <t>Стойност с  ДДС взета в предвид при класиране</t>
  </si>
  <si>
    <t xml:space="preserve">Ethambutol hydrochloride 250 mg., tb. </t>
  </si>
  <si>
    <t xml:space="preserve">Isoniazid 100 mg., tb. </t>
  </si>
  <si>
    <t xml:space="preserve">Aciclovir 400 mg., tb. </t>
  </si>
  <si>
    <t xml:space="preserve">Inosine pranobex 500 mg., tb. </t>
  </si>
  <si>
    <t xml:space="preserve">Dexketoprofen trometamol 25 mg., tb. </t>
  </si>
  <si>
    <t xml:space="preserve">Ketoprofen 200 mg., caps. </t>
  </si>
  <si>
    <t xml:space="preserve">Celecoxib 200 mg., caps. </t>
  </si>
  <si>
    <t>Sodium diclofenac 75mg caps.</t>
  </si>
  <si>
    <t>Meloxicam 7,5 mg., tb.</t>
  </si>
  <si>
    <t>Piroxicam beta - cycloderin 20 mg., tb</t>
  </si>
  <si>
    <t>Tolperisoni hydrochloridum 150 mg., tb.</t>
  </si>
  <si>
    <t>Tizanidine tabl. 2 mg</t>
  </si>
  <si>
    <t>Denosumab</t>
  </si>
  <si>
    <t>M05BX</t>
  </si>
  <si>
    <t>Denosumab 120 mg/1,7ml</t>
  </si>
  <si>
    <t xml:space="preserve">Metamizole sodium 500 mg., tb. </t>
  </si>
  <si>
    <t>Caffeine 50 mg., Metamizole sodium 500 mg., Thiamine hydrochloride 38,75 mg., tb.</t>
  </si>
  <si>
    <t>Paracetamol 500 mg., tb.</t>
  </si>
  <si>
    <t>Carbamazepine 200 mg., tb.</t>
  </si>
  <si>
    <t>Sodium valproate 500 mg., tb.</t>
  </si>
  <si>
    <t>Gabapentin 400 mg., caps.</t>
  </si>
  <si>
    <t xml:space="preserve">Haloperidol 1,5 mg., tb. </t>
  </si>
  <si>
    <t xml:space="preserve">Bromazepam 3 mg., tb. </t>
  </si>
  <si>
    <t xml:space="preserve">Diazepam 5 mg., tb. </t>
  </si>
  <si>
    <t>Diazepam 10 mg., tb.</t>
  </si>
  <si>
    <t>Hydroxyzine hydrochlorid tabl. 25 mg</t>
  </si>
  <si>
    <t xml:space="preserve">Methyl valerate subling.tabl. 60 mg </t>
  </si>
  <si>
    <t xml:space="preserve">Piracetam gran. 2400mg </t>
  </si>
  <si>
    <t xml:space="preserve">Piracetam 800 mg., tb. </t>
  </si>
  <si>
    <t>Vinpocetine 10 mg., tb.</t>
  </si>
  <si>
    <t xml:space="preserve">Cinnarizin 20 mg., Dimenhydrinate 40 mg., tb. </t>
  </si>
  <si>
    <t xml:space="preserve">Betahistine hydrochloride 16 mg., tb. </t>
  </si>
  <si>
    <t xml:space="preserve">Chloroquine phosphate 250 mg., tb. </t>
  </si>
  <si>
    <t xml:space="preserve">Aminophylline ethylenediamine 100 mg., tb. </t>
  </si>
  <si>
    <t xml:space="preserve">Fenspiride hydrochloride 80 mg., tb. </t>
  </si>
  <si>
    <t xml:space="preserve">Ambroxol hydrochloride 30 mg., tb. </t>
  </si>
  <si>
    <t xml:space="preserve">Bromhexine hydrochloride 8 mg., tb. </t>
  </si>
  <si>
    <t>Prenoxidiazine hydrochloride 100 mg., tb.</t>
  </si>
  <si>
    <t xml:space="preserve">Desloratadine 5 mg., tb. </t>
  </si>
  <si>
    <t xml:space="preserve">Levocetirizine dihydrochloride 5 mg., tb. </t>
  </si>
  <si>
    <t xml:space="preserve">Cetirizine dihydrochloride 10 mg., tb. </t>
  </si>
  <si>
    <t xml:space="preserve">Promethasine hydrochloride 25 mg., tb.coated </t>
  </si>
  <si>
    <t>Loratadine 10 mg., tb.</t>
  </si>
  <si>
    <t xml:space="preserve">Loratadine 5 mg., Pseudoephedrine sulfate 60 mg., tb. </t>
  </si>
  <si>
    <t>Sunitinib 12,5mg.caps</t>
  </si>
  <si>
    <t>Lapatinib</t>
  </si>
  <si>
    <t>Lapatinib tb 250mg.</t>
  </si>
  <si>
    <t>Amlodipine  10 mg. tb.</t>
  </si>
  <si>
    <t>Povidone iodine sol.7,5g/100g(iodine 10%)1000ml</t>
  </si>
  <si>
    <t>Povidone iodine sol.7,5g/100g(iodine 10%)100ml</t>
  </si>
  <si>
    <t>Suxamethonium chloride dihydrate sol.inj  10mg/ml-5ml</t>
  </si>
  <si>
    <t>Suxamethonium chloride dihydrate sol.inj  20mg/ml-5ml</t>
  </si>
  <si>
    <t xml:space="preserve">Ciprofloxacin 500 mg., tb. </t>
  </si>
  <si>
    <t>Fentanyl 133mcg sublingual tab.</t>
  </si>
  <si>
    <t>Chloropyramine</t>
  </si>
  <si>
    <t>Chloropyramine hydrochloride sol.inj. 10 mg./ml</t>
  </si>
  <si>
    <t xml:space="preserve">Chloropyramine hydrochloride 25 mg., tb. </t>
  </si>
  <si>
    <t xml:space="preserve">Spironolactone 50 mg. tb. </t>
  </si>
  <si>
    <t>Hyaluronic acid sodium salt,Cantella asiatica oil extr.,Calendula oil extr.,Aloe Vera oil extr., Tea tree essentialis oil. Suppositories</t>
  </si>
  <si>
    <t>Hyaluronic acid sodium salt,Vitamin E ,Sweet almonds oil,Lemon extr.oil, Tea tree essentialis oil. Spray</t>
  </si>
  <si>
    <t xml:space="preserve">Amoxycillin trihydrate 875 mg.+Potassium clavunalate 125 mg., tb. </t>
  </si>
  <si>
    <t>Chropromazine hydrochloride sol.inj. 25mg/ml-2 ml.</t>
  </si>
  <si>
    <t>H03BA</t>
  </si>
  <si>
    <t>H04</t>
  </si>
  <si>
    <t>Панкреатични хормони</t>
  </si>
  <si>
    <t>H04AA</t>
  </si>
  <si>
    <t>Glucagon</t>
  </si>
  <si>
    <t>J01</t>
  </si>
  <si>
    <t>Антибактериални средства за системно приложение</t>
  </si>
  <si>
    <t>J01AA</t>
  </si>
  <si>
    <t>Sodium chloride 5.26 g/l, Magnesium chloride hexahydrate 0,3 g/l, Potassium chloride 0,37 g/l, Sodium Acetate trihydrate 3,68 g/l , Sodium Gluconate 5.02g/l- 1000 ml. Полиолефинов сак</t>
  </si>
  <si>
    <t>Cyanobalamin 0,5 mg./ml., Lidocaine hydrochloride 10 mg./ml., Pyridoxine hydrochloride 50 mg./ml., Thiamine hydrochloride 50 mg./ml., sol.inj.</t>
  </si>
  <si>
    <t>N05CM</t>
  </si>
  <si>
    <t>N06</t>
  </si>
  <si>
    <t>Психоаналептици</t>
  </si>
  <si>
    <t>N05BA</t>
  </si>
  <si>
    <t>R06</t>
  </si>
  <si>
    <t>M01BX</t>
  </si>
  <si>
    <t>Diclofenac, Orphenadrine(citrate)</t>
  </si>
  <si>
    <t xml:space="preserve">Diclofenac Sodium 0,3g/l, Orphenadrine citrate 0,12g/l sol. for inf. 250 ml </t>
  </si>
  <si>
    <t>H01</t>
  </si>
  <si>
    <t>Хормони на хипофизата и хипоталамуса</t>
  </si>
  <si>
    <t>H01BA</t>
  </si>
  <si>
    <t>Aminophylline</t>
  </si>
  <si>
    <t>Doxycycline</t>
  </si>
  <si>
    <t>Amoxicillin</t>
  </si>
  <si>
    <t>Azithromycin powd.inf. 500 mg.</t>
  </si>
  <si>
    <t>Piracetam sol.inj. 3 g. 15 ml.</t>
  </si>
  <si>
    <t>B05XC</t>
  </si>
  <si>
    <t xml:space="preserve"> Combination 12 vitamines </t>
  </si>
  <si>
    <t xml:space="preserve">Cernevit fl. 750 mg  </t>
  </si>
  <si>
    <t>Methylergometrine</t>
  </si>
  <si>
    <t>Methylergometrine  0,2 mg 1ml amp</t>
  </si>
  <si>
    <t>Acenocoumarol 4 mg., tb.</t>
  </si>
  <si>
    <t>Enoxaparin sodium sol.inj.100 mg./ml. 0,4 ml.</t>
  </si>
  <si>
    <t>Enoxaparin sodium sol.inj. 60 mg./0,6 ml.</t>
  </si>
  <si>
    <t>Extractum sanguinis deproteinisatum siccum 5% ung</t>
  </si>
  <si>
    <t>Dexpanthenol</t>
  </si>
  <si>
    <t>Dexpanthenol spray 5%</t>
  </si>
  <si>
    <t>Mycobcterium bovis BCG11,25Mmg. (Baccilus Calmette - Guerin)интравезикално или трансдермално</t>
  </si>
  <si>
    <t>Erlotinib</t>
  </si>
  <si>
    <t>Erlotinib 100mg.tb</t>
  </si>
  <si>
    <t>Erlotinib 150mg.tb</t>
  </si>
  <si>
    <t>Cetuximab</t>
  </si>
  <si>
    <t>Cetuximab sol. inf. 100mg.</t>
  </si>
  <si>
    <t>Sorafenib</t>
  </si>
  <si>
    <t>Sorafenib tb.250mg.</t>
  </si>
  <si>
    <t>Tolperison</t>
  </si>
  <si>
    <t>Propafenone hydrochloride sol.inj. 35 mg./10 ml.</t>
  </si>
  <si>
    <t>Tigecycline</t>
  </si>
  <si>
    <t>Tigecycline 50 mg 5 ml</t>
  </si>
  <si>
    <t>N06BX</t>
  </si>
  <si>
    <t xml:space="preserve">Sulfamethoxazole 400 mg., Trimethoprime 80 mg.,  amp.5 ml </t>
  </si>
  <si>
    <t>Lacidipin</t>
  </si>
  <si>
    <t>Lacidipin film tab 4mg.</t>
  </si>
  <si>
    <t>Hexal AG, Германия</t>
  </si>
  <si>
    <t>ФЛУЦИНАР УНГВ. 15ГР</t>
  </si>
  <si>
    <t>Pharma Swiss Ceska Republiкa s.r.o., Чешка република</t>
  </si>
  <si>
    <t>ЕЛОКОМ УНГВ. 30Г</t>
  </si>
  <si>
    <t>Мерк Шарп и Доум България ЕООД, България</t>
  </si>
  <si>
    <t>ФЛУЦИНАР N УНГВ. 15ГР</t>
  </si>
  <si>
    <t xml:space="preserve"> оintment</t>
  </si>
  <si>
    <t>ЛОКОИД ЛИПОКРЕМ 0,1% 30ГР</t>
  </si>
  <si>
    <t>Leo Pharma A/S, Дания</t>
  </si>
  <si>
    <t>ОКСИКОРТ СПРЕЙ 16.125ГР</t>
  </si>
  <si>
    <t>РИВАНОЛ 1Л   Х</t>
  </si>
  <si>
    <t>Химакс Фарма ЕООД, България</t>
  </si>
  <si>
    <t xml:space="preserve"> Cutaneous solution</t>
  </si>
  <si>
    <t>ЙОДСЕПТАДОН 1Л Х</t>
  </si>
  <si>
    <t>ЙОДСЕПТАДОН 100МЛ Х</t>
  </si>
  <si>
    <t>ЙОДАСЕПТ УНГВ. 90ГР</t>
  </si>
  <si>
    <t>ЙОД 10ГР Х</t>
  </si>
  <si>
    <t>pulvis</t>
  </si>
  <si>
    <t>КАЛИЕВ ЙОДИД 20ГР Х</t>
  </si>
  <si>
    <t>Т-РА ЙОД 5% 1000МЛ Х</t>
  </si>
  <si>
    <t>ПЕРХИДРОЛ 30% 1000ГР Х</t>
  </si>
  <si>
    <t>solutin</t>
  </si>
  <si>
    <t>СПИРТ ЕТИЛОВ 70% 1Л /0,800КГ/  Х</t>
  </si>
  <si>
    <t>СПИРТ ЕТИЛОВ 90% 1Л /0,800КГ/ Х</t>
  </si>
  <si>
    <t>СПИРТ ЕТИЛОВ 95% 1Л /0,800КГ/  Х</t>
  </si>
  <si>
    <t>МАЗ НА ВИШНЕВСКИ УНГВ. 75ГР ВЕТПРОМ</t>
  </si>
  <si>
    <t>КЛОТРИМАЗОЛ ВАГ. ТАБЛ. 100МГ Х 6</t>
  </si>
  <si>
    <t xml:space="preserve"> vaginal tablets</t>
  </si>
  <si>
    <t>МЕТЕРГИН АМП. 0.2МГ/МЛ 1МЛ Х 100</t>
  </si>
  <si>
    <t>Novartis Pharma GmbH, Германия</t>
  </si>
  <si>
    <t>УТРОГЕСТАН КАПС. 100МГ Х 30</t>
  </si>
  <si>
    <t>Besins Healthcare S.A.,, Белгия</t>
  </si>
  <si>
    <t>ТАНИЗ ТАБЛ. 0,4МГ Х 30</t>
  </si>
  <si>
    <t xml:space="preserve"> Modified release capsule hard</t>
  </si>
  <si>
    <t>РЕМЕСТИП АМП. 0,2МГ 2МЛ Х 5/КУТИЯ/</t>
  </si>
  <si>
    <t>Ferring GmbH, Германия</t>
  </si>
  <si>
    <t>ОКСИТОЦИН АМП. 5IU /1МЛ Х 5/КУТИЯ/</t>
  </si>
  <si>
    <t>САНДОСТАТИН LAR ФЛ. 20МГ</t>
  </si>
  <si>
    <t xml:space="preserve"> Powder and solvent for suspension for injection</t>
  </si>
  <si>
    <t>САНДОСТАТИН LAR ФЛ. 30МГ</t>
  </si>
  <si>
    <t>ФЛОСТЕРОН АМП./2МГ+5МГ/1МЛ Х 5/КУТИЯ/</t>
  </si>
  <si>
    <t>ДЕКСАМЕТАЗОН KRKA АМП. 4МГ/МЛ 1МЛ Х 25/ОПАКОВКА/</t>
  </si>
  <si>
    <t>Л-ТИРОКСИН ТАБЛ. 100МКГ Х 100</t>
  </si>
  <si>
    <t>ПРОПИЦИЛ ТАБЛ. 50МГ Х 100</t>
  </si>
  <si>
    <t>МЕТИЗОЛ ТАБЛ. 5МГ Х 50</t>
  </si>
  <si>
    <t>ГЛЮКАГЕН ХИПОКИТ 1МГ</t>
  </si>
  <si>
    <t>ДОКСИЦИКЛИН КАПС. 100МГ Х 6 АК</t>
  </si>
  <si>
    <t>ХЛОРНИТРОМИЦИН КАПС. 250МГ Х 20</t>
  </si>
  <si>
    <t>ОСПАМОКС ТАБЛ. 1000МГ Х 12</t>
  </si>
  <si>
    <t>ОСПЕН ТАБЛ. 1 000 000 МЕ Х 30</t>
  </si>
  <si>
    <t>Heparin Natrium 25000 IU/5 ml solution for injection</t>
  </si>
  <si>
    <t>Б.Браун Медикал ЕООД</t>
  </si>
  <si>
    <t>Glucose Baxter 10%, Solution for infusion, 100 g/l - 500 ml, g, Pack: 20</t>
  </si>
  <si>
    <t>Cernevit, Powder for solution for injection/infusion, 5 ml, -, Pack: 1</t>
  </si>
  <si>
    <t>DOPAMIN WZF, Concentrate for solution for infusion, 40 mg/ml - 5 ml, mg, Pack: 10</t>
  </si>
  <si>
    <t>concentrate for solution for infusion</t>
  </si>
  <si>
    <t>FUROSER, Solution for injection, 10 mg/ml - 2 ml, mg, Pack: 10</t>
  </si>
  <si>
    <t>PENTILIN, Solution for injection/infusion, 20 mg/ml - 5 ml, mg, Pack: 5</t>
  </si>
  <si>
    <t>Enap, Solution for injection, 1.25 mg/ml - 1 ml, -, Pack: 5</t>
  </si>
  <si>
    <t>ZOVIRAX I.V., Powder for solution for infusion, 250 mg, -, Pack: 1</t>
  </si>
  <si>
    <t xml:space="preserve">powder for solution for infusion </t>
  </si>
  <si>
    <t>Dexamethason KRKA, Solution for injection, 4 mg/ml - 1 ml, -, Pack: 25</t>
  </si>
  <si>
    <t>AMOKSIKLAV, Powder for solution for injection, 1000 mg/200 mg, mg, Pack: 5</t>
  </si>
  <si>
    <t>Unasyn, Powder for solution for injection, 1.0 g/0.5 g, -, Pack: 1</t>
  </si>
  <si>
    <t>Piperacilin Tazobactam Panpharma, Powder for solution for injection, 4 g/500 mg, g, Pack: 10</t>
  </si>
  <si>
    <t>CEFAZOLIN  PANPHARMA 1 G, Powder for solution for injection, 1000, mg, Pack: 10</t>
  </si>
  <si>
    <t>CEFAZOLIN  PANPHARMA 2 G, Powder for solution for injection, 2000, mg, Pack: 10</t>
  </si>
  <si>
    <t xml:space="preserve">Bacteripime, Powder for solution for injection/infusion, 1, g, Pack: 1 </t>
  </si>
  <si>
    <t>Cefoperazone ABR 2 g, Powder for solution for injection, 2000, mg, Pack: 5</t>
  </si>
  <si>
    <t>Powder for solution for injection</t>
  </si>
  <si>
    <t>KEFADIM, Powder for solution for injection, 1000, mg, Pack: 1</t>
  </si>
  <si>
    <t xml:space="preserve">Etilefrine </t>
  </si>
  <si>
    <t>Etilefrine hydrochloride sol.inj. 10 mg./ml.</t>
  </si>
  <si>
    <t>M01AC</t>
  </si>
  <si>
    <t>M01AE</t>
  </si>
  <si>
    <t>Insulin aspart mix</t>
  </si>
  <si>
    <t>Iopamidol 370 mg./ml., sol.inj. 100 ml.</t>
  </si>
  <si>
    <t>Iopamidol 370mg./ml., sol.inj.200 ml.</t>
  </si>
  <si>
    <t>Iopamidol 370 mg./ml., sol.inj. 50 ml.</t>
  </si>
  <si>
    <t>Iopromide sol.370mg/ml 100ml</t>
  </si>
  <si>
    <t>Pantoprasole 40mg powd.for.inj.</t>
  </si>
  <si>
    <t>Nicergolinum</t>
  </si>
  <si>
    <t>C10</t>
  </si>
  <si>
    <t>C10AA</t>
  </si>
  <si>
    <t>Nalidixic acid</t>
  </si>
  <si>
    <t>Nitroxoline</t>
  </si>
  <si>
    <t>A03FA</t>
  </si>
  <si>
    <t>A05</t>
  </si>
  <si>
    <t>A05AX</t>
  </si>
  <si>
    <t>Extr. Cynarae</t>
  </si>
  <si>
    <t>A05BA</t>
  </si>
  <si>
    <t>Sylimarinum</t>
  </si>
  <si>
    <t>A07BA</t>
  </si>
  <si>
    <t>A07DA</t>
  </si>
  <si>
    <t>A07EC</t>
  </si>
  <si>
    <t>Mesalazine</t>
  </si>
  <si>
    <t>Betahistine</t>
  </si>
  <si>
    <t>Atropine sulfate 1 mg./ml., sol.inj.</t>
  </si>
  <si>
    <t>Hyoscine butylbromide 20 mg./ml., sol.inj.</t>
  </si>
  <si>
    <t>Glucose anhydrous sol.inj. 2,5 g/10 ml.</t>
  </si>
  <si>
    <t>Iodine</t>
  </si>
  <si>
    <t>Ceftriaxone</t>
  </si>
  <si>
    <t>L-ornithin-L-aspartate conc.inf. 5 g. 10 ml.</t>
  </si>
  <si>
    <t>Extr. Fructus Sennae acutifoliae sicc.1,95 g./75 ml., sol.</t>
  </si>
  <si>
    <t>Sodium chloride, Potassium chloride, Magnesium chloride hexahydrate, calcium chloride dihydrate, Sodium acetate trihydrate, L- malic acid, 1000 ml</t>
  </si>
  <si>
    <t>Modified fluid gelatin 4% with balanced electrolytes composition 500 ml</t>
  </si>
  <si>
    <t>Lansoprazol</t>
  </si>
  <si>
    <t>Potassium hydrogencarbonate, Potassium citrate, Citric acid</t>
  </si>
  <si>
    <t>Riboflavine</t>
  </si>
  <si>
    <t>Riboflavine10 mg amp 2 ml</t>
  </si>
  <si>
    <t>Thiamine</t>
  </si>
  <si>
    <t>Thiamine 80 mg 2 ml amp</t>
  </si>
  <si>
    <t>Ropivacain HCl B.Braun 7,5 mg/ml sol.inj.10ml</t>
  </si>
  <si>
    <t>solution for inj.</t>
  </si>
  <si>
    <t>Paracetamol B. Braun 10 mg/ml solution for infusion 100 ml</t>
  </si>
  <si>
    <t>Nutricomp Drink Plus 200 ml</t>
  </si>
  <si>
    <t>лечебна храна за медицински цели</t>
  </si>
  <si>
    <t>Nutricomp Energy 500 ml GB</t>
  </si>
  <si>
    <t>Nutricomp Standard 500 ml GB</t>
  </si>
  <si>
    <t>NC Engergy HP Fib. Neutral GB</t>
  </si>
  <si>
    <t>Nutricomp St Fib. D Ntr 500 ml GB</t>
  </si>
  <si>
    <t>Aqua ad iniectabilia Braun solvent for parenteral use, 10 ml</t>
  </si>
  <si>
    <t>solvent for parenteral use</t>
  </si>
  <si>
    <t>Sodium chloride 5.26 g/l, Magnesium chloride hexahydrate 0,3 g/l, Potassium chloride 0,37 g/l, Sodium Acetate trihydrate 3,68 g/l , Sodium Gluconate 5.02g/l- 500 ml. Полиолефинов сак</t>
  </si>
  <si>
    <t>A10BF</t>
  </si>
  <si>
    <t>Acarbose</t>
  </si>
  <si>
    <t>Galantamine hydrobromide sol.inj. 5 mg./ml. 1 ml.</t>
  </si>
  <si>
    <t>N05CD</t>
  </si>
  <si>
    <t>Clarithromycin powd.inf. 500 mg.</t>
  </si>
  <si>
    <t>Naloxone hydrochloride sol.inj. 0,4 mg/ml</t>
  </si>
  <si>
    <t>Protamine</t>
  </si>
  <si>
    <t>Protamine sulfate sol.inj. 50 mg./5 ml.</t>
  </si>
  <si>
    <t>Aminophylline ethylenediamine sol.inj. 24 mg./ml. 10 ml.</t>
  </si>
  <si>
    <t>Amino acids periferal</t>
  </si>
  <si>
    <t>Amino acids central</t>
  </si>
  <si>
    <t>Lipid plus Emulsion for infusion-special 1250ml</t>
  </si>
  <si>
    <t>Lipid plus Emulsion for infusion-special 1875ml</t>
  </si>
  <si>
    <t>Lipid plus Emulsion for infusion-peri 1875ml</t>
  </si>
  <si>
    <t>Lipid plus Emulsion for infusion-peri 1250ml</t>
  </si>
  <si>
    <t>Антиацидни препарати, лекарства за лечение на пептична язва и метеоризъм</t>
  </si>
  <si>
    <t>J05</t>
  </si>
  <si>
    <t>Антивирусни препарати за системно приложение</t>
  </si>
  <si>
    <t>J05AB</t>
  </si>
  <si>
    <t>Salbutamol sulfate syr. 2 mg./ml. 150 ml.</t>
  </si>
  <si>
    <t>Epinephrine</t>
  </si>
  <si>
    <t xml:space="preserve">Epinephrine sol.inj. 1 mg./ml. 1 ml. </t>
  </si>
  <si>
    <t>Sodium bromide</t>
  </si>
  <si>
    <t>Sodium bromide 500 mg 5 ml amp.</t>
  </si>
  <si>
    <t>A14AB</t>
  </si>
  <si>
    <t>Nandrolone</t>
  </si>
  <si>
    <t>Nandrolone sol. 50 mg 1 ml amp.</t>
  </si>
  <si>
    <t>V03AA</t>
  </si>
  <si>
    <t>L01AX</t>
  </si>
  <si>
    <t>L01BA</t>
  </si>
  <si>
    <t>Pemetrexed</t>
  </si>
  <si>
    <t>L01BC</t>
  </si>
  <si>
    <t>Gemcitabine</t>
  </si>
  <si>
    <t>Capecitabine</t>
  </si>
  <si>
    <t>Capecitabine tb.500mg</t>
  </si>
  <si>
    <t>L01CA</t>
  </si>
  <si>
    <t>Vinblastine</t>
  </si>
  <si>
    <t>Vincristine</t>
  </si>
  <si>
    <t>L01CB</t>
  </si>
  <si>
    <t>Etoposide</t>
  </si>
  <si>
    <t>L01CD</t>
  </si>
  <si>
    <t>Paclitaxel</t>
  </si>
  <si>
    <t>Docetaxel</t>
  </si>
  <si>
    <t>L01DB</t>
  </si>
  <si>
    <t>Epirubicin</t>
  </si>
  <si>
    <t>L01XA</t>
  </si>
  <si>
    <t>Cisplatin</t>
  </si>
  <si>
    <t>Carboplatin</t>
  </si>
  <si>
    <t>Carboplatin 150mg  solution for infusion</t>
  </si>
  <si>
    <t>Temozolomide 100mg. caps</t>
  </si>
  <si>
    <t>Oxaliplatin</t>
  </si>
  <si>
    <t>Oxaliplatin 50mg. Powd. for sol .inf</t>
  </si>
  <si>
    <t>Oxaliplatin 100mg. Powd. for sol .inf</t>
  </si>
  <si>
    <t>L01XE</t>
  </si>
  <si>
    <t>Sunitinib</t>
  </si>
  <si>
    <t>Sunitinib 50mg.caps</t>
  </si>
  <si>
    <t>Sunitinib 25mg.caps</t>
  </si>
  <si>
    <t>L01XX</t>
  </si>
  <si>
    <t>Topotecan</t>
  </si>
  <si>
    <t>Topotecan 4mg      powd for conc. for sol. for inf.</t>
  </si>
  <si>
    <t>Irinotecan</t>
  </si>
  <si>
    <t>Irinotecan 100mg. conc.for sol . for  inf</t>
  </si>
  <si>
    <t>Allantoin\Allium sepa extr.\Heparin</t>
  </si>
  <si>
    <t>Terbinafine</t>
  </si>
  <si>
    <t>Terbinafine 1% crem</t>
  </si>
  <si>
    <t>C05BA</t>
  </si>
  <si>
    <t>Heparin</t>
  </si>
  <si>
    <t>Heparin gel 1000IU\g</t>
  </si>
  <si>
    <t>D11AX</t>
  </si>
  <si>
    <t>Wichnevski ointment</t>
  </si>
  <si>
    <t>C05AD</t>
  </si>
  <si>
    <t>Bismuth subgallate\Bufexamac\Lidocaine\Titanium dioxide  suppositories</t>
  </si>
  <si>
    <t xml:space="preserve"> Sublingual tablet</t>
  </si>
  <si>
    <t>ТРАМАДОЛ КАПС. 50МГ Х 30 STADA</t>
  </si>
  <si>
    <t>ТРАМАДОЛ АМП. 100МГ 2МЛ Х 5/КУТИЯ/</t>
  </si>
  <si>
    <t>АМИЗОЛМЕТ АМП. 500МГ/МЛ 2МЛ Х10</t>
  </si>
  <si>
    <t>АНГЕТОП ТАБЛ. 500МГ Х 20</t>
  </si>
  <si>
    <t>ПАРАЦЕТАМОЛ ТАБЛ. 500МГ Х 20 INBIOTECH</t>
  </si>
  <si>
    <t>ПАРАЦЕТАМОЛ ФЛ. 10МГ/МЛ 100МЛ Х 1</t>
  </si>
  <si>
    <t>НЕУРОТОП ТАБЛ. 200МГ Х 50</t>
  </si>
  <si>
    <t>КОНВУЛЕКС ХРОНО ТАБЛ. 500МГ Х 30</t>
  </si>
  <si>
    <t>НЕУРОНТИН КАПС. 400МГ Х 100</t>
  </si>
  <si>
    <t>АКИНЕТОН ТАБЛ. 2МГ Х 50</t>
  </si>
  <si>
    <t>БРОМОКРИПТИН ТАБЛ.2,5МГ Х 30</t>
  </si>
  <si>
    <t>ХАЛОПЕРИДОЛ ТАБЛ. 1,5МГ Х 50</t>
  </si>
  <si>
    <t>ЛЕКСОТАН ТАБЛ. 3МГ Х 30</t>
  </si>
  <si>
    <t>ДИАЗЕПАМ ТАБЛ. 5МГ Х 20</t>
  </si>
  <si>
    <t>ДИАЗЕПАМ ТАБЛ. 10МГ Х 20</t>
  </si>
  <si>
    <t>НЕУРОЛАКС ТАБЛ. 25МГ Х 50</t>
  </si>
  <si>
    <t>ЗОПИКЛОН ТАБЛ. 7,5МГ Х 10</t>
  </si>
  <si>
    <t>Takeda GmbH, Германия</t>
  </si>
  <si>
    <t>ВАЛИДОЛ  ТАБЛ. 60МГ Х 20 ФАРМАК /РУСКИ/</t>
  </si>
  <si>
    <t>Фармак - България ООД, България</t>
  </si>
  <si>
    <t>ПИРАЦЕТАМ САШЕТА 2400МГ Х 20 ХИМАКС</t>
  </si>
  <si>
    <t>ПИРАМЕМ 800МГ ТАБЛ. Х 90 АК</t>
  </si>
  <si>
    <t>НООТРОПИЛ АМП.3ГР/15МЛ Х 12/КУТИЯ/</t>
  </si>
  <si>
    <t>UCB Pharma SA, Белгия</t>
  </si>
  <si>
    <t>КАВИНТОН АМП. 5МГ/МЛ 2МЛ Х 10/КУТИЯ/</t>
  </si>
  <si>
    <t>КАВИНТОН ФОРТЕ ТАБЛ. 10МГ Х 90</t>
  </si>
  <si>
    <t>ВЕСТИБО ТАБЛ.16МГ Х 60</t>
  </si>
  <si>
    <t>РЕЗОХИН ТАБЛ. 250МГ Х 100</t>
  </si>
  <si>
    <t>КСИЛОМЕТАЗОЛИН СОЛ. 0,1% 10МЛ</t>
  </si>
  <si>
    <t xml:space="preserve"> Nasal drops</t>
  </si>
  <si>
    <t>ЕФИЗОЛ ТАБЛ. 250МГ Х 40</t>
  </si>
  <si>
    <t xml:space="preserve"> Compressed lozenge</t>
  </si>
  <si>
    <t>ЕКОЗАЛ ИНХ.0.1МГ/ДОЗА 200 ДОЗИ</t>
  </si>
  <si>
    <t xml:space="preserve"> Pressurised inhalation  suspension</t>
  </si>
  <si>
    <t>ВЕНТОЛИН СИРОП 2МГ/5МЛ 150МЛ</t>
  </si>
  <si>
    <t>ЕУРЕСПАЛ ТАБЛ. 80МГ Х 30</t>
  </si>
  <si>
    <t>Les Laboratoires Servier, Франция</t>
  </si>
  <si>
    <t>СОЛВОЛАН ТАБЛ. 30МГ Х 20</t>
  </si>
  <si>
    <t>БРОМХЕКСИН ДР. 8МГ Х 20 АК</t>
  </si>
  <si>
    <t>БРОНХЕТАМИН СИРОП 0.15% 200МЛ</t>
  </si>
  <si>
    <t>ЛИБЕКСИН ТАБЛ. 100МГ Х 20</t>
  </si>
  <si>
    <t>ЗОДАК ТАБЛ. 10МГ Х 10</t>
  </si>
  <si>
    <t>ЗЕНАРО ТАБЛ. 5МГ Х 28</t>
  </si>
  <si>
    <t>ЕРИУС ТАБЛ. 5МГ Х 30</t>
  </si>
  <si>
    <t>Merck Sharp &amp; Dohme Ltd., Обединено Кралство</t>
  </si>
  <si>
    <t>КЛАРИНАЗЕ ТАБЛ. Х 10</t>
  </si>
  <si>
    <t>Байер България ЕООД, България</t>
  </si>
  <si>
    <t>РОЛЕТРА ТАБЛ. 10МГ Х 10</t>
  </si>
  <si>
    <t>КУРОСЪРФ ФЛ.80МГ/МЛ 1.5МЛ Х 2</t>
  </si>
  <si>
    <t>Chiesi Farmaceutici SpA, Италия</t>
  </si>
  <si>
    <t xml:space="preserve"> Endotracheopulmonary instillation  suspension</t>
  </si>
  <si>
    <t>ТОБРЕКС КОЛИР 0,3% 5МЛ</t>
  </si>
  <si>
    <t xml:space="preserve"> Eye drops solution</t>
  </si>
  <si>
    <t>СИЛОКСАН КОЛИР 0,3% 5 МЛ</t>
  </si>
  <si>
    <t>Indomethacin, Troxerutin</t>
  </si>
  <si>
    <t>Oligomeres Procyanodoliques</t>
  </si>
  <si>
    <t>Propranolol</t>
  </si>
  <si>
    <t>Ambroxol hydrochloride syr. 30 mg./5 ml. 100 ml.</t>
  </si>
  <si>
    <t>J01CA</t>
  </si>
  <si>
    <t>Препарати за лечение на рани и язви</t>
  </si>
  <si>
    <t>Hydrocortisone acetate 1g/100 g, Neomycin as sulfate 0,35 g/100 g, cream 15 g.</t>
  </si>
  <si>
    <t>Sodium meglumine amidotriazote</t>
  </si>
  <si>
    <t>Sodium meglumine amidotriazote sol. For. Inj. 76% amp. 20 ml</t>
  </si>
  <si>
    <t>R01AB</t>
  </si>
  <si>
    <t>Pseudoephedrine, Dimethindene</t>
  </si>
  <si>
    <t>Pseudoephedrine, Dimethindene nasal gutt. 15 ml sol.</t>
  </si>
  <si>
    <t>B02BA</t>
  </si>
  <si>
    <t>Menadion</t>
  </si>
  <si>
    <t>D06BA</t>
  </si>
  <si>
    <t>D01AE</t>
  </si>
  <si>
    <t>Racecadotril</t>
  </si>
  <si>
    <t>R07AA</t>
  </si>
  <si>
    <t xml:space="preserve">Acetylsalycilic acid 100 mg., tb. </t>
  </si>
  <si>
    <t xml:space="preserve">Acetylsalycilic acid 500 mg., tb. </t>
  </si>
  <si>
    <t>Ferrous fumarate 320 mg ,Ascorbic acid 60mg tb</t>
  </si>
  <si>
    <t>Oxytetracycline, Hydrocortisone</t>
  </si>
  <si>
    <t>Очистителни (лаксативни) средства</t>
  </si>
  <si>
    <t>Антидиарични, чревни противовъзпалителни средства</t>
  </si>
  <si>
    <t>Water for injections sol.inj. 5 ml.</t>
  </si>
  <si>
    <t xml:space="preserve">Teicoplanin powd.inj. 400 mg. + solv. 3 ml. </t>
  </si>
  <si>
    <t>Vancomycin</t>
  </si>
  <si>
    <t>Vancomycin powd.inf. 1 g.</t>
  </si>
  <si>
    <t>Metronidazole</t>
  </si>
  <si>
    <t>Mannitol sol.inf. 100 g/l - 500 ml.полиолефинов сак</t>
  </si>
  <si>
    <t>Sodium chloride sol.inf. 9 g/l - 500 ml. Полиолефинов сак</t>
  </si>
  <si>
    <t>Fluocinilone acetonide</t>
  </si>
  <si>
    <t>Fluocinilone acetonide/Neomycine</t>
  </si>
  <si>
    <t>Fluocinilone acetonide ung</t>
  </si>
  <si>
    <t>Fluocinilone acetonide/Neomycine ung</t>
  </si>
  <si>
    <t>D04AA</t>
  </si>
  <si>
    <t xml:space="preserve">Chloropyramine </t>
  </si>
  <si>
    <t>Chloropyramine hydrochloride 1% ung</t>
  </si>
  <si>
    <t>Spiritus aethilicus 70% 1000 ml</t>
  </si>
  <si>
    <t>Spiritus aethilicus 90% 1000 ml</t>
  </si>
  <si>
    <t>G03DC</t>
  </si>
  <si>
    <t>Clindamycin as hydrochloride 600 mg tb.</t>
  </si>
  <si>
    <t>R02AA</t>
  </si>
  <si>
    <t>Ascorbbic acid /Dequalinium</t>
  </si>
  <si>
    <t>Propolis tb</t>
  </si>
  <si>
    <t>Thiamine tb.5mg</t>
  </si>
  <si>
    <t>Бирена мая обогатена с витаминиACE</t>
  </si>
  <si>
    <t>A03AA</t>
  </si>
  <si>
    <t>Mebeverine hydrochloride</t>
  </si>
  <si>
    <t>Mebeverine hydrochloride 200mg. caps</t>
  </si>
  <si>
    <t>Mometazone</t>
  </si>
  <si>
    <t>Mometazone 1mg/g.ung</t>
  </si>
  <si>
    <t>M02AA</t>
  </si>
  <si>
    <t>Indometacin</t>
  </si>
  <si>
    <t>Indometacin ointment</t>
  </si>
  <si>
    <t xml:space="preserve">Комплексна, балансирана, ниско остатъчна, предназначена за перорално или чрез сонда приложение, 200 ml. </t>
  </si>
  <si>
    <t>D01AC</t>
  </si>
  <si>
    <t>Ketokonasole</t>
  </si>
  <si>
    <t>Ketokonasole 2% crem</t>
  </si>
  <si>
    <t>J02AB</t>
  </si>
  <si>
    <t>Ketokonasole 200mg.tb.</t>
  </si>
  <si>
    <t>Losartan</t>
  </si>
  <si>
    <t>Losartan 50mg tb.</t>
  </si>
  <si>
    <t>Erivedge hard capsules 150 mg x 28</t>
  </si>
  <si>
    <t>hard capsules</t>
  </si>
  <si>
    <t>Рош България ЕООД</t>
  </si>
  <si>
    <t>Tarceva film-coated tablets 100 mg x 30 tablets</t>
  </si>
  <si>
    <t>film-coated tablets</t>
  </si>
  <si>
    <t>Tarceva film-coated tablets 150 mg x 30 tablets</t>
  </si>
  <si>
    <t>Avastin concentrate for solution for infusion 25 mg/ml – 4 ml (100 mg/4 ml) x 1 vial</t>
  </si>
  <si>
    <t>Avastin concentrate for solution for infusion 25 mg/ml – 16 ml (400 mg/16 ml) x 1 vial</t>
  </si>
  <si>
    <t>Herceptin powd. for conc. for sol. for inf. 150 mg x 1 vial</t>
  </si>
  <si>
    <t>Herceptin solution for injection 600 mg/5 ml x 1 vial</t>
  </si>
  <si>
    <t xml:space="preserve">powder for concentrate for solution for infusion </t>
  </si>
  <si>
    <t>Perjeta concentrate for solution for infusion 420 mg x 1 vial</t>
  </si>
  <si>
    <t>Zelboraf film-coated tablets 240 mg x 56</t>
  </si>
  <si>
    <t>Kadcyla 100 mg powder for concentrate for solution for infusion x 1 vial</t>
  </si>
  <si>
    <t>Kadcyla 160 mg powder for concentrate for solution for infusion x 1 vial</t>
  </si>
  <si>
    <t>Roferon-A 3 MIU solution for  injection 0,5 ml x 1 pre-filled syringe + needle</t>
  </si>
  <si>
    <t>ОТИПАКС СОЛ. 15МЛ</t>
  </si>
  <si>
    <t xml:space="preserve"> Eye drops  solution</t>
  </si>
  <si>
    <t>УРОГРАФИН АМП. 76% 20МЛ Х 10</t>
  </si>
  <si>
    <t>Bayer Pharma AG, Германия</t>
  </si>
  <si>
    <t xml:space="preserve"> infusion for injection</t>
  </si>
  <si>
    <t>НАЛОКСОН АМР. 0,4МГ/МЛ Х 10/КУТИЯ/</t>
  </si>
  <si>
    <t>КУПРЕНИЛ ТАБЛ. 250 МГ Х 100</t>
  </si>
  <si>
    <t>Teva Pharmaceuticals Polska Sp z.o.o., Полша</t>
  </si>
  <si>
    <t>СУПОРТАН ДРИНК ПЛОДОВ 200МЛ</t>
  </si>
  <si>
    <t>FRESENIUS KABI</t>
  </si>
  <si>
    <t>ентерална храна разтвор</t>
  </si>
  <si>
    <t>ФРЕЗУБИН ШОКО 200МЛ Х 4</t>
  </si>
  <si>
    <t>ФРЕЗУБИН ПРОТЕИН ЕНЕРДЖИ ДРИНК КАПУЧИНО 200МЛ</t>
  </si>
  <si>
    <t>ФРЕЗУБИН HP ЕНЕРДЖИ САК 500МЛ</t>
  </si>
  <si>
    <t>АКВА РЕДЕСТИЛАТА BRAUN АМП. 10МЛ Х 20 3641227</t>
  </si>
  <si>
    <t xml:space="preserve"> Solvent for parenteral use</t>
  </si>
  <si>
    <t>МАСЛО РИЦИНОВО 40ГР Х</t>
  </si>
  <si>
    <t>ПАРАФИН ТЕЧЕН 800ГР Х</t>
  </si>
  <si>
    <t>ГЛИЦЕРИН 1200ГР  Х</t>
  </si>
  <si>
    <t>УЛТРАВИСТ ФЛ. 370МЛ/МЛ 100МЛ Х 10</t>
  </si>
  <si>
    <t>УЛТРАВИСТ ФЛ. 370МГ/МЛ 50МЛ Х 10</t>
  </si>
  <si>
    <t>КАЛЦИЕВ ФОЛИНАТ 10МГ/МЛ 10МЛ Х 1 АКТАВИС</t>
  </si>
  <si>
    <t>ТЕМОЗОЛОМИД АКОРД КАПС. 100МГ Х 5</t>
  </si>
  <si>
    <t>ПЕМЕТРЕКСЕД АКОРД ФЛ. 500МГ Х 1</t>
  </si>
  <si>
    <t>ГЕМЦИТАБИН АКОРД ФЛ. 100МГ/МЛ 10МЛ</t>
  </si>
  <si>
    <t>КАПЕЦИТАБИН АКОРД ТАБЛ. 500МГ Х 120</t>
  </si>
  <si>
    <t>ПАКЛИТАКСЕЛ АКОРД ФЛ. 6МГ/МЛ 16,7МЛ</t>
  </si>
  <si>
    <t>ПАКЛИТАКСЕЛ АКОРД ФЛ. 6МГ/МЛ 50МЛ</t>
  </si>
  <si>
    <t>ДОЦЕТАКСЕЛ АКОРД ФЛ. 20МГ/МЛ 1МЛ Х 1</t>
  </si>
  <si>
    <t>ДОЦЕТАКСЕЛ АКОРД ФЛ. 80МГ/4МЛ Х 1</t>
  </si>
  <si>
    <t>ДЖЕВТАНА АМП. 60МГ Х 1</t>
  </si>
  <si>
    <t>Sanofi-Aventis Groupe, Франция</t>
  </si>
  <si>
    <t xml:space="preserve"> Concentrate and solvent for solution for infusion</t>
  </si>
  <si>
    <t>МИОСЕТ 50 МГ 2 К-ТА В 1 КУТИЯ</t>
  </si>
  <si>
    <t>Teva B.V., Нидерландия</t>
  </si>
  <si>
    <t xml:space="preserve"> Powder  dispersion and solvent for concentrate for dispersion for infusion</t>
  </si>
  <si>
    <t>ЦИСПЛАТИН АКОРД ФЛ. 1МГ/МЛ 50 МЛ Х1</t>
  </si>
  <si>
    <t>КАРБОПЛАТИН АКТАВИС ФЛ. 10МГ/МЛ 15МЛ Х1</t>
  </si>
  <si>
    <t>ОКСАЛИПЛАТИН АКОРД 5МГ/МЛ 20МЛ</t>
  </si>
  <si>
    <t>СУТЕНТ КАПС.50МГ Х 30</t>
  </si>
  <si>
    <t>СУТЕНТ КАПС. 25МГ Х 30</t>
  </si>
  <si>
    <t>СУТЕНТ КАПС. 12.5МГ Х 30</t>
  </si>
  <si>
    <t>ТОПОТЕКАН АКОРД ФЛ. 1МГ/МЛ 4МЛ Х 1</t>
  </si>
  <si>
    <t>ИРИНОТЕКАН СОЛ. 20МГ/МЛ 5МЛ Х 1</t>
  </si>
  <si>
    <t>ФЛУОРОУРАЦИЛ АКОРД ФЛ. 50МГ/МЛ 20МЛ Х 1</t>
  </si>
  <si>
    <t>ЕРБИТУКС ФЛ. 5МГ/МЛ 20МЛ Х 1</t>
  </si>
  <si>
    <t>Merck KGaA, Германия</t>
  </si>
  <si>
    <r>
      <t>Забележка:</t>
    </r>
    <r>
      <rPr>
        <sz val="10"/>
        <rFont val="Times New Roman"/>
        <family val="1"/>
      </rPr>
      <t xml:space="preserve"> Относно ОП №2, номенклатура №63 - участниците в процедурата, да предоставят "кратка характеристика на продукта", в която да има индикация за ГИСТ!!!</t>
    </r>
  </si>
  <si>
    <t xml:space="preserve">Номенклатура </t>
  </si>
  <si>
    <t>Regorafenib</t>
  </si>
  <si>
    <t>Regorafenib film tab.40mg.</t>
  </si>
  <si>
    <t>АТС-код</t>
  </si>
  <si>
    <t>Търговско наименование-еденица бр.в опаковката/таблетка, ампула, флакон/</t>
  </si>
  <si>
    <t>Лекарствена форма</t>
  </si>
  <si>
    <t>Участник</t>
  </si>
  <si>
    <t>Предлагана цена за опаковка с ДДС</t>
  </si>
  <si>
    <t>Предлагана цена с ДДС за еденица бр.в опаковката/таблетка, ампула, флакон/</t>
  </si>
  <si>
    <t>Ifosfamide powd.inj. 2000mg</t>
  </si>
  <si>
    <t>КВАМАТЕЛ амп. 20мг  5мл х 5</t>
  </si>
  <si>
    <t>амп</t>
  </si>
  <si>
    <t>Софарма Трейдинг АД</t>
  </si>
  <si>
    <t>МЕСОПРАЛ 20мг х 28</t>
  </si>
  <si>
    <t>тб.</t>
  </si>
  <si>
    <t>МЕСОПРАЛ 40мг х 28</t>
  </si>
  <si>
    <t xml:space="preserve">ЕСОМЕПРАЗОЛ фл 40мг x 10 </t>
  </si>
  <si>
    <t>фл</t>
  </si>
  <si>
    <t>СОПРАЛ капс. 20мг х 28</t>
  </si>
  <si>
    <t>капс.</t>
  </si>
  <si>
    <t>СОПРАЛ амп. 40мг х 5</t>
  </si>
  <si>
    <t>ПАНРАЗОЛ табл 20мг х 30</t>
  </si>
  <si>
    <t>ЕСПУМИЗАН капс. 40мг x 25</t>
  </si>
  <si>
    <t>ДУСПАТАЛИН капс. 200мг x 30</t>
  </si>
  <si>
    <t>ДРО СПАЗ амп. 20мг./мл 2мл x 10</t>
  </si>
  <si>
    <t>ДРО СПАЗ тб. 40мг х 20</t>
  </si>
  <si>
    <t>ПАПАВЕРИН амп. 20мг/1мл х 10</t>
  </si>
  <si>
    <t xml:space="preserve">ПАПАВЕРИН ХИДР. тб. 50мг x 40 </t>
  </si>
  <si>
    <t>АТРОПИН СУЛФУРИК амп. 1мг/1мл х 10</t>
  </si>
  <si>
    <t>СПАЗМОМЕН тб. 40мг x 30</t>
  </si>
  <si>
    <t>БУСКОЛИЗИН амп. 20мг/1мл х 10</t>
  </si>
  <si>
    <t xml:space="preserve">БУСКОЛИЗИН др. 10мг x 20 </t>
  </si>
  <si>
    <t>др</t>
  </si>
  <si>
    <t>СПАЗМАЛГОН амп. 2мл х 5</t>
  </si>
  <si>
    <t>СПАЗМАЛГОН тб. х 20</t>
  </si>
  <si>
    <t xml:space="preserve">МОТИЛИУМ тб. 10мг x 30 </t>
  </si>
  <si>
    <t>ДЕГАН амп 5мг/мл 2мл х 25 бр</t>
  </si>
  <si>
    <t>ДЕГАН тб. 10мг x 30</t>
  </si>
  <si>
    <t xml:space="preserve">ЗОНДАРОН амп. 2мг/мл 4мл х 10 </t>
  </si>
  <si>
    <t xml:space="preserve">УРСОФАЛК капс. 250мг x 100 </t>
  </si>
  <si>
    <t>ЦИНАРИКС др. x 60</t>
  </si>
  <si>
    <t>ЕСЕНЦИАЛЕ ФОРТЕ капс. х 30</t>
  </si>
  <si>
    <t>КАРСИЛ МАКС капс. 110мг х 30</t>
  </si>
  <si>
    <t xml:space="preserve">КАРСИЛ капс. 90мг x 30 </t>
  </si>
  <si>
    <t>ХЕПА МЕРЦ амп. 5гр 10мл х 10</t>
  </si>
  <si>
    <t xml:space="preserve">ХЕПА МЕРЦ пакетче 3гр x 30 </t>
  </si>
  <si>
    <t>саше</t>
  </si>
  <si>
    <t>БИЗАКОДИЛ супоз. 10мг x 6</t>
  </si>
  <si>
    <t>супоз</t>
  </si>
  <si>
    <t>ДУФАЛАК саше 15мл x 10</t>
  </si>
  <si>
    <t>ДУФАЛАК сир. х 200мл</t>
  </si>
  <si>
    <t>сироп</t>
  </si>
  <si>
    <t>ЕНДОФАЛК пакетче x 6</t>
  </si>
  <si>
    <t>МОЛАКСОЛ сашета 13,8гр х 30</t>
  </si>
  <si>
    <t>НИСТАТИН тб. 500 000IU x 20</t>
  </si>
  <si>
    <t>АКТИВЕН ВЪГЛЕН тб.  250мг х 20</t>
  </si>
  <si>
    <t>ЛОПЕДИУМ капс. 2мг x 10</t>
  </si>
  <si>
    <t>ИМОМЕД тб. 2мг х 10</t>
  </si>
  <si>
    <t xml:space="preserve">САЛОФАЛК тб. 500мг x 100 </t>
  </si>
  <si>
    <t>САЛОФАЛК клизма 4гр/60мл x 7</t>
  </si>
  <si>
    <t>СУЛФАСАЛАЗИН ЕN тб. 500мг x 50</t>
  </si>
  <si>
    <t>ХИДРАСЕК капс. 100мг х 10</t>
  </si>
  <si>
    <t>ЕНТЕРОЛ капс. 250мг x 10</t>
  </si>
  <si>
    <t>БИОГАЙА ПРОТЕКТИС капки 5мл ст.флакон</t>
  </si>
  <si>
    <t>СМЕКТА пакетче 3.76гр x 60</t>
  </si>
  <si>
    <t>КРЕОН капс. 10000E 150мг x 20</t>
  </si>
  <si>
    <t>КРЕОН капс. 25000E 300мг x 20</t>
  </si>
  <si>
    <t>МЕЗИМ ФОРТЕ тб. 10000 х 10</t>
  </si>
  <si>
    <t xml:space="preserve">АКТРАПИД HM PENF. фл. 3мл х 5 </t>
  </si>
  <si>
    <t xml:space="preserve">ИНСУЛАТАРД НМ PENF. фл. 3мл х 5 </t>
  </si>
  <si>
    <t>МИКСТАРД 30 НМ PENF. фл. 3мл х 5</t>
  </si>
  <si>
    <t xml:space="preserve">НОВОМИКС 30 ПЕНФИЛ фл.3мл х 10 </t>
  </si>
  <si>
    <t>ГЛЮКОПРЕС тб. 5мг x 30</t>
  </si>
  <si>
    <t>ВИТАМИН В 1 амп. 80мг/2мл х 10</t>
  </si>
  <si>
    <t>БЕНФОГАМА др. 50мг x 50</t>
  </si>
  <si>
    <t>МИЛГАМА N капс. х 100</t>
  </si>
  <si>
    <t>НЕВРОБЕКС АКТИВ тб х 30</t>
  </si>
  <si>
    <t>МИЛГАМА N амп.2мл х 5</t>
  </si>
  <si>
    <t>МИЛГАМА NA амп. 1мл х 10</t>
  </si>
  <si>
    <t xml:space="preserve">Loperamide hydrochloride 2 mg., Simethicone 125 mg., caps. </t>
  </si>
  <si>
    <t xml:space="preserve">Mesalazine susp.rect. 4 g./60 ml. </t>
  </si>
  <si>
    <t xml:space="preserve">Sulfasalazine with polyvidone 0,500 g., tb. </t>
  </si>
  <si>
    <t>Racecadotril 100mg tabl..</t>
  </si>
  <si>
    <t xml:space="preserve">Lyophylized Saccharomyces Boulardii 250 mg., caps. </t>
  </si>
  <si>
    <t xml:space="preserve">Lactobacillus reuteri Protectic tabl. </t>
  </si>
  <si>
    <t xml:space="preserve">Diosmectite 3 g., pulv. </t>
  </si>
  <si>
    <t xml:space="preserve">Amilase 8000IU, Lipase 10000IU, Pancreatin 150 mg., Total proteases 600IU, tb. </t>
  </si>
  <si>
    <t xml:space="preserve">Protease 1000 PhEurU, Lypase 25000 PhEurU, Amylase 18000 PhEurU, tb. </t>
  </si>
  <si>
    <t xml:space="preserve">Amilase7500 PhEurU, Lipase 10000 PhEurU, Protease 375 PhEurU, tb. </t>
  </si>
  <si>
    <t>Insulin human, Biosynthetic 100 IU/ml., 3 ml</t>
  </si>
  <si>
    <t xml:space="preserve">Insulin human, Biosynthetic 100 IU/ml., 3 ml </t>
  </si>
  <si>
    <t xml:space="preserve">Insulin human Biosynthetic 30 IU, Insulin human Biosynthetic(isophane insulin crystals 70 IU), 3 ml. </t>
  </si>
  <si>
    <t xml:space="preserve">Insulin aspart mix 100 IU/ml., 3 ml. </t>
  </si>
  <si>
    <t xml:space="preserve">Metformin hydrochloride 850 mg., tb. </t>
  </si>
  <si>
    <t xml:space="preserve">Metformin hydrochloride 1000 mg., tb. </t>
  </si>
  <si>
    <t xml:space="preserve">Glibenclamide 5 mg., tb. </t>
  </si>
  <si>
    <t xml:space="preserve">Glipizide 5 mg., tb. </t>
  </si>
  <si>
    <t xml:space="preserve">Acarbose 100 mg., tb. </t>
  </si>
  <si>
    <t xml:space="preserve">Benfotiamine tabl. 50 mg </t>
  </si>
  <si>
    <t xml:space="preserve">Benfotiammine 40 mg., Cyanobalamin 0,25 mg., Pyridoxine hydrochloride  90 mg., caps </t>
  </si>
  <si>
    <t>Cyanobalamin 0,02 mg., Pyridoxine hydrochloride 10 mg., Thiamine nitrate 15 mg., tb.</t>
  </si>
  <si>
    <t xml:space="preserve">Nicotinamid 50 mg. Pyridoxine hydrochloride 5 mg. Riboflavine 1 mg, Thiamine hydrochloride 5 mg tb </t>
  </si>
  <si>
    <t xml:space="preserve">Calcium carbonas 600 mg, Holicalciferol 5 mcg tabl. </t>
  </si>
  <si>
    <t>Citric acid anhydrous 2,057 g., Potassium citrate 2,17 g., Potassium hydrogencarbonat 2 g., tb.</t>
  </si>
  <si>
    <t xml:space="preserve">Thioctic acid 600 mg., tb. </t>
  </si>
  <si>
    <t>Potassium DL aspartate 166 mg., Magnesium DL aspartate tetrahydrate 175 mg., tb.</t>
  </si>
  <si>
    <t xml:space="preserve">Ademetionine 1,4-butanedisulfonate 949 mg., tb. </t>
  </si>
  <si>
    <t>Menadion tabl.. 10 mg</t>
  </si>
  <si>
    <t>Etamsylate 500 mg., tb.</t>
  </si>
  <si>
    <t>Ferrous sulphate 100 mg ,Folic acid 5 mg, Cyanocobalamin 10 mcg caps.</t>
  </si>
  <si>
    <t>Mannitol sol.inf. 100 g/l - 250 ml.полиолефинов сак</t>
  </si>
  <si>
    <t xml:space="preserve">Digoxin 0,25 mg., tb. </t>
  </si>
  <si>
    <t xml:space="preserve">Propafenone hydrochloride 150 mg. tb </t>
  </si>
  <si>
    <t xml:space="preserve">Amiodarone hydrochloride 200 mg., tb. </t>
  </si>
  <si>
    <t xml:space="preserve">Isosorbide dinitrate 20 mg., tb. </t>
  </si>
  <si>
    <t>АЛЕРГОЗАН унгв.</t>
  </si>
  <si>
    <t>ЛИДОКАИН аерозол 10% х 38гр</t>
  </si>
  <si>
    <t>ГЕНТАМИЦИН унгв. 0.1% 15гр</t>
  </si>
  <si>
    <t>ГЕНТАМИЦИН крем 0.1% 15гр</t>
  </si>
  <si>
    <t>МУПИРОНАЗАЛ 20мг/гр  маз за нос х  3гр</t>
  </si>
  <si>
    <t>НЕОМИЦИН 11.72 мг/г х 32гр</t>
  </si>
  <si>
    <t>ЗОВИРАКС амп. 250мг х 5</t>
  </si>
  <si>
    <t>ЗОВИРАКС крем х 2гр</t>
  </si>
  <si>
    <t>ФЛУЦИНАР унгв. х 15гр</t>
  </si>
  <si>
    <t>ФЛУЦИНАР N унгв. х 15гр</t>
  </si>
  <si>
    <t>ЛОКОИД крем 30гр.</t>
  </si>
  <si>
    <t>ОКСИКОРТ аерозол х 16.125гр</t>
  </si>
  <si>
    <t>РИВАНОЛ р-р 0.1% х 1000мл ВТ</t>
  </si>
  <si>
    <t>ЙОДАДЕРМ р-р 10% х 100мл ВТ</t>
  </si>
  <si>
    <t>ЙОДАСЕПТ унгв. 10%  90гр</t>
  </si>
  <si>
    <t>ТИНКТУРА ЙОД р-р 5% x1000мл ВТ</t>
  </si>
  <si>
    <t>ПЕРХИДРОЛ р-р 30% х 600мл ВТ</t>
  </si>
  <si>
    <t>КИСЛОРОДНА ВОДА 3% x1000мл ВТ</t>
  </si>
  <si>
    <t>ЕТИЛОВ СПИРТ 70% х1000мл ВТ</t>
  </si>
  <si>
    <t>ЕТИЛОВ СПИРТ 90% x1000мл ВТ</t>
  </si>
  <si>
    <t>ЕТИЛОВ СПИРТ 95% x1000мл ВТ</t>
  </si>
  <si>
    <t xml:space="preserve">ИХТАМОЛ унгв. 10% х 15гр </t>
  </si>
  <si>
    <t>КЛОТРИМАЗОЛ тб.ваг. 100мг x 6</t>
  </si>
  <si>
    <t>МЕТЕРГИН амп. 0.2 мг х 10</t>
  </si>
  <si>
    <t>ОРГАМЕТРИЛ тб. 5мг x 30</t>
  </si>
  <si>
    <t>ОМНИК ТОКАС тб. 0.4мг х 30</t>
  </si>
  <si>
    <t>РЕМЕСТИП амп.0.2мг/2мл х 5</t>
  </si>
  <si>
    <t>ОКСИТОЦИН амп. 5IU 1мл х 5</t>
  </si>
  <si>
    <t xml:space="preserve">САНДОСТАТИН ЛАР 20мг прах+р-л инж.сус </t>
  </si>
  <si>
    <t xml:space="preserve">САНДОСТАТИН ЛАР амп. 30мг + р-л  </t>
  </si>
  <si>
    <t>ФЛОСТЕРОН амп. 1мл х 5</t>
  </si>
  <si>
    <t>ДЕКСАМЕТАЗОН амп.4мг/мл 1мл х 10</t>
  </si>
  <si>
    <t>МЕТИЛПРЕДНИЗОЛОН амп. 15.78мг+р-р 1млх10</t>
  </si>
  <si>
    <t>МЕТИЛПРЕДНИЗОЛОН амп. 250мг + р-р 5мл х5</t>
  </si>
  <si>
    <t>МЕТИЛПРЕДНИЗОЛОН амп.40мг+р-р 1млх10</t>
  </si>
  <si>
    <t>ДЕПО-МЕДРОЛ фл. 40мг/1мл x 1</t>
  </si>
  <si>
    <t>МЕТИЛПРЕДНИЗОЛОН амп. 125мг+р-р 2мл x 5</t>
  </si>
  <si>
    <t>Л-ТИРОКСИН тб. 100мкг x 100</t>
  </si>
  <si>
    <t>ПРОПИЦИЛ тб. 50мг x 100</t>
  </si>
  <si>
    <t>МЕТИЗОЛ тб. 5мг x 50</t>
  </si>
  <si>
    <t>ГЛЮКАГОН фл. 1мг HYPOKIT</t>
  </si>
  <si>
    <t>АУГМЕНТИН тб. 1гр x 14</t>
  </si>
  <si>
    <t>ОСПЕН тб. 1 000 000 IU x 30</t>
  </si>
  <si>
    <t>АМОКСИКЛАВ фл. 1.2гр х 5</t>
  </si>
  <si>
    <t>АМОКСИКЛАВ тб. 875мг/125мг х 20</t>
  </si>
  <si>
    <t>УНАЗИН фл. 1.5гр x 1</t>
  </si>
  <si>
    <t>МЕДОЦЕФ фл. 1гр х 10</t>
  </si>
  <si>
    <t>ЦЕФОПЕРАЗОН АБР 2гр пр. за инж р-р фл х5</t>
  </si>
  <si>
    <t>ТЕРЦЕФ фл. 1гр х 5</t>
  </si>
  <si>
    <t>ТЕРЦЕФ фл. 2гр х 5</t>
  </si>
  <si>
    <t>АКСЕТИН фл. 1.5гр x 100</t>
  </si>
  <si>
    <t>АКСЕТИН фл. 750мг х 10</t>
  </si>
  <si>
    <t>БИСЕПТОЛ амп 80мг/мл + 16мг/мл 5мл х 10</t>
  </si>
  <si>
    <t>АЗАТРИЛ 500мг филм таблети х 3</t>
  </si>
  <si>
    <t>СУМАМЕД фл. 500мг х 5</t>
  </si>
  <si>
    <t>КЛЕРИМЕД тб. 500мг х 14</t>
  </si>
  <si>
    <t>МАКРОПЕН тб. 400мг x 16</t>
  </si>
  <si>
    <t>РУЛИД тб. 150мг x 10</t>
  </si>
  <si>
    <t>АМИКАЦИН амп. 250мг/мл 2мл х 10</t>
  </si>
  <si>
    <t>ГЕНТАМИЦИН амп. 80мг/2мл х 10 - Софарма</t>
  </si>
  <si>
    <t>ЦИПРОФЛАВ амп 10мг/мл 10мл х 10бр</t>
  </si>
  <si>
    <t>ЦИПРОФЛОКСАЦИН тб. 500мг x 10 - Софарма</t>
  </si>
  <si>
    <t>ЛЕВОКСА р-р 5мг/мл 100мл х 5</t>
  </si>
  <si>
    <t xml:space="preserve">OXYCONTIN, Modified release tablet, 40, mg, Pack: 50                                 </t>
  </si>
  <si>
    <t>OXYCONTIN, Modified release tablet, 80, mg, Pack: 50</t>
  </si>
  <si>
    <t>modified release tablet</t>
  </si>
  <si>
    <t>Oxycodone Actavis, Capsule, hard, 10, mg, Pack: 50</t>
  </si>
  <si>
    <t>Oxycodone Actavis, Capsule, hard, 20, mg, Pack: 50</t>
  </si>
  <si>
    <t>Targin, Prolonged release tablet, 5mg/2.5mg, -, Pack: 50</t>
  </si>
  <si>
    <t>prolonged release tablet</t>
  </si>
  <si>
    <t>Targin, Prolonged release tablet, 10mg/5mg, -, Pack: 50</t>
  </si>
  <si>
    <t>Targin, Prolonged release tablet, 20 mg/10 mg, -, Pack: 50</t>
  </si>
  <si>
    <t>TARGIN, Prolonged release tablet, 40mg/20mg, -, Pack: 100</t>
  </si>
  <si>
    <t>DHC Continus, Modified‐release tablet, 90, mg, Pack: 50</t>
  </si>
  <si>
    <t>modified‐release tablet</t>
  </si>
  <si>
    <t>Vellofent, Sublingual tablet, 133 mcg, mcg, Pack: 4</t>
  </si>
  <si>
    <t>sublingual tablet</t>
  </si>
  <si>
    <t>Victanyl, Transdermal patch, 50 mcg/h, -, Pack: 5</t>
  </si>
  <si>
    <t>transdermal patch</t>
  </si>
  <si>
    <t>Victanyl, Transdermal patch, 75 mcg/h, -, Pack: 5</t>
  </si>
  <si>
    <t>Victanyl, Transdermal patch, 100 mcg/h, -, Pack: 5</t>
  </si>
  <si>
    <t>Buprenorphin Actavis, Transdermal patch, 70 micrograms/h, mcg/h, Pack: 5</t>
  </si>
  <si>
    <t>Buprenorphin Actavis, Transdermal patch, 52,5 micrograms/h, mcg/h, Pack: 5</t>
  </si>
  <si>
    <t>Buprenorphin Actavis, Transdermal patch, 35 micrograms/h, mcg/h, Pack: 5</t>
  </si>
  <si>
    <t>Metamizole Sodium VP, Solution for injection, 500 mg/ml - 2 ml, -, Pack: 10</t>
  </si>
  <si>
    <t>MIDAZOLAM PANPHARMA, Solution for injection, 5 mg/ml - 3 ml, -, Pack: 10</t>
  </si>
  <si>
    <t>MIDAZOLAM PANPHARMA, Solution for injection, 1 mg/ml - 5 ml, -, Pack: 10</t>
  </si>
  <si>
    <t>Ambrex, Syrup, 30 mg/5 ml-150 ml, -, Pack: 1</t>
  </si>
  <si>
    <t>syrup</t>
  </si>
  <si>
    <t>SCANLUX 370, Solution for injection, 370 mg I/ml - 100 ml, mg, Pack: 10</t>
  </si>
  <si>
    <t>SCANLUX 370, Solution for injection, 370 mg I/ml - 50 ml, mg, Pack: 10</t>
  </si>
  <si>
    <t>SCANLUX 370, Solution for injection, 370 mg I/ml - 200 ml, mg, Pack: 10</t>
  </si>
  <si>
    <t>Calcium folinate Sandoz, Solution for injection/infusion, 10 mg/ml-10 ml, -, Pack: 1</t>
  </si>
  <si>
    <t>Solution for injection/infusion</t>
  </si>
  <si>
    <t xml:space="preserve">Pemetrexed Sandoz, Powder for concentrate for solution for infusion, 500, mg, Pack: 1                                   </t>
  </si>
  <si>
    <t xml:space="preserve">powder for concentrate for solution for infusion            </t>
  </si>
  <si>
    <t>Armisarte, Concentrate for solution for infusion, 25 mg/ml - 40 ml, mg, Pack: 1</t>
  </si>
  <si>
    <t xml:space="preserve">Gemcitabine Actavis, Concentrate for solution for infusion, 40 mg/ml – 25 ml, mg, Pack: 1             </t>
  </si>
  <si>
    <t>Ecansya, Film coated tablet, 500, mg, Pack: 120</t>
  </si>
  <si>
    <t>ТРАМАЛГИН амп. 50мг/мл 2мл х 10</t>
  </si>
  <si>
    <t>АНАЛГИН амп. 1гр 2мл х 10</t>
  </si>
  <si>
    <t>АНАЛГИН тб. 500мг x 20 - Софарма</t>
  </si>
  <si>
    <t>ПАРАКОФДАЛ тб. х 20 - Унифарм</t>
  </si>
  <si>
    <t>ПАРАЦЕТАМОЛ тб. 500мг x 20 - Софарма</t>
  </si>
  <si>
    <t>ФЕНОБАРБИТАЛ Na амп. 200мг/2мл х 10</t>
  </si>
  <si>
    <t>ДЕПАКИН амп. 400мг/4мл x 4</t>
  </si>
  <si>
    <t>МЕНДИЛЕКС тб. 2мг x 50</t>
  </si>
  <si>
    <t>БРОМОКРИПТИН тб. 2.5мг x 30 - Софарма</t>
  </si>
  <si>
    <t>ХЛОРПРОМАЗИН амп. 25мг/мл 2мл х 10</t>
  </si>
  <si>
    <t>ХАЛОПЕРИДОЛ тб. 1.5мг x 50 - G.Richter</t>
  </si>
  <si>
    <t>ХАЛОПЕРИДОЛ амп. 5мг/1мл х 10</t>
  </si>
  <si>
    <t>СОФАНАКС тб. 0.5мг x 30 - Софарма</t>
  </si>
  <si>
    <t>ЛЕКСОТАН тб. 3мг x 30</t>
  </si>
  <si>
    <t>ДИАЗЕПАМ амп. 10мг/2мл х 10</t>
  </si>
  <si>
    <t>ДИАЗЕПАМ тб. 5мг x 20</t>
  </si>
  <si>
    <t>ДИАЗЕПАМ тб. 10мг x 20</t>
  </si>
  <si>
    <t>АТАРАКС тб. 25мг x 25</t>
  </si>
  <si>
    <t>ЗОПИКЛОН тб. 7.5мг x 10</t>
  </si>
  <si>
    <t>НАТРИУМ БРОМАТУМ амп. 500мг/5мл х 10</t>
  </si>
  <si>
    <t>НООТРОПИЛ амп. 3гр/15мл 15мл х 12</t>
  </si>
  <si>
    <t>ВИЦЕТИН амп. 5мг/мл  2мл х 10</t>
  </si>
  <si>
    <t>КАВИНТОН ФОРТЕ тб. 10мг x 90</t>
  </si>
  <si>
    <t>НИВАЛИН амп. 1% 1мл х 10</t>
  </si>
  <si>
    <t>ВЕСТИБО тб. 16мг х 60</t>
  </si>
  <si>
    <t>АРЛЕВЕРТ тб. x 48</t>
  </si>
  <si>
    <t>РЕЗОХИН тб. 250мг x 100</t>
  </si>
  <si>
    <t>КСИЛОФАРМ р-р 0.1% х 10мл</t>
  </si>
  <si>
    <t>ВИБРОЦИЛ капки х 15мл</t>
  </si>
  <si>
    <t>ЕФИЗОЛ пастили x 20</t>
  </si>
  <si>
    <t>пастили</t>
  </si>
  <si>
    <t>ВЕНТОЛИН аерозол 100мкг x 200 дози</t>
  </si>
  <si>
    <t>ЕФЕДРИН ХИДРОХЛ. амп. 5% 1мл х 10</t>
  </si>
  <si>
    <t>ВЕНТОЛИН сир. 2мг/5мл х 150мл</t>
  </si>
  <si>
    <t>СОФАФИЛИН амп. 240мг/10мл x 1</t>
  </si>
  <si>
    <t>ЕУРЕСПАЛ др. 80мг x 30</t>
  </si>
  <si>
    <t>СОЛВОЛАН тб. 30мг x 20</t>
  </si>
  <si>
    <t>МУКОСОЛВАН сир. 30мг/5мл 100мл</t>
  </si>
  <si>
    <t>БРОМХЕКСИН амп. 4мг/2мл х 10</t>
  </si>
  <si>
    <t>БРОМХЕКСИН тб. 8мг х 20 - Софарма</t>
  </si>
  <si>
    <t>БРОМХЕКСИН сир. 4мг/5мл х 125мл</t>
  </si>
  <si>
    <t>СИНЕКОД сир. х 200мл</t>
  </si>
  <si>
    <t>ЛИБЕКСИН тб. 100мг x 20</t>
  </si>
  <si>
    <t>БРОНХОЛИТИН сир.5,75мг/4,6мг/5мл х 125гр</t>
  </si>
  <si>
    <t>АЛЕРГОЗАН крем 1% х 18гр</t>
  </si>
  <si>
    <t>АЛЕРГОЗАН тб. 25мг x 20</t>
  </si>
  <si>
    <t>АНТИАЛЕРЗИН амп. 50мг/2мл х 10</t>
  </si>
  <si>
    <t>ЗИРТЕК тб. 10мг x 20</t>
  </si>
  <si>
    <t>КСИЗАЛ тб. 5мг x 20</t>
  </si>
  <si>
    <t>ДЕСЛОРАТАДИН 5мг х 10бр</t>
  </si>
  <si>
    <t>КЛАРИНАЗЕ тб. х 10</t>
  </si>
  <si>
    <t>ЛОРАТАДИН тб. 10мг x 10 - Унифарм</t>
  </si>
  <si>
    <t>ЦИЛОКСАН капки за очи 0.3%  5мл</t>
  </si>
  <si>
    <t>МАКСИДЕКС капки за очи 5мл</t>
  </si>
  <si>
    <t>ХИДРОКОРТИЗОН+ХЛОРАМФ. капки за очи  5мл</t>
  </si>
  <si>
    <t>АЛКАИН капки за очи 0.5%  15мл</t>
  </si>
  <si>
    <t>ОФТАЛМОСЕПТОНЕКС капки за очи х 10мл</t>
  </si>
  <si>
    <t>ФУРОТАЛГИН капки х 5мл - за уши</t>
  </si>
  <si>
    <t>УРОГРАФИН амп. 76% 20мл х 10</t>
  </si>
  <si>
    <t>ПРОСУЛФ/ПРОТ.СУЛФ/амп. 10мг/мл 5мл  НЛП</t>
  </si>
  <si>
    <t>НАЛОКСОН амп. 0.4 мг/мл 1мл х 10</t>
  </si>
  <si>
    <t>КУПРЕНИЛ тб. 0.25гр x 100</t>
  </si>
  <si>
    <t>СТЕРИЛИЗИРАНА ВОДА амп. 5мл х 10</t>
  </si>
  <si>
    <t>СТЕРИЛИЗИРАНА ВОДА амп. 10мл x 1</t>
  </si>
  <si>
    <t>НАТРИУМ ЦИТРИКУМ амп. 31мг/мл  1мл х 10</t>
  </si>
  <si>
    <t>ГЛИЦЕРИН р-р x 1.2кг - Химакс</t>
  </si>
  <si>
    <t>разтвор</t>
  </si>
  <si>
    <t>ВИЗИПАК фл. 320мг/мл 100мл x 10</t>
  </si>
  <si>
    <t>ОМНИПАК фл. 350мг/мл  50мл x 10</t>
  </si>
  <si>
    <t>ОМНИПАК фл. 350мг/мл  100мл x 10</t>
  </si>
  <si>
    <t>ОМНИПАК фл. 350мг/мл  200мл x 10</t>
  </si>
  <si>
    <t>ОМНИСКАН 0,5 ммол/мл, 20 мл x 10</t>
  </si>
  <si>
    <t>ДЕКА-БАР прах x 100гр за суспензия</t>
  </si>
  <si>
    <t>прах</t>
  </si>
  <si>
    <t xml:space="preserve">КАЛЦИЕВФОЛИНАТ АМП 10МГ/МЛ 5МЛ x 1 </t>
  </si>
  <si>
    <t xml:space="preserve">КАЛЦИЕВФОЛИНАТ АМП 100МГ/10МЛ x 1 </t>
  </si>
  <si>
    <t>Стойност на опак.изчислена на база референтна стойност с ДДС актуална към 02.03.2018г.</t>
  </si>
  <si>
    <t>Fraxiparine   sol.inj. 9500 anti-Xa IU/ml - 0,4 ml, Solution for injection, 3800, IU, Pack: 10</t>
  </si>
  <si>
    <t>Fraxiparine  sol.inj. 9500 anti-Xa IU/ml - 0,6 ml x 10, Solution for injection, 5700, IU, Pack: 10</t>
  </si>
  <si>
    <t>COSMOFER, Solution for injection/infusion, 50 mg/ml - 2, ml, Pack: 5</t>
  </si>
  <si>
    <t>solution for injection/infusion</t>
  </si>
  <si>
    <t>Monofer, Solution for injection/infusion, 100mg/ml-1ml, mg, Pack: 5</t>
  </si>
  <si>
    <t>Binocrit, Solution for injection, 2000 IU/1 ml, -, Pack: 6 pre-filled syringe (glass)</t>
  </si>
  <si>
    <t>Binocrit, Solution for injection, 10000 IU/1 ml, -, Pack: 6 pre-filled syringe (glass)</t>
  </si>
  <si>
    <t>Aranesp, solution for injection in pre-filled syringe with needle guard, 150, mcg/0,3 ml, Pack: 1</t>
  </si>
  <si>
    <t>solution for injection in pre-filled syringe with needle guard</t>
  </si>
  <si>
    <t>Periolimel N4E, Emulsion for infusion, 2000, ml, Pack: 1</t>
  </si>
  <si>
    <t>еmulsion for infusion</t>
  </si>
  <si>
    <t>Periolimel N4E, Emulsion for infusion, 1000, ml, Pack: 1</t>
  </si>
  <si>
    <t>emulsion for infusion</t>
  </si>
  <si>
    <t>Olimel N5E, Emulsion for infusion, 2000, ml, Pack: 1</t>
  </si>
  <si>
    <t>Olimel N7E, Emulsion for infusion, 2000, ml, Pack: 1</t>
  </si>
  <si>
    <t>PLASMA-LYTE 148 (PH 7.4), Solution for infusion, 500, ml, Pack: 20</t>
  </si>
  <si>
    <t>solution for infusion</t>
  </si>
  <si>
    <t>PLASMA-LYTE 148 (PH 7.4), Solution for infusion, 1000, ml, Pack: 1</t>
  </si>
  <si>
    <t xml:space="preserve">solution for infusion </t>
  </si>
  <si>
    <t>Ringer Lactate Baxter, Solution for infusion, 500, ml, Pack: 20</t>
  </si>
  <si>
    <t>Ringer Baxter, Solution for infusion, 0.33 g/ 0.3 g/ 8.6 g/l - 500 ml, ml, Pack: 20</t>
  </si>
  <si>
    <t>MANNITOL BAXTER 10%, Solution for infusion, 100g/l-500 ml, mg, Pack: 20</t>
  </si>
  <si>
    <t>MANNITOL BAXTER 10%, Solution for infusion, 100g/l-250 ml, mg, Pack: 30</t>
  </si>
  <si>
    <t>Sodium Chloride Baxter 0.9% , Solution for infusion, 9g/I - 500 ml, ml, Pack: 20</t>
  </si>
  <si>
    <t>GLUCOSE BAXTER 5% , Solution for infusion, 50 g/l - 250 ml, g, Pack: 30</t>
  </si>
  <si>
    <t>Sodium Chlorid Baxter 0,9%, Solution for infusion, 9 mg/ml - 250 ml, ml, Pack: 30</t>
  </si>
  <si>
    <t>Sodium Chlorid Baxter 0,9%, Solution for infusion, 9mg/ml - 100 ml, ml, Pack: 50</t>
  </si>
  <si>
    <t>GLUCOSE 5%  + SODIUM CHLORIDE 0,9%Baxter, Solution for infusion, 50 g/9 g/l - 500 ml, g, Pack: 20</t>
  </si>
  <si>
    <t>GLUCOSE BAXTER 5%, Solution for infusion, 50 g/l - 500 ml, g, Pack: 20</t>
  </si>
  <si>
    <t>Kabiven Emulsion for infusion 1540 ml</t>
  </si>
  <si>
    <t>GELOFUZIN BALANS 4% 500ML</t>
  </si>
  <si>
    <t>Hartmann Braun Solution for infusion 500 ml</t>
  </si>
  <si>
    <t>Ringer Braun Solution for infusion 500 ml</t>
  </si>
  <si>
    <t>Manitol 15 % B.Braun Solution for infusion 150g/l-500 ml</t>
  </si>
  <si>
    <t>Natrium Chlorid Braun 0,9% Solution for infusion 0,9% - 500 ml</t>
  </si>
  <si>
    <t>Natrium Chlorid Braun 0,9% Solution for infusion 250 ml</t>
  </si>
  <si>
    <t>Natrium Chlorid Braun 0,9% Solution for infusion 100 ml</t>
  </si>
  <si>
    <t xml:space="preserve">Natrium Chloride 0.9%  Braun sol.for ing.9  mg/ml Solution for injection 9 mg/ml - 10 ml </t>
  </si>
  <si>
    <t>NATRIUM CHLORIDE 0,9% + GLUCOSE 5% B.Braun Solution for infusion 500 ml</t>
  </si>
  <si>
    <t>Glucose Braun 5% Solution for injection/infusion 500 ml</t>
  </si>
  <si>
    <t>Glucose Braun 10% Solution for infusion 500 ml</t>
  </si>
  <si>
    <t>КАЛИЕВ ХЛОРИД 14,9 g./100 ml., conc.inf.</t>
  </si>
  <si>
    <t>Concentrate for solution for infusion</t>
  </si>
  <si>
    <t>Sodium Bicarbonate 8,4% Braun Concentrate for solution for infusion 8,4 g/100 ml - 20 ml</t>
  </si>
  <si>
    <t xml:space="preserve">Dipeptiven Concentrate for solution for infusion 200 mg/ml - 100 ml x 1 </t>
  </si>
  <si>
    <t>ISODINIT Prolonged release tablet 20 mg х 30</t>
  </si>
  <si>
    <t>Prolonged release tablet</t>
  </si>
  <si>
    <t>Nitrolong Tablet 10 mg х 50</t>
  </si>
  <si>
    <t>VASCOTASIN Modified release tablet 35 mg х 60</t>
  </si>
  <si>
    <t>DEHYDRATIN NEO TAB. 25 MG. X 20</t>
  </si>
  <si>
    <t>INDIPAM SR 1.5 MG PROLONGED-RELEASE TABLETS x 30</t>
  </si>
  <si>
    <t>FURANTRIL TAB.40 MG. X 12 MP</t>
  </si>
  <si>
    <t>SPIRONOLACTON DR. 25 MG. X 30</t>
  </si>
  <si>
    <t>DIURETIDIN TABL. 25/12.5 MG. X 50</t>
  </si>
  <si>
    <t>TROXEVASIN GEL 2% 40 G</t>
  </si>
  <si>
    <t>GEL</t>
  </si>
  <si>
    <t>INDOVASIN GEL 45 G</t>
  </si>
  <si>
    <t>PROPRANOLOL ACTAVIS TAB. 20 MG. X 50</t>
  </si>
  <si>
    <t>BLOKBIS  COR 10 MG TABLETS X 30</t>
  </si>
  <si>
    <t>SUCCIPROL ER Tablets 47.5 mg x 60</t>
  </si>
  <si>
    <t>SUCCIPROL Oral Extended Release (ER) Tablets 95 mg x 60</t>
  </si>
  <si>
    <t>NEBIVOLOL ACTAVIS TABL. 5 MG X 30</t>
  </si>
  <si>
    <t>CARVILEX TABL 12.5 MG X 30</t>
  </si>
  <si>
    <t>AMLOTERON Oral Tablets 10 mg x 30</t>
  </si>
  <si>
    <t>LECALPIN FILM TABL. 10 MG X 30</t>
  </si>
  <si>
    <t>Neomycin sulfate 3 500IU/g, Zinc bacitracin 250 IU/g, powd.cut.</t>
  </si>
  <si>
    <t>Bacitracin zink 0,417 g/100 g, Neomycin sulfate 0,485 g./100 g., oint.</t>
  </si>
  <si>
    <t>Bacitracin zink 0,417 g/100 g, Neomycin sulfate 0,485 g./100 g., Hydrocortisone acetate 1 g./100 g., oint. 5 g.</t>
  </si>
  <si>
    <t>Glucose anhydrous sol.inj. 4 g/10 ml.</t>
  </si>
  <si>
    <t>Piracetam</t>
  </si>
  <si>
    <t>Pentaerithrityl tetranitrate</t>
  </si>
  <si>
    <t xml:space="preserve">Sodium bicarbonate </t>
  </si>
  <si>
    <t>Hydrocortison  acetate10mg/ml, Chloramphenicol 2mg/ml susp. 5 ml</t>
  </si>
  <si>
    <t>Phenazone , Lidocaine hydrochloridum</t>
  </si>
  <si>
    <t>Phenazone 4,00, Lidocaine hydrochloridum 1,00 drops 15 ml</t>
  </si>
  <si>
    <t xml:space="preserve">Zinc Oxide , Petrolatum </t>
  </si>
  <si>
    <t>Zinc Oxide , Petrolatum 10% 30,0</t>
  </si>
  <si>
    <t xml:space="preserve">Plantaginis ovatae folliculis semenis </t>
  </si>
  <si>
    <t xml:space="preserve">Plantaginis ovatae folliculis semenis 3,25g sache 5 g x 20  </t>
  </si>
  <si>
    <t>Fosfomycin</t>
  </si>
  <si>
    <t>Fosfomycin Thrometamine sach. 3.0</t>
  </si>
  <si>
    <t>S01AA</t>
  </si>
  <si>
    <t>S01AX</t>
  </si>
  <si>
    <t>S01XA</t>
  </si>
  <si>
    <t>N04</t>
  </si>
  <si>
    <t>Bisoprolol</t>
  </si>
  <si>
    <t>Ampicillin 1 g., Sulbactam 0,5 g. powd.inj.</t>
  </si>
  <si>
    <t>Средства, понижаващи серумните  липиди</t>
  </si>
  <si>
    <t>Policresulen</t>
  </si>
  <si>
    <t>Policresulen sol. 36% 50 ml flac.</t>
  </si>
  <si>
    <t>Антидиабетни лекарствени средства</t>
  </si>
  <si>
    <t>A10AB</t>
  </si>
  <si>
    <t>A10AC</t>
  </si>
  <si>
    <t>A10AD</t>
  </si>
  <si>
    <t>Активно лекарствено вещество, лекарствена форма</t>
  </si>
  <si>
    <t>Cefuroxime sodium powd.inj.750 mg.</t>
  </si>
  <si>
    <t>Cefuroxime powd.inj. 1,5 g.</t>
  </si>
  <si>
    <t>Ceftazidime</t>
  </si>
  <si>
    <t>Metoprolol</t>
  </si>
  <si>
    <t>Loratadine, Pseudoephedrine</t>
  </si>
  <si>
    <t>Ketoprofen</t>
  </si>
  <si>
    <t>Methyldopa</t>
  </si>
  <si>
    <t>Diosmin, combinations</t>
  </si>
  <si>
    <t>Troxerutin</t>
  </si>
  <si>
    <t>J02</t>
  </si>
  <si>
    <t>Bromazepam</t>
  </si>
  <si>
    <t>Diazepam</t>
  </si>
  <si>
    <t>Diazepam sol.inj. 5 mg./ml. 2 ml.</t>
  </si>
  <si>
    <t>Nadroparin calcium 9500 IU AXa/ml. 0,4 ml.</t>
  </si>
  <si>
    <t>Nadroparin calcium 9500 IU AXa/ml. 0,6 ml.</t>
  </si>
  <si>
    <t>Glucose</t>
  </si>
  <si>
    <t>Sodium chloride sol.inf. 9 g/l - 100 ml. Ecoflac plus</t>
  </si>
  <si>
    <t>N01</t>
  </si>
  <si>
    <t>Анестетици</t>
  </si>
  <si>
    <t>N01AB</t>
  </si>
  <si>
    <t>Bromhexine hydrochloride syr. 4 mg./5 ml. 125 ml.</t>
  </si>
  <si>
    <t>Bromhexine hydrochloride sol.inj. 2 mg./ml. 2 ml.</t>
  </si>
  <si>
    <t>Ammonium chloride 1,992 g./100 ml., Diphenhydramine hydrochloride 0.199 g./100 ml., syr. 125 ml.</t>
  </si>
  <si>
    <t>Ephedrine hydrochloride 4,6 mg./5 ml., Glaucine hydrobromide 5,75 mg./5 ml., syr. 125 ml.</t>
  </si>
  <si>
    <t>Chlorhexidine dihydrochloride 0,05 g/100 g, Lidocaine hydrochloride 2 g/100 g, gel 12,5</t>
  </si>
  <si>
    <t>Carbaethopendecinium bromide 2 mg, Boric acid 190 mg, Sodium tetraborate decahydrate 5 mg sol. 10 ml</t>
  </si>
  <si>
    <t>Bismuth subgallate\Bufexamac\Lidocaine\Titanium dioxide  rectal ointment</t>
  </si>
  <si>
    <t>C05AX</t>
  </si>
  <si>
    <t>Fluocortolone\Lidocaine rectal ointment</t>
  </si>
  <si>
    <t>Fluocortolone\Lidocaine suppositories</t>
  </si>
  <si>
    <t>Naproxen</t>
  </si>
  <si>
    <t>Naproxen 250mg. Tb.</t>
  </si>
  <si>
    <t xml:space="preserve">Neomycin, </t>
  </si>
  <si>
    <t>Neomycin spray suspension 11.72mg\g  32g.</t>
  </si>
  <si>
    <t>Metoprolol succinate 1 mg/ml amp 5 ml.</t>
  </si>
  <si>
    <t>Magnesium suphate</t>
  </si>
  <si>
    <t>Magnesium sulphate 200 mg /10 ml</t>
  </si>
  <si>
    <t>Loperamide</t>
  </si>
  <si>
    <t>Nimodipine sol.inf. 10 mg./50 ml.</t>
  </si>
  <si>
    <t>Amlodipine</t>
  </si>
  <si>
    <t>Colagenase/Chloramphenicol 0,72UI/10mg</t>
  </si>
  <si>
    <t>N05CF</t>
  </si>
  <si>
    <t>Zopiclone</t>
  </si>
  <si>
    <t>Zopiclone 7,5mg tb.</t>
  </si>
  <si>
    <t>Fexofenadin</t>
  </si>
  <si>
    <t>Fexofenadin 120mg tb</t>
  </si>
  <si>
    <t>Clindamycin</t>
  </si>
  <si>
    <t>G01AA</t>
  </si>
  <si>
    <t>Clindamycin 20mg/g-40g vag crem</t>
  </si>
  <si>
    <t>Quinapril</t>
  </si>
  <si>
    <t>Quinapril 10mg tb</t>
  </si>
  <si>
    <t>Fentanyl sol.inj. 0,05 mg./ml. 5 ml.</t>
  </si>
  <si>
    <t>Ketamin</t>
  </si>
  <si>
    <t>Methylprednisolonum</t>
  </si>
  <si>
    <t>H03</t>
  </si>
  <si>
    <t>Лечение на щитовидната жлеза</t>
  </si>
  <si>
    <t>H03AA</t>
  </si>
  <si>
    <t>M01AH</t>
  </si>
  <si>
    <t>M01AX</t>
  </si>
  <si>
    <t>M03</t>
  </si>
  <si>
    <t>Миорелаксанти</t>
  </si>
  <si>
    <t>M03AB</t>
  </si>
  <si>
    <t>Suxamethonium</t>
  </si>
  <si>
    <t>M03AC</t>
  </si>
  <si>
    <t>M03BX</t>
  </si>
  <si>
    <t>Terlipressin 100 mcg/ml, sol.inj. 2 ml.</t>
  </si>
  <si>
    <t>Лекарствени продукти за ендокринна терапия</t>
  </si>
  <si>
    <t>Methylprednisolone sodium succinate powd.inj. 15,78 mg. + solv. 1 ml.</t>
  </si>
  <si>
    <t>C05</t>
  </si>
  <si>
    <t>Вазопротектори</t>
  </si>
  <si>
    <t>C05CA</t>
  </si>
  <si>
    <t>C05CX</t>
  </si>
  <si>
    <t>C07</t>
  </si>
  <si>
    <t>Roxithromycin</t>
  </si>
  <si>
    <t>Sodium chloride 8,6 g/l, Potassium chloride 0,3 g/l, Calcium chloride dihydrate 0,33 g/l - 500 ml.Ecoflac plus</t>
  </si>
  <si>
    <t>Mannitol sol.inf. 150 g/l - 500 ml. .Ecoflac plus</t>
  </si>
  <si>
    <t>Sodium chloride sol.inf. 9 g/l - 500 ml..Ecoflac plus</t>
  </si>
  <si>
    <t>Nadroparin</t>
  </si>
  <si>
    <t>Acetylsalycilic acid</t>
  </si>
  <si>
    <t>J01FF</t>
  </si>
  <si>
    <t>Clindamicini hydrochloridum</t>
  </si>
  <si>
    <t>J01GB</t>
  </si>
  <si>
    <t>J01MA</t>
  </si>
  <si>
    <t>Moxifloxacin</t>
  </si>
  <si>
    <t>Ofloxacin</t>
  </si>
  <si>
    <t>J01XA</t>
  </si>
  <si>
    <t xml:space="preserve">Teicoplanin </t>
  </si>
  <si>
    <t>J01XD</t>
  </si>
  <si>
    <t>J01XX</t>
  </si>
  <si>
    <t>Betamethasone dipropionate , Betamethasone disodium inj. Sol. 1 ml.</t>
  </si>
  <si>
    <t>Ethacridine</t>
  </si>
  <si>
    <t>Solutio Rivanoli 0,1% 1000 ml</t>
  </si>
  <si>
    <t xml:space="preserve">Eptacog alfa </t>
  </si>
  <si>
    <t>Recombinant coagulation factor VIIa 0,6 mg./ml. 2,4 mg.</t>
  </si>
  <si>
    <t>D07AC</t>
  </si>
  <si>
    <t>D07CA</t>
  </si>
  <si>
    <t xml:space="preserve">Celecoxib </t>
  </si>
  <si>
    <t>Propofol emul.inj./inf. 10 mg/ml 20 ml.</t>
  </si>
  <si>
    <t>Propofol emul.inj./inf. 10 mg/ml 50 ml.</t>
  </si>
  <si>
    <t xml:space="preserve">Fluconazole 150 mg., caps. </t>
  </si>
  <si>
    <t>Voriconazole</t>
  </si>
  <si>
    <t>Nebivolol</t>
  </si>
  <si>
    <t>Lercanidipine</t>
  </si>
  <si>
    <t xml:space="preserve">Zoledronic acid </t>
  </si>
  <si>
    <t>Zoledronic acid fl. 4 mg 5 ml inf. Sol.</t>
  </si>
  <si>
    <t>M05BA</t>
  </si>
  <si>
    <t>M01AB</t>
  </si>
  <si>
    <t>Morphine hydrochloride sol.inj. 10 mg./ml. 1 ml.</t>
  </si>
  <si>
    <t>D07AB</t>
  </si>
  <si>
    <t>Hydrocortisone butirate lipocream 0,1% 30g</t>
  </si>
  <si>
    <t>B05XB</t>
  </si>
  <si>
    <t>Ademetionin</t>
  </si>
  <si>
    <t>Nifedipine</t>
  </si>
  <si>
    <t>Nimodipine</t>
  </si>
  <si>
    <t>Противосърбежни препарати, включително антихистамини, анестетици и др.</t>
  </si>
  <si>
    <t>Други антибактериални средства</t>
  </si>
  <si>
    <t>Отологични средства</t>
  </si>
  <si>
    <t>Други терапевтични продукти</t>
  </si>
  <si>
    <t>Контрастни средства</t>
  </si>
  <si>
    <t>Рентгеноконтрастни средства, йодирани</t>
  </si>
  <si>
    <t>V08A</t>
  </si>
  <si>
    <t>V08B</t>
  </si>
  <si>
    <t>Рентгеноконтрастни средства, нейодирани</t>
  </si>
  <si>
    <t>S01BA</t>
  </si>
  <si>
    <t>Dexamethasone drops eye 1 mg./ml. 5 ml.</t>
  </si>
  <si>
    <t>Prednisolone</t>
  </si>
  <si>
    <t xml:space="preserve">Levothyroxine sodium </t>
  </si>
  <si>
    <t>Propylthiouracil</t>
  </si>
  <si>
    <t>Glucagon hydrochloride powd.inj. 1 mg. + solv.</t>
  </si>
  <si>
    <t>B05AA</t>
  </si>
  <si>
    <t>Albuminum</t>
  </si>
  <si>
    <t>Chlorpromazine</t>
  </si>
  <si>
    <t>Haloperidol</t>
  </si>
  <si>
    <t>Drotaverini hydrochloridum</t>
  </si>
  <si>
    <t xml:space="preserve">Biperiden </t>
  </si>
  <si>
    <t>Dexamethasone 1 mg./ml., Neomycin sulphate 3 500IU/ml., Polymyxin B sulphate 6 000IU/ml., drops eye 5 ml.</t>
  </si>
  <si>
    <t>Dexamethasone, Tobramycine</t>
  </si>
  <si>
    <t>Progesterone</t>
  </si>
  <si>
    <t>Macrogolum 4000</t>
  </si>
  <si>
    <t>Macrogolum 4000 64g sashe 64g</t>
  </si>
  <si>
    <t>Trastuzumab emtansine</t>
  </si>
  <si>
    <t>Trastuzumab emtansine 100mg/5ml</t>
  </si>
  <si>
    <t>Trastuzumab emtansine 160mg/8ml</t>
  </si>
  <si>
    <t>Dabrafenib</t>
  </si>
  <si>
    <t>Oleum ricini</t>
  </si>
  <si>
    <t>Oleum vaselini</t>
  </si>
  <si>
    <t>Lincomycin as hydrochloride 600 mg./2ml., sol.inj.</t>
  </si>
  <si>
    <t>Drotaverine hydrochloride 40 mg./2 ml., sol.inj.</t>
  </si>
  <si>
    <t>Papaverine hydrochloride 20 mg./ml., sol.inj.</t>
  </si>
  <si>
    <t>R06AD</t>
  </si>
  <si>
    <t>R06AE</t>
  </si>
  <si>
    <t>R06AX</t>
  </si>
  <si>
    <t>Loratadine</t>
  </si>
  <si>
    <t>S01</t>
  </si>
  <si>
    <t>Atropini sulfas</t>
  </si>
  <si>
    <t>Poractant alpha</t>
  </si>
  <si>
    <t>Methyl valerate</t>
  </si>
  <si>
    <t>Sodium chloride</t>
  </si>
  <si>
    <t>H01BB</t>
  </si>
  <si>
    <t>Oxytocin</t>
  </si>
  <si>
    <t>Oxytocin amp 5 UI 1 ml</t>
  </si>
  <si>
    <t>Ichtammol</t>
  </si>
  <si>
    <t>Ichtammol ointment 50% 18g.</t>
  </si>
  <si>
    <t>Ichtammol ointment 10%</t>
  </si>
  <si>
    <t>Clotrimazol</t>
  </si>
  <si>
    <t>Clotrimazol 1%crem</t>
  </si>
  <si>
    <t>D03AX</t>
  </si>
  <si>
    <t>G01AC</t>
  </si>
  <si>
    <t>Clotrimazol 100mg. X6 vaginal tablets</t>
  </si>
  <si>
    <t>Hydrogeni peroxyde</t>
  </si>
  <si>
    <t>Hydrogeni peroxyde 3% 1000мл.</t>
  </si>
  <si>
    <t>Morphine</t>
  </si>
  <si>
    <t>Morphine hydrochloride sol.inj. 20 mg./ml. 1 ml.</t>
  </si>
  <si>
    <t>Pethidine</t>
  </si>
  <si>
    <t>Pethidine hydrochloride sol.inj. 100 mg./2 ml.</t>
  </si>
  <si>
    <t>Tramadol</t>
  </si>
  <si>
    <t>Tramadol hydrochloride sol.inj. 50 mg./ml. 2 ml.</t>
  </si>
  <si>
    <t>N01BB</t>
  </si>
  <si>
    <t>N02</t>
  </si>
  <si>
    <t>Glucose monohydrate 110 g/l (Glucose anhydrous 100 g/l) 500 ml.Ecoflac plus</t>
  </si>
  <si>
    <t>B05BC</t>
  </si>
  <si>
    <t>Mannitolum</t>
  </si>
  <si>
    <t>B05CB</t>
  </si>
  <si>
    <t>Picrorhiza kurroa</t>
  </si>
  <si>
    <t>Sodium valproate powd.inj./inf. 400 mg. + solv. 4 ml.</t>
  </si>
  <si>
    <t>A03BB</t>
  </si>
  <si>
    <t>A03DC</t>
  </si>
  <si>
    <t>Atorvastatin</t>
  </si>
  <si>
    <t>Simvastatin</t>
  </si>
  <si>
    <t>Domperidon</t>
  </si>
  <si>
    <t>Charcoal activated</t>
  </si>
  <si>
    <t>Glyceril trinitrate</t>
  </si>
  <si>
    <t>Isosorbide dinitrate</t>
  </si>
  <si>
    <t>Bemiparin sodium</t>
  </si>
  <si>
    <t>Bemiparin sodium 3500 IU anti-XA / 0.2 m</t>
  </si>
  <si>
    <t>Pemetrexed powd.inj. 500mg</t>
  </si>
  <si>
    <t>Vinblastine solution for inj. 10mg.</t>
  </si>
  <si>
    <t>Vincristine solution for inj. 1mg.</t>
  </si>
  <si>
    <t>Etoposide solution for infusion 100mg</t>
  </si>
  <si>
    <t>Paclitaxel solution for inf .300mg.</t>
  </si>
  <si>
    <t>Paclitaxel solution for inf .30mg. /5ml</t>
  </si>
  <si>
    <t xml:space="preserve">Glucose monohydrate 55 g/l (Glucose anhydrous 50 g/l) 250 ml </t>
  </si>
  <si>
    <t>Paclitaxel solution for inf .100mg./16,7ml</t>
  </si>
  <si>
    <t>Epirubicin powd.inj 50mg</t>
  </si>
  <si>
    <t>Cisplatin concentrate for solution for infusion50mg.</t>
  </si>
  <si>
    <t>Fluorouracil</t>
  </si>
  <si>
    <t>L01AA</t>
  </si>
  <si>
    <t>Ifosfamide</t>
  </si>
  <si>
    <t>L01XC</t>
  </si>
  <si>
    <t>Bevacizumab</t>
  </si>
  <si>
    <t>solution for  injection in pre-filled syringe</t>
  </si>
  <si>
    <t>Разтвор за ентерално хранене  500 мл. за приложение при пациенти с нарушен глюкозен толеранс- 515 kcal, Белтъчини: 20.5 g., Въглехидрати: 61.5 g., Мазнини: 17.5 g., Omega 3 м. к. : 1.5 g., Фибри: 10.5 g.</t>
  </si>
  <si>
    <t>Oleum vaselini800 g</t>
  </si>
  <si>
    <t>Pemetrexed powd.inj. 1000mg</t>
  </si>
  <si>
    <t xml:space="preserve">Gemcitabine  powd.inj.2g </t>
  </si>
  <si>
    <t>Nitroxoline 250 mg., caps.</t>
  </si>
  <si>
    <t xml:space="preserve">Pipecuronium </t>
  </si>
  <si>
    <t>Pipecuronium  powd.inj. 4 mg. + solv.</t>
  </si>
  <si>
    <t xml:space="preserve">Amoxicillin 1 g., tb. </t>
  </si>
  <si>
    <t>Lynestrenol</t>
  </si>
  <si>
    <t>Lynestrenol 5mg tb</t>
  </si>
  <si>
    <t>D08AL</t>
  </si>
  <si>
    <t>Argentumm nitricum</t>
  </si>
  <si>
    <t>Argentumm nitricum  10g pulv.</t>
  </si>
  <si>
    <t xml:space="preserve">Chlorhexidine  gluconate </t>
  </si>
  <si>
    <t>Chlorhexidine  gluconate 20% 1000ml.</t>
  </si>
  <si>
    <t>Tramadol hydrochloride 100 mg.tb</t>
  </si>
  <si>
    <t>Tramadol hydrochloride 200 mg. tb.</t>
  </si>
  <si>
    <t>ОБОСОБЕНА ПОЗИЦИЯ 1-Лекарствени продукти за общо болнично лечение.</t>
  </si>
  <si>
    <t>ОБОСОБЕНА ПОЗИЦИЯ 2-Лекарствени продукти за цитостатично лечение.</t>
  </si>
  <si>
    <t>Рembrolizumab 25mg/ml -4 ml.conc.for inf.</t>
  </si>
  <si>
    <t>Cyclophosphamide</t>
  </si>
  <si>
    <t>Cyclophosphamide powd.inj. 200mg</t>
  </si>
  <si>
    <t>Cyclophosphamide powd.inj. 500mg</t>
  </si>
  <si>
    <t>Eribulin</t>
  </si>
  <si>
    <t>Olaparib</t>
  </si>
  <si>
    <t>Eribulin  sol for inj 44mg/ml x 2ml</t>
  </si>
  <si>
    <t>Olaparib hard caps 50mg -4x112</t>
  </si>
  <si>
    <t>Olaratumab</t>
  </si>
  <si>
    <t>Olaratumab conc. for sol. inj.10mg/ml -19ml</t>
  </si>
  <si>
    <t>Calcium folinate sol. inj.100mg</t>
  </si>
  <si>
    <t>Calcium folinate sol  inj. 500 mg</t>
  </si>
  <si>
    <t>Darbepoetin alfa sol. inj.150mcg</t>
  </si>
  <si>
    <t xml:space="preserve">Sodium valproate 333 mg., Valproic acid 145 mg., tb. </t>
  </si>
  <si>
    <t>Nalidixic acid 500 mg., tb</t>
  </si>
  <si>
    <t xml:space="preserve">Bisoprolol fumarate 5 mg., tb. </t>
  </si>
  <si>
    <t>Bupivacaine hydrochloride sol.inj. 5 mg./ml. 4 ml.</t>
  </si>
  <si>
    <t>Bupivacaine</t>
  </si>
  <si>
    <t>Bromocriptin tabl. 2,5 mg.</t>
  </si>
  <si>
    <t>Biperiden hydrochloride 2 mg.tb.</t>
  </si>
  <si>
    <t>Axitinib film tabl 1mg</t>
  </si>
  <si>
    <t>Iopromide sol.370mg/ml 50ml</t>
  </si>
  <si>
    <t>"Доставка на лекарствени продукти" по Приложение 1</t>
  </si>
  <si>
    <t>ТЕХНИЧЕСКА СПЕЦИФИКАЦИЯ</t>
  </si>
  <si>
    <t>Tamsulosin 0.4mg  prolonget release tb.</t>
  </si>
  <si>
    <t>Macrogolum 3350</t>
  </si>
  <si>
    <t>Galantamine</t>
  </si>
  <si>
    <t>Galantamine hydrobromide sol.inj. 10 mg./ml. 1 ml.</t>
  </si>
  <si>
    <t>Alprazolam</t>
  </si>
  <si>
    <t>A11HA</t>
  </si>
  <si>
    <t>Минерални добавки</t>
  </si>
  <si>
    <t>A12BA</t>
  </si>
  <si>
    <t>N05AD</t>
  </si>
  <si>
    <t>D08</t>
  </si>
  <si>
    <t>Антисептици и дезинфектанти</t>
  </si>
  <si>
    <t>L02</t>
  </si>
  <si>
    <t>L03</t>
  </si>
  <si>
    <t xml:space="preserve">Levofloxacin </t>
  </si>
  <si>
    <t>Linezolid</t>
  </si>
  <si>
    <t>Hydrocortisone</t>
  </si>
  <si>
    <t>C07AB</t>
  </si>
  <si>
    <t>Glucose monohydrate 110 g/l (Glucose anhydrous 100 g/l) 500 mlполиолефинов сак</t>
  </si>
  <si>
    <t>Darbepoetin alfa</t>
  </si>
  <si>
    <t>Epoetin alfa sol. inj. 10000IU 0,1ml</t>
  </si>
  <si>
    <t>Sodium chloride sol.inj. 9 g/ml 10 ml</t>
  </si>
  <si>
    <t>Sodium chloride sol.inj. 9 g/ml 5 ml</t>
  </si>
  <si>
    <t>C07AG</t>
  </si>
  <si>
    <t>Carvedilol</t>
  </si>
  <si>
    <t>C08</t>
  </si>
  <si>
    <t>Калциеви антагонисти</t>
  </si>
  <si>
    <t>C08CA</t>
  </si>
  <si>
    <t>R05CB</t>
  </si>
  <si>
    <t>V08AB</t>
  </si>
  <si>
    <t>V08BA</t>
  </si>
  <si>
    <t>Barium sulfate</t>
  </si>
  <si>
    <t>Barium sulfate powd. 90 g.</t>
  </si>
  <si>
    <t>Digoxin sol.inj./inf. 0,5 mg./2 ml</t>
  </si>
  <si>
    <t>Digoxin</t>
  </si>
  <si>
    <t>Povidone iodine</t>
  </si>
  <si>
    <t xml:space="preserve">Desloratadine </t>
  </si>
  <si>
    <t>Ferrous sulphate</t>
  </si>
  <si>
    <t>Ferrous fumarate</t>
  </si>
  <si>
    <t>Lactulose solution 667 g., syr.</t>
  </si>
  <si>
    <t xml:space="preserve">Metamizole sodium </t>
  </si>
  <si>
    <t xml:space="preserve">Thiamine, Metamizole sodium, Caffeine </t>
  </si>
  <si>
    <t>Paracetamol</t>
  </si>
  <si>
    <t>Aflibercept</t>
  </si>
  <si>
    <t>Aflibercept 25mg/ml -8ml.</t>
  </si>
  <si>
    <t>Aflibercept 25mg/ml -4ml.</t>
  </si>
  <si>
    <t>Pertuzumab</t>
  </si>
  <si>
    <t>Pertuzumab conc.for sol for inf.420mg.</t>
  </si>
  <si>
    <t>Afatinib</t>
  </si>
  <si>
    <t>Afatinib film.tb.40mg.</t>
  </si>
  <si>
    <t>Enzalutamide</t>
  </si>
  <si>
    <t>Enzalutamide soft caps 40mg</t>
  </si>
  <si>
    <t>Lipegfilgrastim</t>
  </si>
  <si>
    <t>Lipegfilgrastim  6mg/0,6ml</t>
  </si>
  <si>
    <t>Afatinib film.tb.30mg.</t>
  </si>
  <si>
    <t xml:space="preserve">Erythropoietin </t>
  </si>
  <si>
    <t>Morphine   tb 30mg.</t>
  </si>
  <si>
    <t>Morphine  tb 120mg.</t>
  </si>
  <si>
    <t>Iron (III) (as isomaltoside)</t>
  </si>
  <si>
    <t>Iron (III) (as isomaltoside) 100mg/ml-1ml</t>
  </si>
  <si>
    <t xml:space="preserve">Mesalazine 250 mg., tb. </t>
  </si>
  <si>
    <t>Vismodegib</t>
  </si>
  <si>
    <t>Vismodegib 150mg hard capsule</t>
  </si>
  <si>
    <t>G01AX</t>
  </si>
  <si>
    <t xml:space="preserve">Clindamicini </t>
  </si>
  <si>
    <t>Clindamycin  150 mg./ml. 4 ml., sol.inj.</t>
  </si>
  <si>
    <t xml:space="preserve">Esomeprazole magnesium 20 mg., tb. </t>
  </si>
  <si>
    <t xml:space="preserve">Esomeprazole magnesium 40 mg., tb. </t>
  </si>
  <si>
    <t>Lactobacilus acidophilus/B.Longun/ Streptoccocus thermophilus/B.Laclis /L.Plantarum</t>
  </si>
  <si>
    <t>Amino acids 6,3  + glucose 18,75 % + fat emultions 15% 2000ml</t>
  </si>
  <si>
    <t>Amino acids 6,3  + glucose 18,75 % + fat emultions 15% 1000ml</t>
  </si>
  <si>
    <t>Amino acids 8,2  + glucose 28,75 % + fat emultions 20% 2000ml</t>
  </si>
  <si>
    <t>Amino acids 11,1% + glucose 35% + fat emultions 20% 2000ml</t>
  </si>
  <si>
    <t>Sodium chloride sol.inf. 9 g/l - 250 ml. Стъкло</t>
  </si>
  <si>
    <t>Sodium chloride sol.inf. 9 g/l - 100 ml. Стъкло</t>
  </si>
  <si>
    <t>Pyridoxine hydrochloride 100 mg., sol.inj.</t>
  </si>
  <si>
    <t xml:space="preserve">Etamsylate 125 mg./ml. 2 ml., sol.inj. </t>
  </si>
  <si>
    <t>Thiamine hydrochloride100mg,Piridoxine hydrochloride50mg</t>
  </si>
  <si>
    <t xml:space="preserve">Ferrous sulphate114mg,Folic acid 0,8mg.tb  </t>
  </si>
  <si>
    <t>Glyceryl trinitrate 0,5 mg tb</t>
  </si>
  <si>
    <t>ГЛЮКОЗА ИНФ. Р-Р 5% 500МЛ BRAUN 3641210</t>
  </si>
  <si>
    <t>ГЛЮКОЗА ИНФ. Р-Р 10% 500МЛ BRAUN 3641212</t>
  </si>
  <si>
    <t>КАЛИУМ ХЛОРАТУМ АМП. 14.9% 10МЛ Х 20 BRAUN</t>
  </si>
  <si>
    <t xml:space="preserve"> Concentrate for solution for infusion</t>
  </si>
  <si>
    <t>НАТРИЕВ БИКАРБОНАТ АМП.8.4% 20МЛ Х 5 BRAUN 3641195</t>
  </si>
  <si>
    <t>ДИПЕПТИВЕН ФЛ 100МЛ Х 1</t>
  </si>
  <si>
    <t>ДИГОКСИН ТАБЛ. 0, 25МГ Х 50 RICHTER</t>
  </si>
  <si>
    <t>КОРДАРОН ТАБЛ. 200МГ Х 30</t>
  </si>
  <si>
    <t>КОРДАРОН АМП.150МГ 3МЛ Х 6/КУТИЯ/</t>
  </si>
  <si>
    <t>ДОБУТАМИН ФЛ. 250МГ</t>
  </si>
  <si>
    <t>Admeda Arzneimittel GmbH, Германия</t>
  </si>
  <si>
    <t>ДОПАМИН АМП.4% 200МГ/5МЛ Х 10 POLFA</t>
  </si>
  <si>
    <t>Warsaw Pharmaceutical Works Polfa S.A., Полша</t>
  </si>
  <si>
    <t>НИТРОНАЛ ИНФ.Р-Р 50МЛ</t>
  </si>
  <si>
    <t>G. Pohl-Boskamp GmbH &amp; Co. KG, Германия</t>
  </si>
  <si>
    <t>ИЗОДИНИТ ТАБЛ. 20МГ Х 30 АК</t>
  </si>
  <si>
    <t xml:space="preserve"> Prolonged release tablet</t>
  </si>
  <si>
    <t>ИЗОКЕТ СПРЕЙ 15МЛ 300 ДОЗИ</t>
  </si>
  <si>
    <t>UCB Pharma GmbH, Германия</t>
  </si>
  <si>
    <t xml:space="preserve"> Oromucosal spray  solution</t>
  </si>
  <si>
    <t>НИТРОЛОНГ ТАБЛ. 10МГ Х 50</t>
  </si>
  <si>
    <t>ВАСКОТАЗИН ТАБЛ. 35МГ Х 60</t>
  </si>
  <si>
    <t>ДОПЕГИТ ТАБЛ. 250МГ Х 30</t>
  </si>
  <si>
    <t>ДЕХИДРАТИН НЕО ТАБЛ. 25МГ Х 20</t>
  </si>
  <si>
    <t>ИНДИПАМ SR ТАБЛ.1.5МГ Х 30 АК</t>
  </si>
  <si>
    <t>ФУРОЗЕМИД АКОРД ФЛ. 10МГ/МЛ 2МЛ Х 10</t>
  </si>
  <si>
    <t>ФУРАНТРИЛ ТАБЛ. 40МГ Х 12</t>
  </si>
  <si>
    <t>ТРИФАС АМП.10МГ/2МЛ Х 5</t>
  </si>
  <si>
    <t>ТОРСИТ SR ТАБЛ. 10МГ Х 30</t>
  </si>
  <si>
    <t>Унифарма ООД, България</t>
  </si>
  <si>
    <t>СПИРОНОЛАКТОН ДР. 25МГ Х 30 АК</t>
  </si>
  <si>
    <t>ДИУРЕТИДИН ТАБЛ. 25МГ Х 50</t>
  </si>
  <si>
    <t>АГАПУРИН SR ТАБЛ. 600МГ Х 20</t>
  </si>
  <si>
    <t>Zentiva a.s., Словакия</t>
  </si>
  <si>
    <t>ПЕНТИЛИН АМП. 100МГ 5МЛ Х 5/КУТИЯ/</t>
  </si>
  <si>
    <t>СЕРМИОН ТАБЛ. 30МГ Х 30</t>
  </si>
  <si>
    <t>Pfizer Enterprises SARL, Люксембург</t>
  </si>
  <si>
    <t>ДОЛОПРОКТ КРЕМ 15 Г</t>
  </si>
  <si>
    <t>Intendins GmbH, Германия</t>
  </si>
  <si>
    <t xml:space="preserve"> rectal cream</t>
  </si>
  <si>
    <t>ДОЛОПРОКТ СУП. Х 10</t>
  </si>
  <si>
    <t>ХЕПАРОИД УНГВ. 30ГР</t>
  </si>
  <si>
    <t>Zentiva k.s., Чешка република</t>
  </si>
  <si>
    <t xml:space="preserve"> Ointment</t>
  </si>
  <si>
    <t>ДИОСМИНОЛ ТАБЛ. 500 МГ Х 60</t>
  </si>
  <si>
    <t>Тева Фармасютикълс България ЕООД, България</t>
  </si>
  <si>
    <t>ТРОКСЕРУТИН ГЕЛ 2% 40ГР ВЕТПРОМ</t>
  </si>
  <si>
    <t xml:space="preserve"> Gel</t>
  </si>
  <si>
    <t>РУТАСКОРБИН ТАБЛ. Х 50</t>
  </si>
  <si>
    <t>ЕНДОТЕЛОН ТАБЛ. 150МГ Х 60</t>
  </si>
  <si>
    <t>Санофи-Авентис България ЕООД, България</t>
  </si>
  <si>
    <t>ПРОПРАНОЛОЛ ТАБЛ. 20МГ Х 50 АК</t>
  </si>
  <si>
    <t>ТЕВАБИСОПРОЛОЛ ТАБЛ.5МГ Х 30</t>
  </si>
  <si>
    <t>ТЕВАБИСОПРОЛОЛ ТАБЛ.10МГ Х 30</t>
  </si>
  <si>
    <t>МЕТОПРОЛОЛ АКОРД ТАБЛ. 50МГ Х 30</t>
  </si>
  <si>
    <t>МЕТОПРОЛОЛ АКОРД 100МГ Х 30</t>
  </si>
  <si>
    <t>НЕБИВОЛОЛ ТАБЛ.5МГ Х 30 АК</t>
  </si>
  <si>
    <t>КАРВИЛЕКС ТАБЛ 12.5МГ Х 30</t>
  </si>
  <si>
    <t>АМЛОТЕРОН ТАБЛ. 10МГ Х 30</t>
  </si>
  <si>
    <t>ЛЕКАЛПИН ТАБЛ. 10МГ Х 30</t>
  </si>
  <si>
    <t>КОРДАФЛЕКС РЕТ. ТАБЛ. 20МГ Х 60</t>
  </si>
  <si>
    <t>ЛАСИПИЛ ТАБЛ. 4МГ Х 28</t>
  </si>
  <si>
    <t>Glaxo Group Ltd., Обединено Кралство</t>
  </si>
  <si>
    <t>ПРЕСИД ТАБЛ. 10 МГ Х 30</t>
  </si>
  <si>
    <t>Teva Czech Industries s.r.o., Чешка република</t>
  </si>
  <si>
    <t>НИМОТОП S ИНФ.Р-Р 10МГ/50МЛ 50МЛ Х 1</t>
  </si>
  <si>
    <t>ЕНПРИЛ ТАБЛ. 10МГ Х 50</t>
  </si>
  <si>
    <t>ЛИНИПРИЛ ТАБЛ. 10МГ Х 30</t>
  </si>
  <si>
    <t>ВИВЕЙС ТАБЛ.10МГ Х 30</t>
  </si>
  <si>
    <t>ЗАПРИНЕЛ ТАБЛ. 5МГ Х 30</t>
  </si>
  <si>
    <t>РАЗОЛТАН ТАБЛ. 50МГ Х 30</t>
  </si>
  <si>
    <t>ВАЛТЕНСИН ПЛЮС ТАБЛ.160/25МГ Х 28 АК</t>
  </si>
  <si>
    <t>СИМВАСТАТИН АКОРД ТАБЛ. 10МГ Х 30</t>
  </si>
  <si>
    <t>ЦИКАТРИДИНА СУП. Х 10</t>
  </si>
  <si>
    <t>NATURPHARMA</t>
  </si>
  <si>
    <t>Suppositories</t>
  </si>
  <si>
    <t>ЦИКАТРИДИНА СПРЕЙ 125МЛ</t>
  </si>
  <si>
    <t xml:space="preserve"> Spray</t>
  </si>
  <si>
    <t>ПАНТЕНОЛ СПРЕЙ 5% 130Г</t>
  </si>
  <si>
    <t>Dr. Gerhard Mann Chemisch- Pharmazeutische Fabric GmbH, Германия</t>
  </si>
  <si>
    <t xml:space="preserve"> Cutaneous foam</t>
  </si>
  <si>
    <t>ЛИДОКАИН СПРЕЙ  10% 38ГР</t>
  </si>
  <si>
    <t xml:space="preserve"> spray</t>
  </si>
  <si>
    <t>ДЕРМАЗИН КРЕМ 1% 50ГР</t>
  </si>
  <si>
    <t>Lek Pharmaceuticals d.d., Словения</t>
  </si>
  <si>
    <t xml:space="preserve"> Cream</t>
  </si>
  <si>
    <t>ГЕНТАМИЦИН УНГВ. 15ГР</t>
  </si>
  <si>
    <t>ГЕНТАМИЦИН КРЕМ 15ГР</t>
  </si>
  <si>
    <t xml:space="preserve"> cream</t>
  </si>
  <si>
    <t>БАНЕОЦИН УНГВ. 15Г</t>
  </si>
  <si>
    <t>Sandoz GmbH, Австрия</t>
  </si>
  <si>
    <t>НЕОМИЦИНУМ СПРЕЙ 32ГР</t>
  </si>
  <si>
    <t>Tarchomin Pharmaceutical Works "Polfa" S.A., Полша</t>
  </si>
  <si>
    <t xml:space="preserve"> cutaneous spray suspension</t>
  </si>
  <si>
    <t>ЗОВИРАКС АМП. 250МГ Х 5</t>
  </si>
  <si>
    <t>ГлаксоСмитКлайн ЕООД, България</t>
  </si>
  <si>
    <t xml:space="preserve"> Powder for solution for infusion</t>
  </si>
  <si>
    <t>АЦИК КРЕМ 5% 2ГР</t>
  </si>
  <si>
    <t>Tygacil 10mg/ml-5ml, Powder for solution for infusion, 50, mg/5ml, Pack: 10</t>
  </si>
  <si>
    <t xml:space="preserve">Linezolid Sandoz, Solution for infusion, 2 mg/ml - 300 ml, mg, Pack: 1            </t>
  </si>
  <si>
    <t>Fungostatin, granules for oromucosal suspension, 100 000 IU/ml - 50 ml, -, Pack: 1</t>
  </si>
  <si>
    <t>granules for oromucosal suspension</t>
  </si>
  <si>
    <t>Kandizol capsule 150 mg x 3</t>
  </si>
  <si>
    <t>capsule, hard</t>
  </si>
  <si>
    <t>Diflazon, Solution for injection, 2 mg/ml - 100 ml, mg, Pack: 1</t>
  </si>
  <si>
    <t xml:space="preserve">Voriconazole Sandoz, Powder for solution for infusion, 200, mg, Pack: 1                             </t>
  </si>
  <si>
    <t>ECALTA, Powder for concentrate for solution for infusion, 100, mg, Pack: 1</t>
  </si>
  <si>
    <t>Naklofen, Solution for injection, 75 mg/3 ml, mg, Pack: 5</t>
  </si>
  <si>
    <t>MELBEK, Solution for injection, 15 mg/ 1,5 ml, mg, Pack: 5</t>
  </si>
  <si>
    <t>MELBEK, Tablet, 7,5 mg, -, Pack: 30</t>
  </si>
  <si>
    <t>tablet</t>
  </si>
  <si>
    <t>Dexketoprofen-Tchaikapharma, Solution for injection, 50 mg/2 ml, mg, Pack: 100</t>
  </si>
  <si>
    <t>KETONAL, Solution for injection, 100 mg/2 ml, mg, Pack: 50</t>
  </si>
  <si>
    <t>Tracrium, Solution for injection, 10 mg/ ml - 2.5 ml, -, Pack: 5</t>
  </si>
  <si>
    <t>Tracrium, Solution for injection, 10 mg/ ml - 5 ml, -, Pack: 5</t>
  </si>
  <si>
    <t>Xgeva, Solution for injection, 120 mg/1.7ml, mg, Pack: 1</t>
  </si>
  <si>
    <t>Sevoflurane Baxter 100%, Inhalation vapour, liquid, 250, ml, Pack: 1</t>
  </si>
  <si>
    <t>inhalation vapour, liquid</t>
  </si>
  <si>
    <t>Thiopental Panpharma, Powder for solution for injection, 1, g, Pack: 10</t>
  </si>
  <si>
    <t>Propofol Sandoz, Emulsion for injection/infusion, 10 mg/ml - 20 ml, -, Pack: 5</t>
  </si>
  <si>
    <t>emulsion for injection/infusion</t>
  </si>
  <si>
    <t>Lidocaine-Tchaikapharma, Solution for injection, 10 mg/ml-10 ml, mg, Pack: 100</t>
  </si>
  <si>
    <t>Lidocain VP, Solution for injection, 20 mg/ml - 2 ml, -, Pack: 10</t>
  </si>
  <si>
    <t>Lidocaine-Tchaikapharma, Solution for injection, 20 mg/ml-10 ml, mg, Pack: 100</t>
  </si>
  <si>
    <t>Marcaine Spinal, Solution for injection, 5 mg/ml -  4 ml, -, Pack: 5 ampoules</t>
  </si>
  <si>
    <t xml:space="preserve">OXYCONTIN, Modified release tablet, 10, mg, Pack: 50                     </t>
  </si>
  <si>
    <t xml:space="preserve">modified release tablet   </t>
  </si>
  <si>
    <t xml:space="preserve">OXYCONTIN, Modified release tablet, 20, mg, Pack: 50                    </t>
  </si>
  <si>
    <t>УНАЗИН ФЛ. 1,5ГР Х 1/КУТИЯ/</t>
  </si>
  <si>
    <t>ПИПЕРАЦИЛИН/ТАЗОБАКТАМ ФЛ. 4ГР/0.5ГР Х 1</t>
  </si>
  <si>
    <t>ОСПЕКСИН ТАБЛ. 1000МГ Х 24</t>
  </si>
  <si>
    <t>ЦЕФЕПИМ АМП.1000МГ 20МЛ Х 1</t>
  </si>
  <si>
    <t xml:space="preserve"> Powder for solution for injection/infusion</t>
  </si>
  <si>
    <t>МЕДОЦЕФ ФЛ. 1ГР. Х 1</t>
  </si>
  <si>
    <t>МЕДОЦЕФ ФЛ. 2ГР. Х 1</t>
  </si>
  <si>
    <t>СУЛЦЕФ ФЛ. 1ГР/1ГР Х 1</t>
  </si>
  <si>
    <t>ЦЕФТАЗИДИМ-МИП ФЛ. 1Г Х 10</t>
  </si>
  <si>
    <t>MIP Pharma GmbH, Германия</t>
  </si>
  <si>
    <t>МЕДАКСОН ФЛ. 1ГР Х 1</t>
  </si>
  <si>
    <t>МЕДАКСОН ФЛ. 2ГР Х 1</t>
  </si>
  <si>
    <t>АКСЕТИН ФЛ. 1,5Г Х 1</t>
  </si>
  <si>
    <t>ЗИНАТ ТАБЛ. 500МГ Х 10</t>
  </si>
  <si>
    <t>АКСЕТИН ФЛ. 750МГ Х 10</t>
  </si>
  <si>
    <t>ЦЕФОТАКСИМ-МИП ФЛ. 1ГР 15МЛ Х 10</t>
  </si>
  <si>
    <t>МЕРОПЕНЕМ КАБИ 1ГР Х 1</t>
  </si>
  <si>
    <t>СУМЕТРОЛИМ ТАБЛ. 480МГ Х 20</t>
  </si>
  <si>
    <t>БИСЕПТОЛ АМП.480МГ/5МЛ Х 10</t>
  </si>
  <si>
    <t>АЗИБИОТ ТАБЛ. 250МГ Х 6</t>
  </si>
  <si>
    <t>АЗИБИОТ ТАБЛ.500МГ Х 3</t>
  </si>
  <si>
    <t>ФРОМИЛИД ТАБЛ. 500МГ Х 14</t>
  </si>
  <si>
    <t>МАКРОПЕН ТАБЛ. 400МГ Х 16</t>
  </si>
  <si>
    <t>РУЛИД ТАБЛ. 150МГ Х 10</t>
  </si>
  <si>
    <t>КЛИНДАМИЦИН КАБИ АМП.150МГ/МЛ 4МЛ Х 1</t>
  </si>
  <si>
    <t>ЛИНКОМИЦИН КАПС. 500МГ Х 20</t>
  </si>
  <si>
    <t>АМИКАЦИН Б БРАУН 5МГ/МЛ 100МЛ Х 10</t>
  </si>
  <si>
    <t>СЕЛЕМИЦИН АМП. 500МГ 2МЛ Х 10</t>
  </si>
  <si>
    <t>ГЕНТАМИЦИН АМП. 40МГ/МЛ 2МЛ Х 10/КУТИЯ/ВЕТПРОМ</t>
  </si>
  <si>
    <t>ЦИПРИНОЛ АМП. 100МГ 10МЛ Х 5/КУТИЯ/</t>
  </si>
  <si>
    <t>ЦИПРОФЛОКСАЦИН ТАБЛ. 500МГ Х 10 АК</t>
  </si>
  <si>
    <t>ЛЕВОФЛОКСАЦИН КАБИ ФЛ. 5МГ/МЛ 100МЛ</t>
  </si>
  <si>
    <t>ЛЕВОФЛОКСАЦИН АКОРД ТАБЛ. 500МГ Х 7</t>
  </si>
  <si>
    <t>ЦИМОЦИНОКС ТАБЛ. 400МГ Х 7</t>
  </si>
  <si>
    <t>Sandoz Pharmaceuticals GmbH, Германия</t>
  </si>
  <si>
    <t>ОФЛОКСИН ФИЛМ ТАБЛ.200МГ Х 10</t>
  </si>
  <si>
    <t>НОЛИЦИН ТАБЛ. 400МГ Х 20</t>
  </si>
  <si>
    <t>РОДОЖИЛ ТАБЛ. Х 20</t>
  </si>
  <si>
    <t>ВАНКОМИЦИН КАБИ ФЛ. 1ГР</t>
  </si>
  <si>
    <t xml:space="preserve"> Powder for concentrate for solution for infusion</t>
  </si>
  <si>
    <t>Teysuno, Capsule, hard, 15 mg/4,35 mg/11,8 mg, -, Pack: 126</t>
  </si>
  <si>
    <t>Teysuno, Capsule, hard, 20 mg/5,8 mg/15,8 mg, mg, Pack: 84</t>
  </si>
  <si>
    <t>Vinorelbin Actavis, Concentrate for solution for infusion, 50, mg, Pack: 1</t>
  </si>
  <si>
    <t>Paclitaxel "Ebewe", Concentrate for solution for infusion, 6 mg/ml - 16,7 ml, -, Pack: 1</t>
  </si>
  <si>
    <t xml:space="preserve">SINDAXEL, Concentrate for solution for infusion, 6 mg/ml - 50 ml, -, Pack: 1           </t>
  </si>
  <si>
    <t>Tolnexa, Concentrate for solution for infusion, 20 mg/ml - 4 ml, -, Pack: 1</t>
  </si>
  <si>
    <t>Docetaxel Actavis, Concentrate for solution for infusion, 20 mg/ml - 8 ml, -, Pack: 1</t>
  </si>
  <si>
    <t>Jevtana, Concentrate and solvent for solution for infusion, 60, mg, Pack: 1</t>
  </si>
  <si>
    <t>concentrate and solvent for solution for infusion</t>
  </si>
  <si>
    <t>Episindan, Solution for injection, 2 mg/ml - 25 ml, mg, Pack: 1</t>
  </si>
  <si>
    <t>EPISINDAN, Solution for infusion, 2 mg/ml - 50 ml, mg, Pack: 1</t>
  </si>
  <si>
    <t>Myocet, Powder, dispersion and solvent for concentrate for dispersion for infusion, 50, mg, Pack: 2</t>
  </si>
  <si>
    <t>powder, dispersion and solvent for concentrate for dispersion for infusion</t>
  </si>
  <si>
    <t>Carboplatin Actavis, Concentrate for solution for infusion, 10 mg/ml - 15 ml, mg, Pack: 1</t>
  </si>
  <si>
    <t>Oxaliplatin Actavis 5 mg/ml, Concentrate for solution for infusion, 5 mg/ml - 20 ml, mg, Pack: 1</t>
  </si>
  <si>
    <t>Sutent, Capsule, hard, 50, mg, Pack: 30</t>
  </si>
  <si>
    <t>Sutent, Capsule, hard, 25, mg, Pack: 30</t>
  </si>
  <si>
    <t>Sutent, Capsule, hard, 12.5, mg, Pack: 30</t>
  </si>
  <si>
    <t>IRINOTECAN ACTAVIS, Concentrate for solution for infusion, 20 mg/ml - 5 ml, -, Pack: 1</t>
  </si>
  <si>
    <t>Halaven, Solution for injection, 0,44 mg/ml 1 vial x 2 ml, mg, Pack: 1</t>
  </si>
  <si>
    <t>Erlotinib Sandoz, Film coated tablet, 100, mg, Pack: 30</t>
  </si>
  <si>
    <t>Erlotinib Sandoz, Film coated tablet, 150, mg, Pack: 30</t>
  </si>
  <si>
    <t>ERBITUX, Solution for infusion, 5 mg/ml - 20 ml, mg, Pack: 1</t>
  </si>
  <si>
    <t>Nexavar, Film coated tablet, 200, mg, Pack: 112</t>
  </si>
  <si>
    <t>Vectibix, Concentrate for solution for infusion, 20mg/ml - 5ml, -, Pack: 1 vial</t>
  </si>
  <si>
    <t>Zaltrap, Concentrate for solution for infusion, 25 mg/ml - 8 ml, mg, Pack: 1</t>
  </si>
  <si>
    <t>concentrate for solution for infusion, 25 mg/ml - 8 ml</t>
  </si>
  <si>
    <t>Zaltrap, Concentrate for solution for infusion, 25 mg/ml - 4 ml, mg, Pack: 1</t>
  </si>
  <si>
    <t>concentrate for solution for infusion, 25 mg/ml - 4 ml</t>
  </si>
  <si>
    <t>Inlyta, Film coated tablet, 1, mg, Pack: 56</t>
  </si>
  <si>
    <t>Inlyta, Film coated tablet, 5, mg, Pack: 56</t>
  </si>
  <si>
    <t>Xalkori, Capsule, hard, 250, mg, Pack: 60</t>
  </si>
  <si>
    <t>TORISEL, Concentrate and diluent for solution for infusion, 30 mg (concentrate: 1.2 ml; diluent: 1.8 ), -, Pack: 1 vial + 1 vial</t>
  </si>
  <si>
    <t>Стойност заплащана от НЗОК за опаковка в лв.с ДДС актуална към 02.03.2018г.</t>
  </si>
  <si>
    <t>Ориентировъчно количество за опаковка/ампула/флакон за  срока на договора -12 месеца</t>
  </si>
  <si>
    <t>L02BB</t>
  </si>
  <si>
    <t>Butamirat syr. 0,15% 200 ml</t>
  </si>
  <si>
    <t>Etomidate</t>
  </si>
  <si>
    <t xml:space="preserve">Gemcitabine  powd.inj.1g </t>
  </si>
  <si>
    <t>Octreotide 20 mg/ml. 1 ml, powd.+solv.for susp. forv inj.</t>
  </si>
  <si>
    <t>Octreotide 30 mg/ml. 1 ml, powd.+solv.for susp. forv inj.</t>
  </si>
  <si>
    <t>A04AA</t>
  </si>
  <si>
    <t>Антиеметични</t>
  </si>
  <si>
    <t>Ondansetron</t>
  </si>
  <si>
    <t>Ondansetron 8mg/4ml.amp.</t>
  </si>
  <si>
    <t>Ondansetron tb.8mg.</t>
  </si>
  <si>
    <t>Granisetron</t>
  </si>
  <si>
    <t>Granisetron tb.2mg.</t>
  </si>
  <si>
    <t>Granisetron 1mg/ml 3ml.amp.</t>
  </si>
  <si>
    <t>Palonosetron</t>
  </si>
  <si>
    <t>Palonosetron0,05mg/ml 5ml. Sol.for inj.</t>
  </si>
  <si>
    <t>Extractum sanguinis deproteinisatum siccum</t>
  </si>
  <si>
    <t>Butylscopolamine</t>
  </si>
  <si>
    <t>Pitofenone and analgesics</t>
  </si>
  <si>
    <t>R03DX</t>
  </si>
  <si>
    <t>Fenspiride</t>
  </si>
  <si>
    <t>R05</t>
  </si>
  <si>
    <t>Fluconazole sol.inf. 2 mg./ml. 100 ml.</t>
  </si>
  <si>
    <t>Itraconazole</t>
  </si>
  <si>
    <t xml:space="preserve">Voriconazole powd.inf. 200 mg. </t>
  </si>
  <si>
    <t>A10BA</t>
  </si>
  <si>
    <t>A10BB</t>
  </si>
  <si>
    <t>Amikacin as sulphate sol.inj./inf. 250 mg./ml. 2 ml.</t>
  </si>
  <si>
    <t>Amoxicillin, Clavulanic acid</t>
  </si>
  <si>
    <t>Amoxicillin 1000 mg, Clavulanic acid 200 mg, powd.inj.</t>
  </si>
  <si>
    <t xml:space="preserve">Povidone iodine ointment 10% 250g </t>
  </si>
  <si>
    <t>Doxorubicin hydrochloride</t>
  </si>
  <si>
    <t>Doxorubicin hydrochloride 50mg x2</t>
  </si>
  <si>
    <t>L02BX</t>
  </si>
  <si>
    <t>Abiraterone acetate</t>
  </si>
  <si>
    <t>Abiraterone acetate 250mg tb</t>
  </si>
  <si>
    <t>Imatinib</t>
  </si>
  <si>
    <t>Imatinib 100mg tb.</t>
  </si>
  <si>
    <t>Succinylated gelatine;Sodium chloride</t>
  </si>
  <si>
    <t>Succinulated gelatin 40g/l; Sodium chloride 5,55 g/l Sodium acetate trihydrate 3,27g/l; Potassium chloride 0,30 g/l; Calcium chloride dehydrate 0,15 g/l; Magnesium chloride hexahydrate 0,20g/l</t>
  </si>
  <si>
    <t>Torasemide</t>
  </si>
  <si>
    <t>Torasemide sol for inj.10mg/2ml</t>
  </si>
  <si>
    <t>Torasemide tb.10mg</t>
  </si>
  <si>
    <t>Otilonium bromide</t>
  </si>
  <si>
    <t>Otilonium bromide tb. 40mg.</t>
  </si>
  <si>
    <t>Glycine 11 g/l, alanine 14 g/l, arginine 12 g/l, histidine 3 g/l, lysine  9,3 g/l, isoleucine 5 g/l, leucine 7,4g/l, 42% glucosa emuls. for inf. 1970 ml x 1</t>
  </si>
  <si>
    <t>Glycine 11 g/l, alanine 14 g/l, arginine 12 g/l, histidine 3 g/l, lysine  9,3 g/l, isoleucine 5 g/l, leucine 7,4g/l 13% glucosa emuls. for inf. 1904 ml x 1</t>
  </si>
  <si>
    <t>Sodium chloride sol.inf. 9 g/l - 250 ml. Ecoflac plus</t>
  </si>
  <si>
    <t>Glucose monohydrate 50 g/l, Sodium chloride 9 g/l, eq.to Anhydrous glucose 50 g/l - 500 ml.полиолефинов сак</t>
  </si>
  <si>
    <t>Glucose monohydrate 50 g/l, Sodium chloride 9 g/l, eq.to Anhydrous glucose 50 g/l - 500 ml.Ecoflac plus</t>
  </si>
  <si>
    <t>J01CE</t>
  </si>
  <si>
    <t>J01CR</t>
  </si>
  <si>
    <t>Piperacillin; Tazobactam</t>
  </si>
  <si>
    <t>J01DA</t>
  </si>
  <si>
    <t>Cefepime</t>
  </si>
  <si>
    <t>C08DA</t>
  </si>
  <si>
    <t>Imipenem</t>
  </si>
  <si>
    <t>Imipenem 500 mg., Cilastatin as sodium 500 mg., powd.inf.</t>
  </si>
  <si>
    <t>Meropenem</t>
  </si>
  <si>
    <t>A02</t>
  </si>
  <si>
    <t>H01CB</t>
  </si>
  <si>
    <t xml:space="preserve">Somatostatin </t>
  </si>
  <si>
    <t>H02</t>
  </si>
  <si>
    <t>Кортикостероиди за системно приложение</t>
  </si>
  <si>
    <t>H02AB</t>
  </si>
  <si>
    <t>Glucose monohydrate 55 g/l (Glucose anhydrous 50 g/l) 500 ml Ecoflac plus</t>
  </si>
  <si>
    <t>Clonidine hydrochloride</t>
  </si>
  <si>
    <t>Sodium chloride 9 g./1000 ml., Poly(0-2 hydroxyethil) starch 60 g./1000 ml. sol. 500 ml</t>
  </si>
  <si>
    <t>Ketamine sol.inj. 500 mg. 10 ml.</t>
  </si>
  <si>
    <t>Tobramycin collyr. 0,3% 5 ml</t>
  </si>
  <si>
    <t>Acidum folicum</t>
  </si>
  <si>
    <t>Acidum folicum tabl. 5 mg x 100</t>
  </si>
  <si>
    <t>Metamizole sodium 500 mg./ml, Pitofenone hydrochloride 2 mg./ml., Fenpiverine hydrochloride 0,02 mg./ml., sol.inj. 2 ml</t>
  </si>
  <si>
    <t>Човешки албумин 20%, имуноплазмен протеин HIQ-PCR, стабилизиран ium caprilate-16 mml./sodium acetyl tryptophanat, 20% 100 ml.</t>
  </si>
  <si>
    <t>N07CA</t>
  </si>
  <si>
    <t>R01</t>
  </si>
  <si>
    <t>Назални препарати</t>
  </si>
  <si>
    <t>R01AA</t>
  </si>
  <si>
    <t>R03</t>
  </si>
  <si>
    <t>Антиастматични средства</t>
  </si>
  <si>
    <t>R03AC</t>
  </si>
  <si>
    <t>R03CC</t>
  </si>
  <si>
    <t>R03DA</t>
  </si>
  <si>
    <t>Xylometazoline</t>
  </si>
  <si>
    <t>Xylometazoline drops nas. 1 mg./g. 10 ml.</t>
  </si>
  <si>
    <t>Calcium folinate</t>
  </si>
  <si>
    <t>Calcium folinate sol. inj. 50mg</t>
  </si>
  <si>
    <t>D06BB</t>
  </si>
  <si>
    <t>Aciclovirum</t>
  </si>
  <si>
    <t>D07</t>
  </si>
  <si>
    <t>Poly(0-2-hydroxyethil) starch 60g/l, 500 ml.</t>
  </si>
  <si>
    <t>Poractant alpha /Pig lung surfactant/ susp. 120mg/1,5ml flac.</t>
  </si>
  <si>
    <t>L-ornithine-L-aspartate</t>
  </si>
  <si>
    <t>V06</t>
  </si>
  <si>
    <t>V07</t>
  </si>
  <si>
    <t>J01BA</t>
  </si>
  <si>
    <t>Chloramphenicol</t>
  </si>
  <si>
    <t>Heparin sodium sol.inj. 5000IU/ml. 5 ml.</t>
  </si>
  <si>
    <t>C01CA</t>
  </si>
  <si>
    <t>C01DA</t>
  </si>
  <si>
    <t>C01EA</t>
  </si>
  <si>
    <t>Alprostadilum</t>
  </si>
  <si>
    <t>C01EB</t>
  </si>
  <si>
    <t>A11DA</t>
  </si>
  <si>
    <t>R03CA</t>
  </si>
  <si>
    <t>C02AB</t>
  </si>
  <si>
    <t>Gabapentin</t>
  </si>
  <si>
    <t>Бета-блокери</t>
  </si>
  <si>
    <t>C07AA</t>
  </si>
  <si>
    <t>N03AX</t>
  </si>
  <si>
    <t>Dopamine hydrochloride 40 mg./ml., sol.inj.</t>
  </si>
  <si>
    <t>N03AG</t>
  </si>
  <si>
    <t>Linezolid 2 mg./ml. 300 ml., sol.inf.</t>
  </si>
  <si>
    <t>A07AA</t>
  </si>
  <si>
    <t>Nystatin</t>
  </si>
  <si>
    <t>Fluconazole</t>
  </si>
  <si>
    <t>Phytomenadion amp. 10 mg/ 1 ml</t>
  </si>
  <si>
    <t>Senna glycosides</t>
  </si>
  <si>
    <t>A06AD</t>
  </si>
  <si>
    <t>Lactulosum</t>
  </si>
  <si>
    <t>A07</t>
  </si>
  <si>
    <t>Ibuprofen</t>
  </si>
  <si>
    <t>A11</t>
  </si>
  <si>
    <t>Витамини</t>
  </si>
  <si>
    <t>A11DB</t>
  </si>
  <si>
    <t>Pentoxyfilline</t>
  </si>
  <si>
    <t>Vinpocetine</t>
  </si>
  <si>
    <t>Vinpocetine sol.inj. 10 mg./2 ml.</t>
  </si>
  <si>
    <t>Oleum ricini 40g</t>
  </si>
  <si>
    <t>Jodum purum</t>
  </si>
  <si>
    <t>Kalium jodatum</t>
  </si>
  <si>
    <t>Hydrogeni peroxyde 30% 600мл.</t>
  </si>
  <si>
    <t>Remantadin</t>
  </si>
  <si>
    <t>Remantadin 50mg tb.</t>
  </si>
  <si>
    <t>J01RA</t>
  </si>
  <si>
    <t>Iron(III)-hydroxide dextran complex</t>
  </si>
  <si>
    <t>cutaneous solution</t>
  </si>
  <si>
    <t>JODASEPT KUPRO 10% (w/w) cutaneous solution 100 ml</t>
  </si>
  <si>
    <t xml:space="preserve">JODASEPT KUPRO 10% Ointment 10%  - 90 g </t>
  </si>
  <si>
    <t>Ointment</t>
  </si>
  <si>
    <t>SOLUTION IODI SPIRITUOSA KUPRO, -, 5% 50g 1000 ml, -, Pack: 1</t>
  </si>
  <si>
    <t>Перхидрол 30% 1000мл</t>
  </si>
  <si>
    <t>Hydrogen peroxide kupro, -, 3% 10 ml 1000 ml, -, Pack: 1</t>
  </si>
  <si>
    <t>Spiritus aethylicus kupro, -, 70 per cent vol./vol. 1000 ml, -, Pack: 1</t>
  </si>
  <si>
    <t>Spiritus aethylicus kupro, -, 90 per cent vol./vol. 1000 ml, -, Pack: 1</t>
  </si>
  <si>
    <t>Spiritus aethylicus kupro, -, 95 per cent vol./vol. 1000 ml, -, Pack: 1</t>
  </si>
  <si>
    <t>ХИБИТАН 20% 1Л</t>
  </si>
  <si>
    <t>TAMSUDIL TABL. 0.4 MG X 30</t>
  </si>
  <si>
    <t>Modified‐release capsule, hard</t>
  </si>
  <si>
    <t>DOXYCYCLIN CAPS. 100MG/1X6</t>
  </si>
  <si>
    <t>Capsule, hard</t>
  </si>
  <si>
    <t>CHLORNITROMYCIN CAPS. 250MG/2X10</t>
  </si>
  <si>
    <t xml:space="preserve">Unasyn, Powder for solution for injection, 1.0 g/0.5 g, </t>
  </si>
  <si>
    <t>Powder for solution for infusion</t>
  </si>
  <si>
    <t>Piperacillin/Tazobactam Kabi Powder for solution for infusion 4 g/0,5 g - 50 ml</t>
  </si>
  <si>
    <t>ZEPILEN Powder for solution for injection 1000 mg</t>
  </si>
  <si>
    <t>Cefepime Kabi Powder for solution for injection/infusion 1 g</t>
  </si>
  <si>
    <t>Powder for solution for injection/infusion</t>
  </si>
  <si>
    <t>MEDOCEF Powder for solution for injection 1000 mg</t>
  </si>
  <si>
    <t>MEDOCEF Powder for solution for injection 2000 mg</t>
  </si>
  <si>
    <t>Sulcef Powder for solution for injection/infusion 1 g/1 g</t>
  </si>
  <si>
    <t>MEDAXON Powder for solution for injection 1 g</t>
  </si>
  <si>
    <t>MEDAXON Powder for solution for injection 2 g</t>
  </si>
  <si>
    <t>AXETINE 1,5 G Powder for solution for injection 1500 mg</t>
  </si>
  <si>
    <t>AXETINE Powder for solution for injection/infusion 750 mg</t>
  </si>
  <si>
    <t>Meropenem Kabi Powder for solution for injection/infusion 1000 mg</t>
  </si>
  <si>
    <t>AZATRIL, caps, 250 mg, -, Pack: 8</t>
  </si>
  <si>
    <t>Azatril, Film coated tablet, 500 mg, -, Pack: 3</t>
  </si>
  <si>
    <t xml:space="preserve">Clindamycin Kabi Solution for injection 150 mg/ml - 4 ml </t>
  </si>
  <si>
    <t>Selemycin Solution for injection/infusion 500 mg/ 2ml</t>
  </si>
  <si>
    <t>CIPROFLOXACIN ACTAVIS TAB. 500 MG. X 10</t>
  </si>
  <si>
    <t>Levofloxacin Kabi Solution for infusion 5 mg/ml - 100 ml</t>
  </si>
  <si>
    <t>Не отговаря на ТС</t>
  </si>
  <si>
    <t>КЛЕКСАН ШПРИЦ АМП. 100МГ/МЛ 0,4МЛ Х 6 /КУТИЯ/</t>
  </si>
  <si>
    <t>КЛЕКСАН ШПРИЦ АМП. 60МГ/0.6МЛ Х 6 /КУТИЯ/</t>
  </si>
  <si>
    <t>По висока цена спрямо референтната стойност с ДДС</t>
  </si>
  <si>
    <t>заличен в ПЛС</t>
  </si>
  <si>
    <t>Mesalazine500 mg.supp.</t>
  </si>
  <si>
    <t xml:space="preserve">Macrogolum 3350 -13,125g , Sodium hydrogen carbonate-178,5mg, Potassium chloride-46,6mg, Sodium chlorid-350,7mg powd. </t>
  </si>
  <si>
    <t>Gliclazide 60 mg., tb</t>
  </si>
  <si>
    <t>Jodum purum 10g pulv.</t>
  </si>
  <si>
    <t>Kalium jodatum 20g pulv.</t>
  </si>
  <si>
    <t>Methylprednisolone acetate inj. susp.. 125mg./ 2 ml</t>
  </si>
  <si>
    <t>Methylprednisolone acetate inj. susp.. 40mg./ 1 ml</t>
  </si>
  <si>
    <t xml:space="preserve">Prednisolone 5 mg., tb. </t>
  </si>
  <si>
    <t xml:space="preserve">Ampicillin 250 mg., Sulbactam 125 mg. tabl. </t>
  </si>
  <si>
    <t xml:space="preserve">Cefuroxime axetil 601,44 mg., tb. </t>
  </si>
  <si>
    <t xml:space="preserve">Sulfamethoxazole 400 mg., Trimethoprime 80 mg., tb. </t>
  </si>
  <si>
    <t>Moxifloxacin hydrocloride 436,80 mg., tb</t>
  </si>
  <si>
    <t>Buprenorphine</t>
  </si>
  <si>
    <t>N02AE</t>
  </si>
  <si>
    <t>Buprenorphine patch 70mcg/h</t>
  </si>
  <si>
    <t>Fentanyl  patch 100mcg/h</t>
  </si>
  <si>
    <t>Fentanyl  patch 75mcg/h</t>
  </si>
  <si>
    <t xml:space="preserve">Fentanyl  patch 50mcg/h </t>
  </si>
  <si>
    <t>Buprenorphine patch 52,5mcg/h</t>
  </si>
  <si>
    <t>Buprenorphine patch 35mcg/h</t>
  </si>
  <si>
    <t>Dexamethasone, Neomycin, Polymyxin B</t>
  </si>
  <si>
    <t>Ciprofloxacin collyr. 0,3% 5 ml</t>
  </si>
  <si>
    <t>Pentoxyfilline 0,1 g./5 ml., sol.inj.</t>
  </si>
  <si>
    <t>Nicergoline 4 mg./4 ml., powd.inj.</t>
  </si>
  <si>
    <t>Piperacillin powd.inj. 2 g.</t>
  </si>
  <si>
    <t>Sodium citrate sol.inj. 38 mg./ml. 1 ml.</t>
  </si>
  <si>
    <t>Ceftriaxone powd.inj. 1,0 g</t>
  </si>
  <si>
    <t>Ceftriaxone powd.inj.2,0 g</t>
  </si>
  <si>
    <t>Lidocaine hydrochloride 10g/100 g, spray 38 g.</t>
  </si>
  <si>
    <t>Gentamicin as sulfate cream 0,1 g/100 g, cream</t>
  </si>
  <si>
    <t>Препарати за лечение на кашлица и простудни заболявания</t>
  </si>
  <si>
    <t>Bromhexine</t>
  </si>
  <si>
    <t>Gentamicin as sulphate sol.inj. 40 mg./ml. 2ml.</t>
  </si>
  <si>
    <t>Tobramicin</t>
  </si>
  <si>
    <t>Propofol</t>
  </si>
  <si>
    <t>Кортикостероиди, дерматологични препарати</t>
  </si>
  <si>
    <t>Антипаркинсонични средства</t>
  </si>
  <si>
    <t xml:space="preserve">Lansoprazol caps. 30 mg </t>
  </si>
  <si>
    <t>Omeprazole powd.for inj. 40 mg.</t>
  </si>
  <si>
    <t>Simethicone  40 mg., caps.</t>
  </si>
  <si>
    <t>Drotaverine hydrochloride 40 mg., tb.</t>
  </si>
  <si>
    <t xml:space="preserve">Papaverine hydrochloride 50 mg., tb. </t>
  </si>
  <si>
    <t xml:space="preserve">Hyoscine butylbromide 10 mg., tb. </t>
  </si>
  <si>
    <t>Metamizole sodium 500 mg./ml, Pitofenone hydrochloride mg., Fenpiverine hydrochloride 0,1 mg., tb.</t>
  </si>
  <si>
    <t xml:space="preserve">Domperidon10 mg,tab </t>
  </si>
  <si>
    <t xml:space="preserve">Metoclopramide hydrochloride 10 mg., tb. </t>
  </si>
  <si>
    <t xml:space="preserve">Ursodeoxycholic acid caps. 250 mg </t>
  </si>
  <si>
    <t xml:space="preserve">Extr. Cynarae sicc. 55 mg., tb.coated </t>
  </si>
  <si>
    <t xml:space="preserve">Essential phospolipids 3-sn-phophatidyl choline 300 mg., caps. </t>
  </si>
  <si>
    <t xml:space="preserve">Cardui mariae fructus extractum siccum 140 mg., caps. </t>
  </si>
  <si>
    <t xml:space="preserve">Picrorhiza kurroa 300 mg caps. </t>
  </si>
  <si>
    <t>L-ornithin-L-aspartate gran. 3 g.</t>
  </si>
  <si>
    <t>Bisacodyl 10 mg, supp</t>
  </si>
  <si>
    <t>Lactulose pulv 10 g sache</t>
  </si>
  <si>
    <t xml:space="preserve">Macrogolum 3350 -52.5g , Sodium bicarbonate-0.715g, Potassium chloride-0.185g, Sodium chlorid-1.4g powd. </t>
  </si>
  <si>
    <t xml:space="preserve">Nystatin 110 mg., tb. </t>
  </si>
  <si>
    <t xml:space="preserve">Loperamide hydrochloride 2 mg. caps. </t>
  </si>
  <si>
    <t>Solution for injection 2 mg/ml - 25 ml</t>
  </si>
  <si>
    <t>Solution for injection 2 mg/ml - 50 ml</t>
  </si>
  <si>
    <t>Myocet</t>
  </si>
  <si>
    <t>Powder, dispersion and solvent for concentrate for dispersion for infusion 50 mg x 2</t>
  </si>
  <si>
    <t>Carboplatin Actavis</t>
  </si>
  <si>
    <t>Concentrate for solution for infusion 10 mg/ml - 15 ml</t>
  </si>
  <si>
    <t>Oxaliplatin Bulgermed VE</t>
  </si>
  <si>
    <t>Concentrate for solution for infusion 5 mg/ml - 20 ml</t>
  </si>
  <si>
    <t>IRINOTECAN ACTAVIS</t>
  </si>
  <si>
    <t>Concentrate for solution for infusion 20 mg/ml - 5 ml</t>
  </si>
  <si>
    <t>Varlota</t>
  </si>
  <si>
    <t>film coated tablet 100 mg x 30</t>
  </si>
  <si>
    <t xml:space="preserve">Varlota </t>
  </si>
  <si>
    <t>film coated tablet 150 mg x 30</t>
  </si>
  <si>
    <t>Nexavar</t>
  </si>
  <si>
    <t>film coated tablet 200 mg x 112</t>
  </si>
  <si>
    <t>TYVERB</t>
  </si>
  <si>
    <t>film coated tablet 250 mg x 140</t>
  </si>
  <si>
    <t>Afinitor</t>
  </si>
  <si>
    <t>Tablet 10 mg x 30</t>
  </si>
  <si>
    <t>VOTRIENT</t>
  </si>
  <si>
    <t>film coated tablet 400 mg x 60</t>
  </si>
  <si>
    <t>Tafinlar</t>
  </si>
  <si>
    <t>Capsule hard 75 mg x 120</t>
  </si>
  <si>
    <t>Stivarga</t>
  </si>
  <si>
    <t>film coated tablet 40 mg 3 x 28</t>
  </si>
  <si>
    <t>Lartruvo</t>
  </si>
  <si>
    <t>Concentrate for solution for infusion inj.10mg/ml -19ml x 2</t>
  </si>
  <si>
    <t>Cyramza</t>
  </si>
  <si>
    <t>Concentrate for solution for infusion 10 mg/ml – 10 ml x  2</t>
  </si>
  <si>
    <t>Xtandi</t>
  </si>
  <si>
    <t>Capsule soft 40 mg x 112</t>
  </si>
  <si>
    <t>NIVESTIM</t>
  </si>
  <si>
    <t>Solution for injection/infusion 30IU x 5 pre-filled syringes</t>
  </si>
  <si>
    <t>Lonquex</t>
  </si>
  <si>
    <t>Solution for injection 6mg/0,6ml</t>
  </si>
  <si>
    <t>Sandostatin LAR</t>
  </si>
  <si>
    <t xml:space="preserve"> Powder and solvent for suspension for injection 20 mgx 1</t>
  </si>
  <si>
    <t xml:space="preserve">Sandostatin LAR </t>
  </si>
  <si>
    <t>Powder and solvent for suspension for injection 30 mgx 1</t>
  </si>
  <si>
    <t>ХЛОФАЗОЛИН амп. 0.15мг/мл 1мл х 10</t>
  </si>
  <si>
    <t>ДОПЕГИТ тб. 250мг x 30</t>
  </si>
  <si>
    <t>ХЛОФАЗОЛИН тб. 0.15мг x 50</t>
  </si>
  <si>
    <t>ПРАЗОЗИН тб. 2мг х 50</t>
  </si>
  <si>
    <t>НАНИПРУС амп. 30мг + разтв. 5мл x 1</t>
  </si>
  <si>
    <t>ХЛОФАДОН тб. х 50</t>
  </si>
  <si>
    <t>ДЕХИДРАЗИД тб. 25мг х 30</t>
  </si>
  <si>
    <t>ФУРОЗЕМИД амп. 20мг/2мл х 10</t>
  </si>
  <si>
    <t>ФУРОЗЕМИД тб. 40мг x 20</t>
  </si>
  <si>
    <t>ТРИФАС амп. 10мг/2мл х 5</t>
  </si>
  <si>
    <t>ДИУРЕТИДИН тб. 25/12.5 мг x 50</t>
  </si>
  <si>
    <t>АГАПУРИН SR тб. 600мг x 20</t>
  </si>
  <si>
    <t>ПЕНТОФИЛИН амп. 100мг/5мл х 10</t>
  </si>
  <si>
    <t>СЕРМИОН тб. 30мг x 30</t>
  </si>
  <si>
    <t>ДОЛОПРОКТ крем х 15гр</t>
  </si>
  <si>
    <t>крем</t>
  </si>
  <si>
    <t>ДОЛОПРОКТ суп. х 10</t>
  </si>
  <si>
    <t>суп</t>
  </si>
  <si>
    <t>ХЕПАРОИД унгв. х 30гр</t>
  </si>
  <si>
    <t>унгв</t>
  </si>
  <si>
    <t>ДЕТРАЛЕКС тб. 500мг x 30</t>
  </si>
  <si>
    <t>ТРОКСЕРУТИН гел 2% х 40гр</t>
  </si>
  <si>
    <t>гел</t>
  </si>
  <si>
    <t>ИНДОВАЗИН гел  45гр</t>
  </si>
  <si>
    <t>РУТАСКОРБИН табл х 50</t>
  </si>
  <si>
    <t>ЕНДОТЕЛОН тб. 150мг x 20</t>
  </si>
  <si>
    <t xml:space="preserve">АТЕНОЛОЛ тб. 50мг x 30 </t>
  </si>
  <si>
    <t>МЕТОКОР амп 1мг/мл 5мл х 10бр</t>
  </si>
  <si>
    <t>КОРДАФЛЕКС РЕТАРД тб. 20мг x 60</t>
  </si>
  <si>
    <t>ЛАСИПИЛ тб. 4мг х 28</t>
  </si>
  <si>
    <t xml:space="preserve">ВЕРАПАМИЛ тб. 80мг x 50 </t>
  </si>
  <si>
    <t>ИЗОКОР амп. 5мг/2мл х 10</t>
  </si>
  <si>
    <t xml:space="preserve">ДИЛТИАЗЕМ тб. 60мг x 50 </t>
  </si>
  <si>
    <t>ПАНТЕНОЛ аерозол 4.63% х 130гр</t>
  </si>
  <si>
    <t>ЛАМИЗИЛ крем 1% х 15гр</t>
  </si>
  <si>
    <t>КЛОТРИМАЗОЛ крем 1% х 20гр</t>
  </si>
  <si>
    <t>НИЗОРАЛ крем 2% х 15гр</t>
  </si>
  <si>
    <t>ДЕФЛАМОЛ унгв. х 18гр</t>
  </si>
  <si>
    <t>Meda Pharma GmbH &amp; Co. KG, Германия</t>
  </si>
  <si>
    <t xml:space="preserve"> Capsules</t>
  </si>
  <si>
    <t>БИЗАЛАКС ТАБЛ. 5 МГ Х 30</t>
  </si>
  <si>
    <t>ДУФАЛАК САШЕТИ 15МЛ Х 10</t>
  </si>
  <si>
    <t>BGP Products BV, Нидерландия</t>
  </si>
  <si>
    <t xml:space="preserve"> Oral solution</t>
  </si>
  <si>
    <t>ЛАКТУЛОЗА-МИП СИРОП 200МЛ</t>
  </si>
  <si>
    <t>Chephazaar ChemPharm Fabrik GmbH,, Германия</t>
  </si>
  <si>
    <t xml:space="preserve"> Syrup</t>
  </si>
  <si>
    <t>ЕНДОФАЛК САШЕТА Х 6</t>
  </si>
  <si>
    <t xml:space="preserve"> Powder for oral solution</t>
  </si>
  <si>
    <t>ДИАРОСТАД КАПС.2МГ Х 10</t>
  </si>
  <si>
    <t>Stada Arzneimittel AG, Германия</t>
  </si>
  <si>
    <t>САЛОФАЛК ТАБЛ. 500МГ Х 100 КУТИЯ</t>
  </si>
  <si>
    <t>САЛОФАЛК СУСП. ЗА КЛИЗМА 4ГР 60МЛ Х 7</t>
  </si>
  <si>
    <t xml:space="preserve"> Rectal suspension</t>
  </si>
  <si>
    <t>САЛОФАЛК СУПОЗ. 500МГ Х 30</t>
  </si>
  <si>
    <t xml:space="preserve"> Suppository</t>
  </si>
  <si>
    <t>СУЛФАСАЛАЗИН EN ТАБЛ.500МГ Х 50</t>
  </si>
  <si>
    <t>ХИДРАСЕК КАПС.100МГ Х 10</t>
  </si>
  <si>
    <t>Laboratoires Fournier S.A.S, Франция</t>
  </si>
  <si>
    <t>ЕНТЕРОЛ КАПС. 250МГ Х 50</t>
  </si>
  <si>
    <t>Biocodex, Франция</t>
  </si>
  <si>
    <t xml:space="preserve"> Powder for oral suspension</t>
  </si>
  <si>
    <t>СМЕКТА ПРАХ 3Г Х 60</t>
  </si>
  <si>
    <t>Ipsen Pharma, Франция</t>
  </si>
  <si>
    <t>КРЕОН 10000 IU КАПС. Х 20</t>
  </si>
  <si>
    <t>Mylan Healthcare GmbH, Германия</t>
  </si>
  <si>
    <t>КРЕОН 25000 IU КАПС. Х 20</t>
  </si>
  <si>
    <t>МЕЗИМ ФОРТЕ ТАБЛ. 10000 Х 20</t>
  </si>
  <si>
    <t>Berlin - Chemie AG, Германия</t>
  </si>
  <si>
    <t>ХУМУЛИН R АМП. 100IU/МЛ 3МЛ Х 5</t>
  </si>
  <si>
    <t>Eli Lilly Nederland B.V, Нидерландия</t>
  </si>
  <si>
    <t>ХУМУЛИН N АМП. 100IU/МЛ 3МЛ Х 5</t>
  </si>
  <si>
    <t xml:space="preserve"> Suspension for injection</t>
  </si>
  <si>
    <t>ХУМУЛИН М3 АМП. 100IU/МЛ 3МЛ Х 5</t>
  </si>
  <si>
    <t>НОВОМИКС 30 PENFILL 100IU/МЛ 3МЛ Х 10</t>
  </si>
  <si>
    <t>Novo Nordisk A/S, Дания</t>
  </si>
  <si>
    <t>МЕТФОДИАБ ТАБЛ.850МГ Х 30</t>
  </si>
  <si>
    <t>МЕТФОДИАБ ТАБЛ. 1000МГ Х 30 АК</t>
  </si>
  <si>
    <t>Bismuth Tribromphenat 3.0, Pix Liquida 3.0, Castrol oil 94.0</t>
  </si>
  <si>
    <t>Ademetionine 1,4-butanedisulfonate 949 mg., powd.inj.</t>
  </si>
  <si>
    <t>J04AK</t>
  </si>
  <si>
    <t>D06</t>
  </si>
  <si>
    <t>Антибиотици и химиотерапевтици за дерматологична употреба</t>
  </si>
  <si>
    <t>D06AX</t>
  </si>
  <si>
    <t>Mupirocinum</t>
  </si>
  <si>
    <t>Metamizole sodium sol.inj. 500 mg./ml. 2 ml.</t>
  </si>
  <si>
    <t>Levobupivacaine 0,75% 10 ml amp</t>
  </si>
  <si>
    <t>Други средства повлияващи храносмилателната система</t>
  </si>
  <si>
    <t>Paracetamol sol.inf. 10 mg./ml. 100 ml.</t>
  </si>
  <si>
    <t>Ramipril, Hydrochlorthiazide</t>
  </si>
  <si>
    <t>Sevoflurane liq.inh. 250 ml.</t>
  </si>
  <si>
    <t>Thiopental</t>
  </si>
  <si>
    <t>АЛЕРГОЗАН амп. 20мг/2мл х 1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</si>
</sst>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00"/>
    <numFmt numFmtId="181" formatCode="##0.00"/>
    <numFmt numFmtId="182" formatCode="0.0000"/>
    <numFmt numFmtId="183" formatCode="##0"/>
    <numFmt numFmtId="184" formatCode="0.000"/>
    <numFmt numFmtId="18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Times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Times"/>
      <family val="1"/>
    </font>
    <font>
      <sz val="16"/>
      <color indexed="8"/>
      <name val="Arial"/>
      <family val="0"/>
    </font>
    <font>
      <sz val="16"/>
      <name val="Calibri"/>
      <family val="2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8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2" applyNumberFormat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80">
    <xf numFmtId="0" fontId="0" fillId="0" borderId="0" xfId="0" applyAlignment="1">
      <alignment/>
    </xf>
    <xf numFmtId="49" fontId="22" fillId="7" borderId="1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49" fontId="22" fillId="24" borderId="10" xfId="0" applyNumberFormat="1" applyFont="1" applyFill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wrapText="1"/>
      <protection locked="0"/>
    </xf>
    <xf numFmtId="0" fontId="25" fillId="0" borderId="10" xfId="0" applyFont="1" applyFill="1" applyBorder="1" applyAlignment="1" applyProtection="1">
      <alignment wrapText="1"/>
      <protection locked="0"/>
    </xf>
    <xf numFmtId="0" fontId="25" fillId="0" borderId="10" xfId="35" applyFont="1" applyFill="1" applyBorder="1" applyAlignment="1" applyProtection="1">
      <alignment horizontal="left" wrapText="1"/>
      <protection/>
    </xf>
    <xf numFmtId="0" fontId="25" fillId="0" borderId="10" xfId="0" applyFont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24" fillId="0" borderId="10" xfId="0" applyFont="1" applyBorder="1" applyAlignment="1" applyProtection="1">
      <alignment vertical="top" wrapText="1"/>
      <protection locked="0"/>
    </xf>
    <xf numFmtId="0" fontId="27" fillId="24" borderId="10" xfId="0" applyFont="1" applyFill="1" applyBorder="1" applyAlignment="1" applyProtection="1">
      <alignment wrapText="1"/>
      <protection locked="0"/>
    </xf>
    <xf numFmtId="0" fontId="25" fillId="0" borderId="10" xfId="35" applyFont="1" applyFill="1" applyBorder="1" applyAlignment="1">
      <alignment horizontal="left" wrapText="1"/>
    </xf>
    <xf numFmtId="0" fontId="25" fillId="24" borderId="10" xfId="0" applyFont="1" applyFill="1" applyBorder="1" applyAlignment="1" applyProtection="1">
      <alignment wrapText="1"/>
      <protection locked="0"/>
    </xf>
    <xf numFmtId="0" fontId="25" fillId="0" borderId="10" xfId="34" applyFont="1" applyFill="1" applyBorder="1" applyAlignment="1" applyProtection="1">
      <alignment horizontal="left" wrapText="1"/>
      <protection/>
    </xf>
    <xf numFmtId="0" fontId="25" fillId="25" borderId="10" xfId="35" applyFont="1" applyFill="1" applyBorder="1" applyAlignment="1" applyProtection="1">
      <alignment horizontal="center" wrapText="1"/>
      <protection/>
    </xf>
    <xf numFmtId="0" fontId="25" fillId="0" borderId="10" xfId="0" applyFont="1" applyBorder="1" applyAlignment="1">
      <alignment horizontal="center" wrapText="1"/>
    </xf>
    <xf numFmtId="2" fontId="28" fillId="24" borderId="10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horizontal="left" wrapText="1"/>
    </xf>
    <xf numFmtId="0" fontId="29" fillId="24" borderId="10" xfId="0" applyFont="1" applyFill="1" applyBorder="1" applyAlignment="1" applyProtection="1">
      <alignment wrapText="1"/>
      <protection locked="0"/>
    </xf>
    <xf numFmtId="0" fontId="25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wrapText="1"/>
    </xf>
    <xf numFmtId="0" fontId="25" fillId="0" borderId="0" xfId="0" applyFont="1" applyAlignment="1" applyProtection="1">
      <alignment wrapText="1"/>
      <protection locked="0"/>
    </xf>
    <xf numFmtId="0" fontId="25" fillId="25" borderId="10" xfId="35" applyFont="1" applyFill="1" applyBorder="1" applyAlignment="1" applyProtection="1">
      <alignment horizontal="left" wrapText="1"/>
      <protection/>
    </xf>
    <xf numFmtId="0" fontId="26" fillId="25" borderId="0" xfId="35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>
      <alignment/>
    </xf>
    <xf numFmtId="0" fontId="25" fillId="24" borderId="10" xfId="0" applyFont="1" applyFill="1" applyBorder="1" applyAlignment="1">
      <alignment wrapText="1"/>
    </xf>
    <xf numFmtId="0" fontId="25" fillId="0" borderId="10" xfId="0" applyFont="1" applyBorder="1" applyAlignment="1" applyProtection="1">
      <alignment horizontal="left" wrapText="1"/>
      <protection/>
    </xf>
    <xf numFmtId="0" fontId="25" fillId="0" borderId="10" xfId="0" applyFont="1" applyBorder="1" applyAlignment="1">
      <alignment/>
    </xf>
    <xf numFmtId="0" fontId="28" fillId="0" borderId="10" xfId="0" applyFont="1" applyBorder="1" applyAlignment="1">
      <alignment vertical="center" wrapText="1"/>
    </xf>
    <xf numFmtId="0" fontId="25" fillId="24" borderId="10" xfId="0" applyFont="1" applyFill="1" applyBorder="1" applyAlignment="1" applyProtection="1">
      <alignment vertical="top" wrapText="1"/>
      <protection locked="0"/>
    </xf>
    <xf numFmtId="0" fontId="25" fillId="24" borderId="10" xfId="35" applyNumberFormat="1" applyFont="1" applyFill="1" applyBorder="1" applyAlignment="1">
      <alignment horizontal="left" wrapText="1"/>
    </xf>
    <xf numFmtId="0" fontId="25" fillId="24" borderId="0" xfId="0" applyFont="1" applyFill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5" fillId="25" borderId="10" xfId="38" applyFont="1" applyFill="1" applyBorder="1" applyAlignment="1">
      <alignment horizontal="left" wrapText="1"/>
      <protection/>
    </xf>
    <xf numFmtId="0" fontId="26" fillId="0" borderId="0" xfId="0" applyFont="1" applyAlignment="1">
      <alignment/>
    </xf>
    <xf numFmtId="0" fontId="25" fillId="26" borderId="10" xfId="38" applyFont="1" applyFill="1" applyBorder="1" applyAlignment="1">
      <alignment horizontal="left" wrapText="1"/>
      <protection/>
    </xf>
    <xf numFmtId="0" fontId="25" fillId="24" borderId="10" xfId="35" applyFont="1" applyFill="1" applyBorder="1" applyAlignment="1">
      <alignment horizontal="left" wrapText="1"/>
    </xf>
    <xf numFmtId="0" fontId="26" fillId="24" borderId="10" xfId="0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25" fillId="27" borderId="10" xfId="0" applyFont="1" applyFill="1" applyBorder="1" applyAlignment="1">
      <alignment horizontal="left" wrapText="1"/>
    </xf>
    <xf numFmtId="0" fontId="25" fillId="25" borderId="10" xfId="0" applyFont="1" applyFill="1" applyBorder="1" applyAlignment="1">
      <alignment horizontal="left" wrapText="1"/>
    </xf>
    <xf numFmtId="0" fontId="25" fillId="24" borderId="10" xfId="0" applyFont="1" applyFill="1" applyBorder="1" applyAlignment="1">
      <alignment horizontal="center" wrapText="1"/>
    </xf>
    <xf numFmtId="0" fontId="22" fillId="0" borderId="0" xfId="0" applyFont="1" applyAlignment="1" applyProtection="1">
      <alignment wrapText="1"/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 applyProtection="1">
      <alignment horizontal="left" wrapText="1"/>
      <protection locked="0"/>
    </xf>
    <xf numFmtId="0" fontId="33" fillId="0" borderId="0" xfId="0" applyFont="1" applyAlignment="1">
      <alignment horizontal="left"/>
    </xf>
    <xf numFmtId="0" fontId="25" fillId="24" borderId="10" xfId="35" applyNumberFormat="1" applyFont="1" applyFill="1" applyBorder="1" applyAlignment="1">
      <alignment wrapText="1"/>
    </xf>
    <xf numFmtId="0" fontId="25" fillId="26" borderId="10" xfId="0" applyFont="1" applyFill="1" applyBorder="1" applyAlignment="1">
      <alignment wrapText="1"/>
    </xf>
    <xf numFmtId="0" fontId="25" fillId="24" borderId="10" xfId="35" applyFont="1" applyFill="1" applyBorder="1" applyAlignment="1">
      <alignment wrapText="1"/>
    </xf>
    <xf numFmtId="0" fontId="25" fillId="27" borderId="10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0" fontId="0" fillId="0" borderId="0" xfId="0" applyAlignment="1">
      <alignment/>
    </xf>
    <xf numFmtId="0" fontId="25" fillId="0" borderId="10" xfId="0" applyFont="1" applyBorder="1" applyAlignment="1">
      <alignment/>
    </xf>
    <xf numFmtId="0" fontId="25" fillId="24" borderId="10" xfId="0" applyFont="1" applyFill="1" applyBorder="1" applyAlignment="1" applyProtection="1">
      <alignment horizontal="right" wrapText="1"/>
      <protection locked="0"/>
    </xf>
    <xf numFmtId="0" fontId="25" fillId="24" borderId="10" xfId="35" applyFont="1" applyFill="1" applyBorder="1" applyAlignment="1">
      <alignment horizontal="right" wrapText="1"/>
    </xf>
    <xf numFmtId="0" fontId="25" fillId="24" borderId="10" xfId="0" applyFont="1" applyFill="1" applyBorder="1" applyAlignment="1">
      <alignment horizontal="right" wrapText="1"/>
    </xf>
    <xf numFmtId="0" fontId="25" fillId="25" borderId="10" xfId="0" applyFont="1" applyFill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3" fontId="25" fillId="0" borderId="10" xfId="0" applyNumberFormat="1" applyFont="1" applyBorder="1" applyAlignment="1" applyProtection="1">
      <alignment wrapText="1"/>
      <protection locked="0"/>
    </xf>
    <xf numFmtId="0" fontId="25" fillId="24" borderId="10" xfId="35" applyNumberFormat="1" applyFont="1" applyFill="1" applyBorder="1" applyAlignment="1">
      <alignment horizontal="right" wrapText="1"/>
    </xf>
    <xf numFmtId="0" fontId="22" fillId="15" borderId="10" xfId="0" applyFont="1" applyFill="1" applyBorder="1" applyAlignment="1" applyProtection="1">
      <alignment wrapText="1"/>
      <protection locked="0"/>
    </xf>
    <xf numFmtId="0" fontId="25" fillId="15" borderId="10" xfId="0" applyFont="1" applyFill="1" applyBorder="1" applyAlignment="1" applyProtection="1">
      <alignment wrapText="1"/>
      <protection locked="0"/>
    </xf>
    <xf numFmtId="0" fontId="24" fillId="15" borderId="10" xfId="0" applyFont="1" applyFill="1" applyBorder="1" applyAlignment="1" applyProtection="1">
      <alignment wrapText="1"/>
      <protection locked="0"/>
    </xf>
    <xf numFmtId="0" fontId="34" fillId="24" borderId="10" xfId="0" applyFont="1" applyFill="1" applyBorder="1" applyAlignment="1">
      <alignment wrapText="1"/>
    </xf>
    <xf numFmtId="0" fontId="34" fillId="24" borderId="10" xfId="0" applyFont="1" applyFill="1" applyBorder="1" applyAlignment="1">
      <alignment horizontal="left" wrapText="1"/>
    </xf>
    <xf numFmtId="0" fontId="35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22" fillId="7" borderId="10" xfId="0" applyFont="1" applyFill="1" applyBorder="1" applyAlignment="1" applyProtection="1">
      <alignment horizontal="center" wrapText="1"/>
      <protection locked="0"/>
    </xf>
    <xf numFmtId="0" fontId="22" fillId="7" borderId="12" xfId="0" applyFont="1" applyFill="1" applyBorder="1" applyAlignment="1" applyProtection="1">
      <alignment horizontal="center" wrapText="1"/>
      <protection locked="0"/>
    </xf>
    <xf numFmtId="49" fontId="22" fillId="7" borderId="13" xfId="0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Alignment="1">
      <alignment vertical="center" wrapText="1"/>
    </xf>
    <xf numFmtId="0" fontId="25" fillId="0" borderId="11" xfId="0" applyFont="1" applyBorder="1" applyAlignment="1">
      <alignment horizontal="left" wrapText="1"/>
    </xf>
    <xf numFmtId="0" fontId="22" fillId="24" borderId="10" xfId="0" applyFont="1" applyFill="1" applyBorder="1" applyAlignment="1" applyProtection="1">
      <alignment wrapText="1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7" borderId="10" xfId="0" applyFont="1" applyFill="1" applyBorder="1" applyAlignment="1" applyProtection="1">
      <alignment horizontal="center" wrapText="1"/>
      <protection locked="0"/>
    </xf>
    <xf numFmtId="0" fontId="41" fillId="7" borderId="10" xfId="0" applyFont="1" applyFill="1" applyBorder="1" applyAlignment="1" applyProtection="1">
      <alignment horizontal="center" vertical="center" wrapText="1"/>
      <protection locked="0"/>
    </xf>
    <xf numFmtId="49" fontId="41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39" fillId="7" borderId="10" xfId="0" applyNumberFormat="1" applyFont="1" applyFill="1" applyBorder="1" applyAlignment="1" applyProtection="1">
      <alignment horizontal="center" wrapText="1"/>
      <protection locked="0"/>
    </xf>
    <xf numFmtId="0" fontId="39" fillId="7" borderId="10" xfId="0" applyFont="1" applyFill="1" applyBorder="1" applyAlignment="1" applyProtection="1">
      <alignment horizontal="center" vertical="center" wrapText="1"/>
      <protection locked="0"/>
    </xf>
    <xf numFmtId="0" fontId="39" fillId="7" borderId="10" xfId="0" applyFont="1" applyFill="1" applyBorder="1" applyAlignment="1">
      <alignment textRotation="90"/>
    </xf>
    <xf numFmtId="0" fontId="39" fillId="7" borderId="10" xfId="0" applyFont="1" applyFill="1" applyBorder="1" applyAlignment="1">
      <alignment wrapText="1"/>
    </xf>
    <xf numFmtId="0" fontId="37" fillId="24" borderId="10" xfId="0" applyFont="1" applyFill="1" applyBorder="1" applyAlignment="1">
      <alignment horizontal="left" wrapText="1"/>
    </xf>
    <xf numFmtId="0" fontId="37" fillId="0" borderId="10" xfId="35" applyFont="1" applyFill="1" applyBorder="1" applyAlignment="1" applyProtection="1">
      <alignment horizontal="left" wrapText="1"/>
      <protection/>
    </xf>
    <xf numFmtId="0" fontId="37" fillId="24" borderId="10" xfId="35" applyFont="1" applyFill="1" applyBorder="1" applyAlignment="1" applyProtection="1">
      <alignment horizontal="left" wrapText="1"/>
      <protection/>
    </xf>
    <xf numFmtId="0" fontId="37" fillId="0" borderId="10" xfId="35" applyFont="1" applyFill="1" applyBorder="1" applyAlignment="1">
      <alignment horizontal="left" wrapText="1"/>
    </xf>
    <xf numFmtId="0" fontId="37" fillId="24" borderId="10" xfId="0" applyFont="1" applyFill="1" applyBorder="1" applyAlignment="1" applyProtection="1">
      <alignment wrapText="1"/>
      <protection locked="0"/>
    </xf>
    <xf numFmtId="0" fontId="37" fillId="0" borderId="10" xfId="34" applyFont="1" applyFill="1" applyBorder="1" applyAlignment="1" applyProtection="1">
      <alignment horizontal="left" wrapText="1"/>
      <protection/>
    </xf>
    <xf numFmtId="0" fontId="37" fillId="0" borderId="10" xfId="0" applyFont="1" applyBorder="1" applyAlignment="1">
      <alignment horizontal="left" wrapText="1"/>
    </xf>
    <xf numFmtId="4" fontId="37" fillId="0" borderId="10" xfId="0" applyNumberFormat="1" applyFont="1" applyBorder="1" applyAlignment="1" applyProtection="1">
      <alignment wrapText="1"/>
      <protection locked="0"/>
    </xf>
    <xf numFmtId="180" fontId="37" fillId="0" borderId="10" xfId="0" applyNumberFormat="1" applyFont="1" applyBorder="1" applyAlignment="1" applyProtection="1">
      <alignment wrapText="1"/>
      <protection locked="0"/>
    </xf>
    <xf numFmtId="0" fontId="37" fillId="0" borderId="0" xfId="0" applyFont="1" applyFill="1" applyAlignment="1" applyProtection="1">
      <alignment wrapText="1"/>
      <protection locked="0"/>
    </xf>
    <xf numFmtId="0" fontId="37" fillId="0" borderId="0" xfId="0" applyFont="1" applyAlignment="1" applyProtection="1">
      <alignment wrapText="1"/>
      <protection locked="0"/>
    </xf>
    <xf numFmtId="0" fontId="37" fillId="24" borderId="10" xfId="0" applyFont="1" applyFill="1" applyBorder="1" applyAlignment="1" applyProtection="1">
      <alignment horizontal="left" wrapText="1"/>
      <protection locked="0"/>
    </xf>
    <xf numFmtId="0" fontId="37" fillId="25" borderId="10" xfId="35" applyFont="1" applyFill="1" applyBorder="1" applyAlignment="1" applyProtection="1">
      <alignment horizontal="left" wrapText="1"/>
      <protection/>
    </xf>
    <xf numFmtId="0" fontId="38" fillId="25" borderId="0" xfId="35" applyFont="1" applyFill="1" applyBorder="1" applyAlignment="1" applyProtection="1">
      <alignment horizontal="center" wrapText="1"/>
      <protection/>
    </xf>
    <xf numFmtId="0" fontId="37" fillId="0" borderId="10" xfId="0" applyFont="1" applyBorder="1" applyAlignment="1" applyProtection="1">
      <alignment horizontal="left" wrapText="1"/>
      <protection/>
    </xf>
    <xf numFmtId="0" fontId="37" fillId="24" borderId="10" xfId="0" applyFont="1" applyFill="1" applyBorder="1" applyAlignment="1" applyProtection="1">
      <alignment horizontal="left" wrapText="1"/>
      <protection/>
    </xf>
    <xf numFmtId="0" fontId="37" fillId="24" borderId="10" xfId="35" applyNumberFormat="1" applyFont="1" applyFill="1" applyBorder="1" applyAlignment="1">
      <alignment horizontal="left" wrapText="1"/>
    </xf>
    <xf numFmtId="0" fontId="39" fillId="0" borderId="0" xfId="0" applyFont="1" applyAlignment="1" applyProtection="1">
      <alignment wrapText="1"/>
      <protection locked="0"/>
    </xf>
    <xf numFmtId="4" fontId="37" fillId="0" borderId="0" xfId="0" applyNumberFormat="1" applyFont="1" applyAlignment="1" applyProtection="1">
      <alignment wrapText="1"/>
      <protection locked="0"/>
    </xf>
    <xf numFmtId="180" fontId="37" fillId="0" borderId="0" xfId="0" applyNumberFormat="1" applyFont="1" applyAlignment="1" applyProtection="1">
      <alignment wrapText="1"/>
      <protection locked="0"/>
    </xf>
    <xf numFmtId="0" fontId="39" fillId="0" borderId="0" xfId="0" applyFont="1" applyAlignment="1">
      <alignment vertical="center" wrapText="1"/>
    </xf>
    <xf numFmtId="0" fontId="37" fillId="18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18" borderId="10" xfId="0" applyFont="1" applyFill="1" applyBorder="1" applyAlignment="1">
      <alignment/>
    </xf>
    <xf numFmtId="0" fontId="37" fillId="0" borderId="10" xfId="0" applyFont="1" applyFill="1" applyBorder="1" applyAlignment="1" applyProtection="1">
      <alignment wrapText="1"/>
      <protection locked="0"/>
    </xf>
    <xf numFmtId="0" fontId="37" fillId="0" borderId="10" xfId="0" applyFont="1" applyBorder="1" applyAlignment="1" applyProtection="1">
      <alignment wrapText="1"/>
      <protection locked="0"/>
    </xf>
    <xf numFmtId="0" fontId="38" fillId="25" borderId="10" xfId="35" applyFont="1" applyFill="1" applyBorder="1" applyAlignment="1" applyProtection="1">
      <alignment horizontal="center" wrapText="1"/>
      <protection/>
    </xf>
    <xf numFmtId="0" fontId="46" fillId="24" borderId="10" xfId="0" applyFont="1" applyFill="1" applyBorder="1" applyAlignment="1">
      <alignment horizontal="left" wrapText="1"/>
    </xf>
    <xf numFmtId="0" fontId="44" fillId="24" borderId="10" xfId="0" applyFont="1" applyFill="1" applyBorder="1" applyAlignment="1">
      <alignment/>
    </xf>
    <xf numFmtId="0" fontId="38" fillId="24" borderId="10" xfId="0" applyFont="1" applyFill="1" applyBorder="1" applyAlignment="1">
      <alignment/>
    </xf>
    <xf numFmtId="0" fontId="38" fillId="24" borderId="0" xfId="0" applyFont="1" applyFill="1" applyAlignment="1">
      <alignment/>
    </xf>
    <xf numFmtId="0" fontId="37" fillId="0" borderId="10" xfId="0" applyFont="1" applyBorder="1" applyAlignment="1">
      <alignment/>
    </xf>
    <xf numFmtId="0" fontId="37" fillId="18" borderId="10" xfId="35" applyFont="1" applyFill="1" applyBorder="1" applyAlignment="1" applyProtection="1">
      <alignment horizontal="left" wrapText="1"/>
      <protection/>
    </xf>
    <xf numFmtId="0" fontId="38" fillId="18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5" xfId="0" applyFont="1" applyBorder="1" applyAlignment="1">
      <alignment/>
    </xf>
    <xf numFmtId="0" fontId="38" fillId="24" borderId="15" xfId="0" applyFont="1" applyFill="1" applyBorder="1" applyAlignment="1">
      <alignment/>
    </xf>
    <xf numFmtId="0" fontId="37" fillId="18" borderId="10" xfId="0" applyFont="1" applyFill="1" applyBorder="1" applyAlignment="1">
      <alignment/>
    </xf>
    <xf numFmtId="0" fontId="37" fillId="18" borderId="10" xfId="35" applyFont="1" applyFill="1" applyBorder="1" applyAlignment="1">
      <alignment horizontal="left" wrapText="1"/>
    </xf>
    <xf numFmtId="0" fontId="37" fillId="18" borderId="10" xfId="34" applyFont="1" applyFill="1" applyBorder="1" applyAlignment="1" applyProtection="1">
      <alignment horizontal="left" wrapText="1"/>
      <protection/>
    </xf>
    <xf numFmtId="0" fontId="38" fillId="0" borderId="16" xfId="0" applyFont="1" applyFill="1" applyBorder="1" applyAlignment="1">
      <alignment/>
    </xf>
    <xf numFmtId="0" fontId="38" fillId="0" borderId="16" xfId="0" applyFont="1" applyBorder="1" applyAlignment="1">
      <alignment/>
    </xf>
    <xf numFmtId="0" fontId="37" fillId="18" borderId="10" xfId="0" applyFont="1" applyFill="1" applyBorder="1" applyAlignment="1" applyProtection="1">
      <alignment wrapText="1"/>
      <protection locked="0"/>
    </xf>
    <xf numFmtId="0" fontId="37" fillId="18" borderId="0" xfId="0" applyFont="1" applyFill="1" applyBorder="1" applyAlignment="1">
      <alignment horizontal="left" wrapText="1"/>
    </xf>
    <xf numFmtId="0" fontId="37" fillId="0" borderId="15" xfId="0" applyFont="1" applyFill="1" applyBorder="1" applyAlignment="1" applyProtection="1">
      <alignment wrapText="1"/>
      <protection locked="0"/>
    </xf>
    <xf numFmtId="0" fontId="37" fillId="0" borderId="15" xfId="0" applyFont="1" applyBorder="1" applyAlignment="1" applyProtection="1">
      <alignment wrapText="1"/>
      <protection locked="0"/>
    </xf>
    <xf numFmtId="0" fontId="37" fillId="18" borderId="10" xfId="0" applyFont="1" applyFill="1" applyBorder="1" applyAlignment="1" applyProtection="1">
      <alignment horizontal="left" wrapText="1"/>
      <protection locked="0"/>
    </xf>
    <xf numFmtId="0" fontId="37" fillId="28" borderId="10" xfId="35" applyFont="1" applyFill="1" applyBorder="1" applyAlignment="1" applyProtection="1">
      <alignment horizontal="left" wrapText="1"/>
      <protection/>
    </xf>
    <xf numFmtId="0" fontId="38" fillId="18" borderId="10" xfId="35" applyFont="1" applyFill="1" applyBorder="1" applyAlignment="1" applyProtection="1">
      <alignment horizontal="center" wrapText="1"/>
      <protection/>
    </xf>
    <xf numFmtId="0" fontId="38" fillId="28" borderId="10" xfId="35" applyFont="1" applyFill="1" applyBorder="1" applyAlignment="1" applyProtection="1">
      <alignment horizontal="center" wrapText="1"/>
      <protection/>
    </xf>
    <xf numFmtId="0" fontId="38" fillId="0" borderId="14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7" fillId="18" borderId="10" xfId="0" applyFont="1" applyFill="1" applyBorder="1" applyAlignment="1" applyProtection="1">
      <alignment horizontal="left" wrapText="1"/>
      <protection/>
    </xf>
    <xf numFmtId="0" fontId="38" fillId="18" borderId="0" xfId="0" applyFont="1" applyFill="1" applyAlignment="1">
      <alignment/>
    </xf>
    <xf numFmtId="0" fontId="37" fillId="0" borderId="17" xfId="0" applyFont="1" applyBorder="1" applyAlignment="1">
      <alignment horizontal="left" vertical="center" wrapText="1"/>
    </xf>
    <xf numFmtId="0" fontId="37" fillId="18" borderId="10" xfId="0" applyFont="1" applyFill="1" applyBorder="1" applyAlignment="1">
      <alignment horizontal="left" vertical="center" wrapText="1"/>
    </xf>
    <xf numFmtId="1" fontId="38" fillId="0" borderId="10" xfId="0" applyNumberFormat="1" applyFont="1" applyFill="1" applyBorder="1" applyAlignment="1">
      <alignment/>
    </xf>
    <xf numFmtId="0" fontId="37" fillId="18" borderId="10" xfId="35" applyNumberFormat="1" applyFont="1" applyFill="1" applyBorder="1" applyAlignment="1">
      <alignment horizontal="left" wrapText="1"/>
    </xf>
    <xf numFmtId="0" fontId="37" fillId="18" borderId="0" xfId="0" applyFont="1" applyFill="1" applyBorder="1" applyAlignment="1" applyProtection="1">
      <alignment wrapText="1"/>
      <protection locked="0"/>
    </xf>
    <xf numFmtId="0" fontId="37" fillId="0" borderId="0" xfId="0" applyFont="1" applyAlignment="1">
      <alignment/>
    </xf>
    <xf numFmtId="0" fontId="39" fillId="7" borderId="10" xfId="0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39" fillId="7" borderId="10" xfId="0" applyNumberFormat="1" applyFont="1" applyFill="1" applyBorder="1" applyAlignment="1" applyProtection="1">
      <alignment horizontal="center" vertical="center" wrapText="1"/>
      <protection locked="0"/>
    </xf>
    <xf numFmtId="180" fontId="39" fillId="7" borderId="10" xfId="0" applyNumberFormat="1" applyFont="1" applyFill="1" applyBorder="1" applyAlignment="1" applyProtection="1">
      <alignment horizontal="center" vertical="center" wrapText="1"/>
      <protection locked="0"/>
    </xf>
    <xf numFmtId="181" fontId="41" fillId="2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39" fillId="7" borderId="14" xfId="0" applyFont="1" applyFill="1" applyBorder="1" applyAlignment="1">
      <alignment wrapText="1"/>
    </xf>
    <xf numFmtId="0" fontId="39" fillId="15" borderId="10" xfId="0" applyFont="1" applyFill="1" applyBorder="1" applyAlignment="1" applyProtection="1">
      <alignment wrapText="1"/>
      <protection locked="0"/>
    </xf>
    <xf numFmtId="0" fontId="37" fillId="15" borderId="10" xfId="0" applyFont="1" applyFill="1" applyBorder="1" applyAlignment="1" applyProtection="1">
      <alignment wrapText="1"/>
      <protection locked="0"/>
    </xf>
    <xf numFmtId="4" fontId="37" fillId="24" borderId="10" xfId="0" applyNumberFormat="1" applyFont="1" applyFill="1" applyBorder="1" applyAlignment="1" applyProtection="1">
      <alignment wrapText="1"/>
      <protection locked="0"/>
    </xf>
    <xf numFmtId="180" fontId="37" fillId="24" borderId="10" xfId="0" applyNumberFormat="1" applyFont="1" applyFill="1" applyBorder="1" applyAlignment="1" applyProtection="1">
      <alignment wrapText="1"/>
      <protection locked="0"/>
    </xf>
    <xf numFmtId="0" fontId="37" fillId="24" borderId="0" xfId="0" applyFont="1" applyFill="1" applyBorder="1" applyAlignment="1" applyProtection="1">
      <alignment wrapText="1"/>
      <protection locked="0"/>
    </xf>
    <xf numFmtId="0" fontId="37" fillId="0" borderId="0" xfId="0" applyFont="1" applyBorder="1" applyAlignment="1" applyProtection="1">
      <alignment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37" fillId="0" borderId="10" xfId="0" applyFont="1" applyBorder="1" applyAlignment="1" applyProtection="1">
      <alignment horizontal="left" vertical="top" wrapText="1"/>
      <protection locked="0"/>
    </xf>
    <xf numFmtId="0" fontId="37" fillId="0" borderId="11" xfId="37" applyFont="1" applyBorder="1" applyAlignment="1">
      <alignment horizontal="left" vertical="top" wrapText="1"/>
      <protection/>
    </xf>
    <xf numFmtId="4" fontId="37" fillId="0" borderId="10" xfId="0" applyNumberFormat="1" applyFont="1" applyBorder="1" applyAlignment="1" applyProtection="1">
      <alignment horizontal="left" vertical="top" wrapText="1"/>
      <protection locked="0"/>
    </xf>
    <xf numFmtId="0" fontId="39" fillId="18" borderId="10" xfId="0" applyFont="1" applyFill="1" applyBorder="1" applyAlignment="1" applyProtection="1">
      <alignment horizontal="left" vertical="top" wrapText="1"/>
      <protection locked="0"/>
    </xf>
    <xf numFmtId="0" fontId="37" fillId="18" borderId="10" xfId="0" applyFont="1" applyFill="1" applyBorder="1" applyAlignment="1" applyProtection="1">
      <alignment horizontal="left" vertical="top" wrapText="1"/>
      <protection locked="0"/>
    </xf>
    <xf numFmtId="0" fontId="37" fillId="18" borderId="0" xfId="37" applyFont="1" applyFill="1" applyBorder="1" applyAlignment="1">
      <alignment horizontal="left" vertical="top" wrapText="1"/>
      <protection/>
    </xf>
    <xf numFmtId="4" fontId="37" fillId="18" borderId="10" xfId="0" applyNumberFormat="1" applyFont="1" applyFill="1" applyBorder="1" applyAlignment="1" applyProtection="1">
      <alignment horizontal="left" vertical="top" wrapText="1"/>
      <protection locked="0"/>
    </xf>
    <xf numFmtId="0" fontId="37" fillId="0" borderId="19" xfId="37" applyFont="1" applyBorder="1" applyAlignment="1">
      <alignment horizontal="left" vertical="top" wrapText="1"/>
      <protection/>
    </xf>
    <xf numFmtId="0" fontId="37" fillId="25" borderId="10" xfId="38" applyFont="1" applyFill="1" applyBorder="1" applyAlignment="1">
      <alignment horizontal="left" wrapText="1"/>
      <protection/>
    </xf>
    <xf numFmtId="2" fontId="37" fillId="0" borderId="10" xfId="0" applyNumberFormat="1" applyFont="1" applyBorder="1" applyAlignment="1" applyProtection="1">
      <alignment horizontal="left" vertical="top" wrapText="1"/>
      <protection locked="0"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 horizontal="left" vertical="top" wrapText="1"/>
    </xf>
    <xf numFmtId="0" fontId="37" fillId="26" borderId="10" xfId="38" applyFont="1" applyFill="1" applyBorder="1" applyAlignment="1">
      <alignment horizontal="left" wrapText="1"/>
      <protection/>
    </xf>
    <xf numFmtId="0" fontId="37" fillId="24" borderId="10" xfId="35" applyFont="1" applyFill="1" applyBorder="1" applyAlignment="1">
      <alignment horizontal="left" wrapText="1"/>
    </xf>
    <xf numFmtId="0" fontId="47" fillId="0" borderId="10" xfId="0" applyFont="1" applyBorder="1" applyAlignment="1" applyProtection="1">
      <alignment wrapText="1"/>
      <protection locked="0"/>
    </xf>
    <xf numFmtId="0" fontId="47" fillId="0" borderId="0" xfId="0" applyFont="1" applyBorder="1" applyAlignment="1" applyProtection="1">
      <alignment wrapText="1"/>
      <protection locked="0"/>
    </xf>
    <xf numFmtId="0" fontId="47" fillId="0" borderId="0" xfId="0" applyFont="1" applyAlignment="1">
      <alignment/>
    </xf>
    <xf numFmtId="0" fontId="37" fillId="27" borderId="10" xfId="0" applyFont="1" applyFill="1" applyBorder="1" applyAlignment="1">
      <alignment horizontal="left" wrapText="1"/>
    </xf>
    <xf numFmtId="0" fontId="37" fillId="0" borderId="10" xfId="37" applyFont="1" applyBorder="1" applyAlignment="1" applyProtection="1">
      <alignment horizontal="left" wrapText="1"/>
      <protection locked="0"/>
    </xf>
    <xf numFmtId="0" fontId="37" fillId="25" borderId="10" xfId="0" applyFont="1" applyFill="1" applyBorder="1" applyAlignment="1">
      <alignment horizontal="left" wrapText="1"/>
    </xf>
    <xf numFmtId="0" fontId="37" fillId="0" borderId="10" xfId="0" applyFont="1" applyBorder="1" applyAlignment="1">
      <alignment horizontal="left" vertical="top"/>
    </xf>
    <xf numFmtId="0" fontId="37" fillId="24" borderId="10" xfId="37" applyFont="1" applyFill="1" applyBorder="1" applyAlignment="1">
      <alignment horizontal="left" wrapText="1"/>
      <protection/>
    </xf>
    <xf numFmtId="0" fontId="37" fillId="27" borderId="10" xfId="0" applyFont="1" applyFill="1" applyBorder="1" applyAlignment="1">
      <alignment horizontal="left" vertical="top" wrapText="1"/>
    </xf>
    <xf numFmtId="0" fontId="37" fillId="25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wrapText="1"/>
    </xf>
    <xf numFmtId="0" fontId="47" fillId="0" borderId="10" xfId="0" applyFont="1" applyBorder="1" applyAlignment="1" applyProtection="1">
      <alignment horizontal="left" wrapText="1"/>
      <protection locked="0"/>
    </xf>
    <xf numFmtId="0" fontId="47" fillId="0" borderId="0" xfId="0" applyFont="1" applyBorder="1" applyAlignment="1" applyProtection="1">
      <alignment horizontal="left" wrapText="1"/>
      <protection locked="0"/>
    </xf>
    <xf numFmtId="0" fontId="47" fillId="0" borderId="0" xfId="0" applyFont="1" applyAlignment="1">
      <alignment horizontal="left"/>
    </xf>
    <xf numFmtId="0" fontId="46" fillId="24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37" fillId="24" borderId="10" xfId="0" applyFont="1" applyFill="1" applyBorder="1" applyAlignment="1">
      <alignment horizontal="left" vertical="top" wrapText="1"/>
    </xf>
    <xf numFmtId="0" fontId="37" fillId="24" borderId="1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4" fontId="37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0" fontId="37" fillId="28" borderId="10" xfId="38" applyFont="1" applyFill="1" applyBorder="1" applyAlignment="1">
      <alignment horizontal="left" wrapText="1"/>
      <protection/>
    </xf>
    <xf numFmtId="0" fontId="37" fillId="0" borderId="16" xfId="0" applyFont="1" applyFill="1" applyBorder="1" applyAlignment="1" applyProtection="1">
      <alignment wrapText="1"/>
      <protection locked="0"/>
    </xf>
    <xf numFmtId="0" fontId="37" fillId="0" borderId="16" xfId="0" applyFont="1" applyBorder="1" applyAlignment="1" applyProtection="1">
      <alignment wrapText="1"/>
      <protection locked="0"/>
    </xf>
    <xf numFmtId="2" fontId="37" fillId="18" borderId="10" xfId="0" applyNumberFormat="1" applyFont="1" applyFill="1" applyBorder="1" applyAlignment="1" applyProtection="1">
      <alignment horizontal="left" vertical="top" wrapText="1"/>
      <protection locked="0"/>
    </xf>
    <xf numFmtId="0" fontId="37" fillId="0" borderId="14" xfId="0" applyFont="1" applyFill="1" applyBorder="1" applyAlignment="1" applyProtection="1">
      <alignment wrapText="1"/>
      <protection locked="0"/>
    </xf>
    <xf numFmtId="0" fontId="37" fillId="0" borderId="14" xfId="0" applyFont="1" applyBorder="1" applyAlignment="1" applyProtection="1">
      <alignment wrapText="1"/>
      <protection locked="0"/>
    </xf>
    <xf numFmtId="0" fontId="37" fillId="18" borderId="10" xfId="0" applyFont="1" applyFill="1" applyBorder="1" applyAlignment="1">
      <alignment horizontal="left" vertical="top" wrapText="1"/>
    </xf>
    <xf numFmtId="0" fontId="37" fillId="30" borderId="10" xfId="38" applyFont="1" applyFill="1" applyBorder="1" applyAlignment="1">
      <alignment horizontal="left" wrapText="1"/>
      <protection/>
    </xf>
    <xf numFmtId="0" fontId="47" fillId="18" borderId="10" xfId="0" applyFont="1" applyFill="1" applyBorder="1" applyAlignment="1" applyProtection="1">
      <alignment wrapText="1"/>
      <protection locked="0"/>
    </xf>
    <xf numFmtId="0" fontId="46" fillId="0" borderId="10" xfId="0" applyFont="1" applyFill="1" applyBorder="1" applyAlignment="1" applyProtection="1">
      <alignment wrapText="1"/>
      <protection locked="0"/>
    </xf>
    <xf numFmtId="0" fontId="37" fillId="31" borderId="10" xfId="0" applyFont="1" applyFill="1" applyBorder="1" applyAlignment="1">
      <alignment horizontal="left" wrapText="1"/>
    </xf>
    <xf numFmtId="0" fontId="37" fillId="18" borderId="10" xfId="37" applyFont="1" applyFill="1" applyBorder="1" applyAlignment="1" applyProtection="1">
      <alignment horizontal="left" wrapText="1"/>
      <protection locked="0"/>
    </xf>
    <xf numFmtId="0" fontId="37" fillId="28" borderId="10" xfId="0" applyFont="1" applyFill="1" applyBorder="1" applyAlignment="1">
      <alignment horizontal="left" wrapText="1"/>
    </xf>
    <xf numFmtId="0" fontId="37" fillId="18" borderId="10" xfId="0" applyFont="1" applyFill="1" applyBorder="1" applyAlignment="1">
      <alignment horizontal="left" vertical="top"/>
    </xf>
    <xf numFmtId="0" fontId="37" fillId="18" borderId="10" xfId="37" applyFont="1" applyFill="1" applyBorder="1" applyAlignment="1">
      <alignment horizontal="left" wrapText="1"/>
      <protection/>
    </xf>
    <xf numFmtId="0" fontId="37" fillId="31" borderId="10" xfId="0" applyFont="1" applyFill="1" applyBorder="1" applyAlignment="1">
      <alignment horizontal="left" vertical="top" wrapText="1"/>
    </xf>
    <xf numFmtId="0" fontId="37" fillId="28" borderId="10" xfId="0" applyFont="1" applyFill="1" applyBorder="1" applyAlignment="1">
      <alignment horizontal="left" vertical="top" wrapText="1"/>
    </xf>
    <xf numFmtId="0" fontId="46" fillId="18" borderId="10" xfId="0" applyFont="1" applyFill="1" applyBorder="1" applyAlignment="1">
      <alignment horizontal="left" wrapText="1"/>
    </xf>
    <xf numFmtId="0" fontId="46" fillId="18" borderId="10" xfId="0" applyFont="1" applyFill="1" applyBorder="1" applyAlignment="1">
      <alignment horizontal="left" vertical="top" wrapText="1"/>
    </xf>
    <xf numFmtId="0" fontId="47" fillId="18" borderId="10" xfId="0" applyFont="1" applyFill="1" applyBorder="1" applyAlignment="1" applyProtection="1">
      <alignment horizontal="left" wrapText="1"/>
      <protection locked="0"/>
    </xf>
    <xf numFmtId="0" fontId="39" fillId="7" borderId="10" xfId="0" applyFont="1" applyFill="1" applyBorder="1" applyAlignment="1" applyProtection="1">
      <alignment horizontal="left" wrapText="1"/>
      <protection locked="0"/>
    </xf>
    <xf numFmtId="0" fontId="39" fillId="0" borderId="10" xfId="0" applyFont="1" applyBorder="1" applyAlignment="1" applyProtection="1">
      <alignment horizontal="left" wrapText="1"/>
      <protection locked="0"/>
    </xf>
    <xf numFmtId="0" fontId="41" fillId="24" borderId="10" xfId="0" applyFont="1" applyFill="1" applyBorder="1" applyAlignment="1" applyProtection="1">
      <alignment horizontal="left" wrapText="1"/>
      <protection locked="0"/>
    </xf>
    <xf numFmtId="0" fontId="41" fillId="24" borderId="11" xfId="0" applyFont="1" applyFill="1" applyBorder="1" applyAlignment="1" applyProtection="1">
      <alignment horizontal="left" vertical="center" wrapText="1"/>
      <protection locked="0"/>
    </xf>
    <xf numFmtId="0" fontId="39" fillId="18" borderId="10" xfId="0" applyFont="1" applyFill="1" applyBorder="1" applyAlignment="1" applyProtection="1">
      <alignment horizontal="left" wrapText="1"/>
      <protection locked="0"/>
    </xf>
    <xf numFmtId="0" fontId="39" fillId="24" borderId="10" xfId="0" applyFont="1" applyFill="1" applyBorder="1" applyAlignment="1" applyProtection="1">
      <alignment horizontal="left" wrapText="1"/>
      <protection locked="0"/>
    </xf>
    <xf numFmtId="0" fontId="39" fillId="0" borderId="11" xfId="0" applyFont="1" applyBorder="1" applyAlignment="1" applyProtection="1">
      <alignment horizontal="left" vertical="center" wrapText="1"/>
      <protection locked="0"/>
    </xf>
    <xf numFmtId="0" fontId="39" fillId="18" borderId="0" xfId="0" applyFont="1" applyFill="1" applyBorder="1" applyAlignment="1" applyProtection="1">
      <alignment horizontal="left" vertical="center" wrapText="1"/>
      <protection locked="0"/>
    </xf>
    <xf numFmtId="0" fontId="39" fillId="0" borderId="15" xfId="0" applyFont="1" applyBorder="1" applyAlignment="1" applyProtection="1">
      <alignment horizontal="left" wrapText="1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0" fontId="22" fillId="18" borderId="10" xfId="0" applyFont="1" applyFill="1" applyBorder="1" applyAlignment="1" applyProtection="1">
      <alignment horizontal="left" wrapText="1"/>
      <protection locked="0"/>
    </xf>
    <xf numFmtId="0" fontId="39" fillId="18" borderId="14" xfId="0" applyFont="1" applyFill="1" applyBorder="1" applyAlignment="1" applyProtection="1">
      <alignment horizontal="left" wrapText="1"/>
      <protection locked="0"/>
    </xf>
    <xf numFmtId="0" fontId="39" fillId="0" borderId="16" xfId="0" applyFont="1" applyBorder="1" applyAlignment="1" applyProtection="1">
      <alignment horizontal="left" wrapText="1"/>
      <protection locked="0"/>
    </xf>
    <xf numFmtId="0" fontId="22" fillId="18" borderId="14" xfId="0" applyFont="1" applyFill="1" applyBorder="1" applyAlignment="1" applyProtection="1">
      <alignment horizontal="left" wrapText="1"/>
      <protection locked="0"/>
    </xf>
    <xf numFmtId="0" fontId="39" fillId="0" borderId="11" xfId="0" applyFont="1" applyFill="1" applyBorder="1" applyAlignment="1" applyProtection="1">
      <alignment horizontal="left" vertical="center" wrapText="1"/>
      <protection locked="0"/>
    </xf>
    <xf numFmtId="0" fontId="39" fillId="0" borderId="17" xfId="0" applyFont="1" applyBorder="1" applyAlignment="1" applyProtection="1">
      <alignment horizontal="left" vertical="center" wrapText="1"/>
      <protection locked="0"/>
    </xf>
    <xf numFmtId="0" fontId="39" fillId="18" borderId="10" xfId="0" applyFont="1" applyFill="1" applyBorder="1" applyAlignment="1" applyProtection="1">
      <alignment horizontal="left" vertical="center" wrapText="1"/>
      <protection locked="0"/>
    </xf>
    <xf numFmtId="0" fontId="39" fillId="0" borderId="20" xfId="0" applyFont="1" applyBorder="1" applyAlignment="1" applyProtection="1">
      <alignment horizontal="left" vertical="center" wrapText="1"/>
      <protection locked="0"/>
    </xf>
    <xf numFmtId="0" fontId="22" fillId="24" borderId="14" xfId="0" applyFont="1" applyFill="1" applyBorder="1" applyAlignment="1" applyProtection="1">
      <alignment horizontal="left" wrapText="1"/>
      <protection locked="0"/>
    </xf>
    <xf numFmtId="0" fontId="39" fillId="18" borderId="0" xfId="0" applyFont="1" applyFill="1" applyBorder="1" applyAlignment="1" applyProtection="1">
      <alignment horizontal="left" wrapText="1"/>
      <protection locked="0"/>
    </xf>
    <xf numFmtId="0" fontId="37" fillId="0" borderId="0" xfId="0" applyFont="1" applyAlignment="1" applyProtection="1">
      <alignment horizontal="left" wrapText="1"/>
      <protection locked="0"/>
    </xf>
    <xf numFmtId="0" fontId="38" fillId="0" borderId="0" xfId="0" applyFont="1" applyAlignment="1">
      <alignment horizontal="left"/>
    </xf>
    <xf numFmtId="0" fontId="40" fillId="7" borderId="10" xfId="0" applyFont="1" applyFill="1" applyBorder="1" applyAlignment="1">
      <alignment horizontal="left" vertical="center"/>
    </xf>
    <xf numFmtId="0" fontId="41" fillId="7" borderId="10" xfId="0" applyFont="1" applyFill="1" applyBorder="1" applyAlignment="1" applyProtection="1">
      <alignment horizontal="left" vertical="center" wrapText="1"/>
      <protection locked="0"/>
    </xf>
    <xf numFmtId="49" fontId="41" fillId="7" borderId="13" xfId="0" applyNumberFormat="1" applyFont="1" applyFill="1" applyBorder="1" applyAlignment="1" applyProtection="1">
      <alignment horizontal="left" vertical="center" wrapText="1"/>
      <protection locked="0"/>
    </xf>
    <xf numFmtId="49" fontId="39" fillId="7" borderId="10" xfId="0" applyNumberFormat="1" applyFont="1" applyFill="1" applyBorder="1" applyAlignment="1" applyProtection="1">
      <alignment horizontal="left" wrapText="1"/>
      <protection locked="0"/>
    </xf>
    <xf numFmtId="0" fontId="39" fillId="7" borderId="10" xfId="0" applyFont="1" applyFill="1" applyBorder="1" applyAlignment="1" applyProtection="1">
      <alignment horizontal="left" vertical="center" wrapText="1"/>
      <protection locked="0"/>
    </xf>
    <xf numFmtId="4" fontId="41" fillId="7" borderId="10" xfId="0" applyNumberFormat="1" applyFont="1" applyFill="1" applyBorder="1" applyAlignment="1" applyProtection="1">
      <alignment horizontal="left" vertical="center" wrapText="1"/>
      <protection locked="0"/>
    </xf>
    <xf numFmtId="180" fontId="41" fillId="7" borderId="10" xfId="0" applyNumberFormat="1" applyFont="1" applyFill="1" applyBorder="1" applyAlignment="1" applyProtection="1">
      <alignment horizontal="left" vertical="center" wrapText="1"/>
      <protection locked="0"/>
    </xf>
    <xf numFmtId="4" fontId="38" fillId="0" borderId="10" xfId="0" applyNumberFormat="1" applyFont="1" applyBorder="1" applyAlignment="1">
      <alignment horizontal="left"/>
    </xf>
    <xf numFmtId="180" fontId="38" fillId="0" borderId="10" xfId="0" applyNumberFormat="1" applyFont="1" applyBorder="1" applyAlignment="1">
      <alignment horizontal="left"/>
    </xf>
    <xf numFmtId="4" fontId="38" fillId="0" borderId="0" xfId="0" applyNumberFormat="1" applyFont="1" applyBorder="1" applyAlignment="1">
      <alignment horizontal="left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37" fillId="0" borderId="10" xfId="0" applyFont="1" applyBorder="1" applyAlignment="1" applyProtection="1">
      <alignment horizontal="left" wrapText="1"/>
      <protection locked="0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/>
    </xf>
    <xf numFmtId="0" fontId="46" fillId="24" borderId="10" xfId="0" applyFont="1" applyFill="1" applyBorder="1" applyAlignment="1" applyProtection="1">
      <alignment horizontal="left" wrapText="1"/>
      <protection locked="0"/>
    </xf>
    <xf numFmtId="0" fontId="44" fillId="24" borderId="10" xfId="0" applyFont="1" applyFill="1" applyBorder="1" applyAlignment="1">
      <alignment horizontal="left" wrapText="1"/>
    </xf>
    <xf numFmtId="0" fontId="44" fillId="24" borderId="10" xfId="0" applyFont="1" applyFill="1" applyBorder="1" applyAlignment="1">
      <alignment horizontal="left"/>
    </xf>
    <xf numFmtId="4" fontId="44" fillId="24" borderId="10" xfId="0" applyNumberFormat="1" applyFont="1" applyFill="1" applyBorder="1" applyAlignment="1">
      <alignment horizontal="left"/>
    </xf>
    <xf numFmtId="180" fontId="44" fillId="24" borderId="10" xfId="0" applyNumberFormat="1" applyFont="1" applyFill="1" applyBorder="1" applyAlignment="1">
      <alignment horizontal="left"/>
    </xf>
    <xf numFmtId="0" fontId="46" fillId="24" borderId="10" xfId="0" applyFont="1" applyFill="1" applyBorder="1" applyAlignment="1">
      <alignment horizontal="left"/>
    </xf>
    <xf numFmtId="182" fontId="46" fillId="24" borderId="10" xfId="0" applyNumberFormat="1" applyFont="1" applyFill="1" applyBorder="1" applyAlignment="1">
      <alignment horizontal="left"/>
    </xf>
    <xf numFmtId="2" fontId="46" fillId="24" borderId="10" xfId="0" applyNumberFormat="1" applyFont="1" applyFill="1" applyBorder="1" applyAlignment="1">
      <alignment horizontal="left"/>
    </xf>
    <xf numFmtId="2" fontId="44" fillId="24" borderId="10" xfId="0" applyNumberFormat="1" applyFont="1" applyFill="1" applyBorder="1" applyAlignment="1">
      <alignment horizontal="left"/>
    </xf>
    <xf numFmtId="0" fontId="46" fillId="24" borderId="11" xfId="0" applyFont="1" applyFill="1" applyBorder="1" applyAlignment="1" applyProtection="1">
      <alignment horizontal="left" vertical="center" wrapText="1"/>
      <protection locked="0"/>
    </xf>
    <xf numFmtId="0" fontId="44" fillId="24" borderId="11" xfId="0" applyFont="1" applyFill="1" applyBorder="1" applyAlignment="1">
      <alignment horizontal="left" vertical="center" wrapText="1"/>
    </xf>
    <xf numFmtId="0" fontId="44" fillId="24" borderId="11" xfId="0" applyFont="1" applyFill="1" applyBorder="1" applyAlignment="1">
      <alignment horizontal="left" vertical="center" wrapText="1"/>
    </xf>
    <xf numFmtId="2" fontId="44" fillId="24" borderId="11" xfId="0" applyNumberFormat="1" applyFont="1" applyFill="1" applyBorder="1" applyAlignment="1">
      <alignment horizontal="left" vertical="center" wrapText="1"/>
    </xf>
    <xf numFmtId="182" fontId="44" fillId="24" borderId="11" xfId="0" applyNumberFormat="1" applyFont="1" applyFill="1" applyBorder="1" applyAlignment="1">
      <alignment horizontal="left" vertical="center" wrapText="1"/>
    </xf>
    <xf numFmtId="2" fontId="44" fillId="24" borderId="0" xfId="0" applyNumberFormat="1" applyFont="1" applyFill="1" applyBorder="1" applyAlignment="1">
      <alignment horizontal="left" vertical="center" wrapText="1"/>
    </xf>
    <xf numFmtId="0" fontId="37" fillId="18" borderId="10" xfId="0" applyFont="1" applyFill="1" applyBorder="1" applyAlignment="1">
      <alignment horizontal="left"/>
    </xf>
    <xf numFmtId="182" fontId="37" fillId="18" borderId="10" xfId="0" applyNumberFormat="1" applyFont="1" applyFill="1" applyBorder="1" applyAlignment="1">
      <alignment horizontal="left"/>
    </xf>
    <xf numFmtId="2" fontId="37" fillId="18" borderId="10" xfId="0" applyNumberFormat="1" applyFont="1" applyFill="1" applyBorder="1" applyAlignment="1">
      <alignment horizontal="left"/>
    </xf>
    <xf numFmtId="0" fontId="37" fillId="18" borderId="0" xfId="0" applyFont="1" applyFill="1" applyBorder="1" applyAlignment="1">
      <alignment horizontal="left"/>
    </xf>
    <xf numFmtId="0" fontId="37" fillId="24" borderId="10" xfId="0" applyFont="1" applyFill="1" applyBorder="1" applyAlignment="1">
      <alignment horizontal="left"/>
    </xf>
    <xf numFmtId="182" fontId="37" fillId="24" borderId="10" xfId="0" applyNumberFormat="1" applyFont="1" applyFill="1" applyBorder="1" applyAlignment="1">
      <alignment horizontal="left"/>
    </xf>
    <xf numFmtId="2" fontId="37" fillId="24" borderId="10" xfId="0" applyNumberFormat="1" applyFont="1" applyFill="1" applyBorder="1" applyAlignment="1">
      <alignment horizontal="left"/>
    </xf>
    <xf numFmtId="0" fontId="37" fillId="0" borderId="10" xfId="0" applyFont="1" applyBorder="1" applyAlignment="1">
      <alignment horizontal="left"/>
    </xf>
    <xf numFmtId="2" fontId="37" fillId="0" borderId="10" xfId="0" applyNumberFormat="1" applyFont="1" applyBorder="1" applyAlignment="1">
      <alignment horizontal="left"/>
    </xf>
    <xf numFmtId="182" fontId="37" fillId="0" borderId="10" xfId="0" applyNumberFormat="1" applyFont="1" applyBorder="1" applyAlignment="1">
      <alignment horizontal="left"/>
    </xf>
    <xf numFmtId="0" fontId="37" fillId="24" borderId="13" xfId="0" applyFont="1" applyFill="1" applyBorder="1" applyAlignment="1">
      <alignment horizontal="left"/>
    </xf>
    <xf numFmtId="0" fontId="37" fillId="0" borderId="11" xfId="0" applyFont="1" applyBorder="1" applyAlignment="1" applyProtection="1">
      <alignment horizontal="left" vertical="center" wrapText="1"/>
      <protection locked="0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2" fontId="38" fillId="0" borderId="11" xfId="0" applyNumberFormat="1" applyFont="1" applyBorder="1" applyAlignment="1">
      <alignment horizontal="left" vertical="center" wrapText="1"/>
    </xf>
    <xf numFmtId="182" fontId="38" fillId="0" borderId="11" xfId="0" applyNumberFormat="1" applyFont="1" applyBorder="1" applyAlignment="1">
      <alignment horizontal="left" vertical="center" wrapText="1"/>
    </xf>
    <xf numFmtId="2" fontId="38" fillId="0" borderId="19" xfId="0" applyNumberFormat="1" applyFont="1" applyBorder="1" applyAlignment="1">
      <alignment horizontal="left" vertical="center" wrapText="1"/>
    </xf>
    <xf numFmtId="2" fontId="38" fillId="0" borderId="10" xfId="0" applyNumberFormat="1" applyFont="1" applyBorder="1" applyAlignment="1">
      <alignment horizontal="left" vertical="center" wrapText="1"/>
    </xf>
    <xf numFmtId="4" fontId="38" fillId="0" borderId="13" xfId="0" applyNumberFormat="1" applyFont="1" applyBorder="1" applyAlignment="1">
      <alignment horizontal="left"/>
    </xf>
    <xf numFmtId="0" fontId="37" fillId="0" borderId="10" xfId="0" applyFont="1" applyFill="1" applyBorder="1" applyAlignment="1" applyProtection="1">
      <alignment horizontal="left" wrapText="1"/>
      <protection locked="0"/>
    </xf>
    <xf numFmtId="4" fontId="38" fillId="18" borderId="10" xfId="0" applyNumberFormat="1" applyFont="1" applyFill="1" applyBorder="1" applyAlignment="1">
      <alignment horizontal="left"/>
    </xf>
    <xf numFmtId="4" fontId="38" fillId="18" borderId="0" xfId="0" applyNumberFormat="1" applyFont="1" applyFill="1" applyBorder="1" applyAlignment="1">
      <alignment horizontal="left"/>
    </xf>
    <xf numFmtId="0" fontId="37" fillId="18" borderId="13" xfId="0" applyFont="1" applyFill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18" borderId="10" xfId="0" applyFont="1" applyFill="1" applyBorder="1" applyAlignment="1">
      <alignment horizontal="left" wrapText="1"/>
    </xf>
    <xf numFmtId="0" fontId="38" fillId="18" borderId="10" xfId="0" applyFont="1" applyFill="1" applyBorder="1" applyAlignment="1">
      <alignment horizontal="left"/>
    </xf>
    <xf numFmtId="180" fontId="38" fillId="18" borderId="10" xfId="0" applyNumberFormat="1" applyFont="1" applyFill="1" applyBorder="1" applyAlignment="1">
      <alignment horizontal="left"/>
    </xf>
    <xf numFmtId="4" fontId="38" fillId="18" borderId="13" xfId="0" applyNumberFormat="1" applyFont="1" applyFill="1" applyBorder="1" applyAlignment="1">
      <alignment horizontal="left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18" borderId="10" xfId="0" applyFont="1" applyFill="1" applyBorder="1" applyAlignment="1">
      <alignment horizontal="left" wrapText="1"/>
    </xf>
    <xf numFmtId="0" fontId="38" fillId="18" borderId="10" xfId="0" applyFont="1" applyFill="1" applyBorder="1" applyAlignment="1">
      <alignment horizontal="left"/>
    </xf>
    <xf numFmtId="0" fontId="38" fillId="18" borderId="13" xfId="0" applyFont="1" applyFill="1" applyBorder="1" applyAlignment="1">
      <alignment horizontal="left"/>
    </xf>
    <xf numFmtId="4" fontId="38" fillId="24" borderId="13" xfId="0" applyNumberFormat="1" applyFont="1" applyFill="1" applyBorder="1" applyAlignment="1">
      <alignment horizontal="left"/>
    </xf>
    <xf numFmtId="4" fontId="38" fillId="24" borderId="10" xfId="0" applyNumberFormat="1" applyFont="1" applyFill="1" applyBorder="1" applyAlignment="1">
      <alignment horizontal="left"/>
    </xf>
    <xf numFmtId="0" fontId="42" fillId="0" borderId="10" xfId="0" applyFont="1" applyBorder="1" applyAlignment="1" applyProtection="1">
      <alignment horizontal="left" wrapText="1"/>
      <protection locked="0"/>
    </xf>
    <xf numFmtId="2" fontId="38" fillId="0" borderId="10" xfId="0" applyNumberFormat="1" applyFont="1" applyBorder="1" applyAlignment="1">
      <alignment horizontal="left"/>
    </xf>
    <xf numFmtId="0" fontId="37" fillId="18" borderId="0" xfId="0" applyFont="1" applyFill="1" applyBorder="1" applyAlignment="1" applyProtection="1">
      <alignment horizontal="left" vertical="center" wrapText="1"/>
      <protection locked="0"/>
    </xf>
    <xf numFmtId="0" fontId="38" fillId="18" borderId="0" xfId="0" applyFont="1" applyFill="1" applyBorder="1" applyAlignment="1">
      <alignment horizontal="left" vertical="center" wrapText="1"/>
    </xf>
    <xf numFmtId="0" fontId="38" fillId="18" borderId="0" xfId="0" applyFont="1" applyFill="1" applyBorder="1" applyAlignment="1">
      <alignment horizontal="left" vertical="center" wrapText="1"/>
    </xf>
    <xf numFmtId="2" fontId="38" fillId="18" borderId="0" xfId="0" applyNumberFormat="1" applyFont="1" applyFill="1" applyBorder="1" applyAlignment="1">
      <alignment horizontal="left" vertical="center" wrapText="1"/>
    </xf>
    <xf numFmtId="182" fontId="38" fillId="18" borderId="0" xfId="0" applyNumberFormat="1" applyFont="1" applyFill="1" applyBorder="1" applyAlignment="1">
      <alignment horizontal="left" vertical="center" wrapText="1"/>
    </xf>
    <xf numFmtId="2" fontId="38" fillId="18" borderId="14" xfId="0" applyNumberFormat="1" applyFont="1" applyFill="1" applyBorder="1" applyAlignment="1">
      <alignment horizontal="left" vertical="center" wrapText="1"/>
    </xf>
    <xf numFmtId="0" fontId="37" fillId="0" borderId="15" xfId="0" applyFont="1" applyBorder="1" applyAlignment="1" applyProtection="1">
      <alignment horizontal="left" wrapText="1"/>
      <protection locked="0"/>
    </xf>
    <xf numFmtId="0" fontId="38" fillId="0" borderId="21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2" fontId="38" fillId="0" borderId="21" xfId="0" applyNumberFormat="1" applyFont="1" applyBorder="1" applyAlignment="1">
      <alignment horizontal="left" vertical="center" wrapText="1"/>
    </xf>
    <xf numFmtId="182" fontId="38" fillId="0" borderId="21" xfId="0" applyNumberFormat="1" applyFont="1" applyBorder="1" applyAlignment="1">
      <alignment horizontal="left" vertical="center" wrapText="1"/>
    </xf>
    <xf numFmtId="2" fontId="38" fillId="0" borderId="22" xfId="0" applyNumberFormat="1" applyFont="1" applyBorder="1" applyAlignment="1">
      <alignment horizontal="left" vertical="center" wrapText="1"/>
    </xf>
    <xf numFmtId="2" fontId="38" fillId="0" borderId="15" xfId="0" applyNumberFormat="1" applyFont="1" applyBorder="1" applyAlignment="1">
      <alignment horizontal="left" vertical="center" wrapText="1"/>
    </xf>
    <xf numFmtId="2" fontId="37" fillId="24" borderId="13" xfId="0" applyNumberFormat="1" applyFont="1" applyFill="1" applyBorder="1" applyAlignment="1">
      <alignment horizontal="left"/>
    </xf>
    <xf numFmtId="4" fontId="38" fillId="24" borderId="15" xfId="0" applyNumberFormat="1" applyFont="1" applyFill="1" applyBorder="1" applyAlignment="1">
      <alignment horizontal="left"/>
    </xf>
    <xf numFmtId="0" fontId="25" fillId="24" borderId="10" xfId="0" applyFont="1" applyFill="1" applyBorder="1" applyAlignment="1" applyProtection="1">
      <alignment horizontal="left" wrapText="1"/>
      <protection locked="0"/>
    </xf>
    <xf numFmtId="2" fontId="25" fillId="24" borderId="10" xfId="0" applyNumberFormat="1" applyFont="1" applyFill="1" applyBorder="1" applyAlignment="1" applyProtection="1">
      <alignment horizontal="left" wrapText="1"/>
      <protection locked="0"/>
    </xf>
    <xf numFmtId="2" fontId="0" fillId="24" borderId="10" xfId="0" applyNumberForma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25" fillId="18" borderId="10" xfId="0" applyFont="1" applyFill="1" applyBorder="1" applyAlignment="1" applyProtection="1">
      <alignment horizontal="left" wrapText="1"/>
      <protection locked="0"/>
    </xf>
    <xf numFmtId="2" fontId="25" fillId="18" borderId="10" xfId="0" applyNumberFormat="1" applyFont="1" applyFill="1" applyBorder="1" applyAlignment="1" applyProtection="1">
      <alignment horizontal="left" wrapText="1"/>
      <protection locked="0"/>
    </xf>
    <xf numFmtId="2" fontId="0" fillId="18" borderId="10" xfId="0" applyNumberFormat="1" applyFill="1" applyBorder="1" applyAlignment="1">
      <alignment horizontal="left"/>
    </xf>
    <xf numFmtId="0" fontId="0" fillId="18" borderId="10" xfId="0" applyFill="1" applyBorder="1" applyAlignment="1">
      <alignment horizontal="left"/>
    </xf>
    <xf numFmtId="0" fontId="0" fillId="18" borderId="13" xfId="0" applyFill="1" applyBorder="1" applyAlignment="1">
      <alignment horizontal="left"/>
    </xf>
    <xf numFmtId="0" fontId="38" fillId="0" borderId="20" xfId="0" applyFont="1" applyBorder="1" applyAlignment="1">
      <alignment horizontal="left" vertical="center" wrapText="1"/>
    </xf>
    <xf numFmtId="0" fontId="0" fillId="24" borderId="10" xfId="0" applyFill="1" applyBorder="1" applyAlignment="1">
      <alignment horizontal="left" wrapText="1"/>
    </xf>
    <xf numFmtId="0" fontId="38" fillId="0" borderId="10" xfId="0" applyFont="1" applyBorder="1" applyAlignment="1">
      <alignment horizontal="left" vertical="center" wrapText="1"/>
    </xf>
    <xf numFmtId="2" fontId="0" fillId="24" borderId="10" xfId="0" applyNumberFormat="1" applyFill="1" applyBorder="1" applyAlignment="1">
      <alignment horizontal="left" wrapText="1"/>
    </xf>
    <xf numFmtId="0" fontId="0" fillId="24" borderId="13" xfId="0" applyFill="1" applyBorder="1" applyAlignment="1">
      <alignment horizontal="left" wrapText="1"/>
    </xf>
    <xf numFmtId="0" fontId="0" fillId="18" borderId="10" xfId="0" applyFill="1" applyBorder="1" applyAlignment="1">
      <alignment horizontal="left" wrapText="1"/>
    </xf>
    <xf numFmtId="0" fontId="38" fillId="18" borderId="10" xfId="0" applyFont="1" applyFill="1" applyBorder="1" applyAlignment="1">
      <alignment horizontal="left" vertical="center" wrapText="1"/>
    </xf>
    <xf numFmtId="2" fontId="0" fillId="18" borderId="10" xfId="0" applyNumberFormat="1" applyFill="1" applyBorder="1" applyAlignment="1">
      <alignment horizontal="left" wrapText="1"/>
    </xf>
    <xf numFmtId="0" fontId="0" fillId="18" borderId="13" xfId="0" applyFill="1" applyBorder="1" applyAlignment="1">
      <alignment horizontal="left" wrapText="1"/>
    </xf>
    <xf numFmtId="0" fontId="43" fillId="24" borderId="10" xfId="0" applyFont="1" applyFill="1" applyBorder="1" applyAlignment="1" applyProtection="1">
      <alignment horizontal="left" wrapText="1"/>
      <protection locked="0"/>
    </xf>
    <xf numFmtId="0" fontId="43" fillId="18" borderId="10" xfId="0" applyFont="1" applyFill="1" applyBorder="1" applyAlignment="1" applyProtection="1">
      <alignment horizontal="left" wrapText="1"/>
      <protection locked="0"/>
    </xf>
    <xf numFmtId="0" fontId="25" fillId="28" borderId="10" xfId="35" applyFont="1" applyFill="1" applyBorder="1" applyAlignment="1" applyProtection="1">
      <alignment horizontal="left" wrapText="1"/>
      <protection/>
    </xf>
    <xf numFmtId="0" fontId="25" fillId="18" borderId="10" xfId="0" applyFont="1" applyFill="1" applyBorder="1" applyAlignment="1">
      <alignment horizontal="left" wrapText="1"/>
    </xf>
    <xf numFmtId="0" fontId="37" fillId="18" borderId="14" xfId="0" applyFont="1" applyFill="1" applyBorder="1" applyAlignment="1" applyProtection="1">
      <alignment horizontal="left" wrapText="1"/>
      <protection locked="0"/>
    </xf>
    <xf numFmtId="0" fontId="37" fillId="18" borderId="14" xfId="0" applyFont="1" applyFill="1" applyBorder="1" applyAlignment="1" applyProtection="1">
      <alignment horizontal="left" vertical="top" wrapText="1"/>
      <protection locked="0"/>
    </xf>
    <xf numFmtId="0" fontId="38" fillId="18" borderId="0" xfId="0" applyFont="1" applyFill="1" applyBorder="1" applyAlignment="1">
      <alignment horizontal="left" wrapText="1"/>
    </xf>
    <xf numFmtId="0" fontId="38" fillId="18" borderId="0" xfId="0" applyFont="1" applyFill="1" applyBorder="1" applyAlignment="1">
      <alignment horizontal="left"/>
    </xf>
    <xf numFmtId="180" fontId="38" fillId="18" borderId="0" xfId="0" applyNumberFormat="1" applyFont="1" applyFill="1" applyBorder="1" applyAlignment="1">
      <alignment horizontal="left"/>
    </xf>
    <xf numFmtId="4" fontId="38" fillId="18" borderId="14" xfId="0" applyNumberFormat="1" applyFont="1" applyFill="1" applyBorder="1" applyAlignment="1">
      <alignment horizontal="left"/>
    </xf>
    <xf numFmtId="2" fontId="45" fillId="24" borderId="10" xfId="0" applyNumberFormat="1" applyFont="1" applyFill="1" applyBorder="1" applyAlignment="1">
      <alignment horizontal="left" vertical="center" wrapText="1"/>
    </xf>
    <xf numFmtId="2" fontId="45" fillId="18" borderId="10" xfId="0" applyNumberFormat="1" applyFont="1" applyFill="1" applyBorder="1" applyAlignment="1">
      <alignment horizontal="left" vertical="center" wrapText="1"/>
    </xf>
    <xf numFmtId="184" fontId="0" fillId="24" borderId="10" xfId="0" applyNumberFormat="1" applyFill="1" applyBorder="1" applyAlignment="1">
      <alignment horizontal="left"/>
    </xf>
    <xf numFmtId="184" fontId="0" fillId="18" borderId="10" xfId="0" applyNumberFormat="1" applyFill="1" applyBorder="1" applyAlignment="1">
      <alignment horizontal="left"/>
    </xf>
    <xf numFmtId="0" fontId="25" fillId="24" borderId="10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25" fillId="18" borderId="10" xfId="0" applyFont="1" applyFill="1" applyBorder="1" applyAlignment="1">
      <alignment horizontal="left" vertical="top" wrapText="1"/>
    </xf>
    <xf numFmtId="0" fontId="37" fillId="0" borderId="15" xfId="0" applyFont="1" applyFill="1" applyBorder="1" applyAlignment="1" applyProtection="1">
      <alignment horizontal="left" wrapText="1"/>
      <protection locked="0"/>
    </xf>
    <xf numFmtId="0" fontId="37" fillId="0" borderId="15" xfId="0" applyFont="1" applyFill="1" applyBorder="1" applyAlignment="1">
      <alignment horizontal="left" wrapText="1"/>
    </xf>
    <xf numFmtId="0" fontId="37" fillId="0" borderId="15" xfId="0" applyFont="1" applyBorder="1" applyAlignment="1">
      <alignment horizontal="left" wrapText="1"/>
    </xf>
    <xf numFmtId="0" fontId="37" fillId="0" borderId="11" xfId="0" applyFont="1" applyBorder="1" applyAlignment="1">
      <alignment horizontal="left" vertical="center" wrapText="1"/>
    </xf>
    <xf numFmtId="0" fontId="37" fillId="0" borderId="16" xfId="0" applyFont="1" applyBorder="1" applyAlignment="1" applyProtection="1">
      <alignment horizontal="left" wrapText="1"/>
      <protection locked="0"/>
    </xf>
    <xf numFmtId="0" fontId="37" fillId="0" borderId="16" xfId="0" applyFont="1" applyBorder="1" applyAlignment="1">
      <alignment horizontal="left" wrapText="1"/>
    </xf>
    <xf numFmtId="0" fontId="38" fillId="0" borderId="20" xfId="0" applyFont="1" applyBorder="1" applyAlignment="1">
      <alignment horizontal="left" vertical="center" wrapText="1"/>
    </xf>
    <xf numFmtId="2" fontId="38" fillId="0" borderId="20" xfId="0" applyNumberFormat="1" applyFont="1" applyBorder="1" applyAlignment="1">
      <alignment horizontal="left" vertical="center" wrapText="1"/>
    </xf>
    <xf numFmtId="182" fontId="38" fillId="0" borderId="20" xfId="0" applyNumberFormat="1" applyFont="1" applyBorder="1" applyAlignment="1">
      <alignment horizontal="left" vertical="center" wrapText="1"/>
    </xf>
    <xf numFmtId="2" fontId="38" fillId="0" borderId="23" xfId="0" applyNumberFormat="1" applyFont="1" applyBorder="1" applyAlignment="1">
      <alignment horizontal="left" vertical="center" wrapText="1"/>
    </xf>
    <xf numFmtId="2" fontId="38" fillId="0" borderId="16" xfId="0" applyNumberFormat="1" applyFont="1" applyBorder="1" applyAlignment="1">
      <alignment horizontal="left" vertical="center" wrapText="1"/>
    </xf>
    <xf numFmtId="0" fontId="38" fillId="18" borderId="10" xfId="0" applyFont="1" applyFill="1" applyBorder="1" applyAlignment="1">
      <alignment horizontal="left" vertical="center" wrapText="1"/>
    </xf>
    <xf numFmtId="2" fontId="38" fillId="18" borderId="10" xfId="0" applyNumberFormat="1" applyFont="1" applyFill="1" applyBorder="1" applyAlignment="1">
      <alignment horizontal="left" vertical="center" wrapText="1"/>
    </xf>
    <xf numFmtId="182" fontId="38" fillId="18" borderId="10" xfId="0" applyNumberFormat="1" applyFont="1" applyFill="1" applyBorder="1" applyAlignment="1">
      <alignment horizontal="left" vertical="center" wrapText="1"/>
    </xf>
    <xf numFmtId="0" fontId="25" fillId="24" borderId="13" xfId="0" applyFont="1" applyFill="1" applyBorder="1" applyAlignment="1" applyProtection="1">
      <alignment horizontal="left" wrapText="1"/>
      <protection locked="0"/>
    </xf>
    <xf numFmtId="0" fontId="25" fillId="18" borderId="13" xfId="0" applyFont="1" applyFill="1" applyBorder="1" applyAlignment="1" applyProtection="1">
      <alignment horizontal="left" wrapText="1"/>
      <protection locked="0"/>
    </xf>
    <xf numFmtId="0" fontId="37" fillId="0" borderId="10" xfId="0" applyFont="1" applyFill="1" applyBorder="1" applyAlignment="1">
      <alignment horizontal="left" vertical="top" wrapText="1"/>
    </xf>
    <xf numFmtId="0" fontId="37" fillId="0" borderId="11" xfId="0" applyFont="1" applyFill="1" applyBorder="1" applyAlignment="1" applyProtection="1">
      <alignment horizontal="left" vertical="center" wrapText="1"/>
      <protection locked="0"/>
    </xf>
    <xf numFmtId="0" fontId="37" fillId="0" borderId="11" xfId="0" applyFont="1" applyFill="1" applyBorder="1" applyAlignment="1">
      <alignment horizontal="left" vertical="center" wrapText="1"/>
    </xf>
    <xf numFmtId="182" fontId="0" fillId="24" borderId="10" xfId="0" applyNumberFormat="1" applyFill="1" applyBorder="1" applyAlignment="1">
      <alignment horizontal="left"/>
    </xf>
    <xf numFmtId="182" fontId="0" fillId="18" borderId="10" xfId="0" applyNumberFormat="1" applyFill="1" applyBorder="1" applyAlignment="1">
      <alignment horizontal="left"/>
    </xf>
    <xf numFmtId="184" fontId="25" fillId="24" borderId="10" xfId="0" applyNumberFormat="1" applyFont="1" applyFill="1" applyBorder="1" applyAlignment="1" applyProtection="1">
      <alignment horizontal="left" wrapText="1"/>
      <protection locked="0"/>
    </xf>
    <xf numFmtId="184" fontId="25" fillId="18" borderId="10" xfId="0" applyNumberFormat="1" applyFont="1" applyFill="1" applyBorder="1" applyAlignment="1" applyProtection="1">
      <alignment horizontal="left" wrapText="1"/>
      <protection locked="0"/>
    </xf>
    <xf numFmtId="0" fontId="25" fillId="18" borderId="14" xfId="0" applyFont="1" applyFill="1" applyBorder="1" applyAlignment="1" applyProtection="1">
      <alignment horizontal="left" wrapText="1"/>
      <protection locked="0"/>
    </xf>
    <xf numFmtId="0" fontId="25" fillId="18" borderId="14" xfId="0" applyFont="1" applyFill="1" applyBorder="1" applyAlignment="1">
      <alignment horizontal="left" wrapText="1"/>
    </xf>
    <xf numFmtId="0" fontId="25" fillId="18" borderId="0" xfId="0" applyFont="1" applyFill="1" applyBorder="1" applyAlignment="1" applyProtection="1">
      <alignment horizontal="left" wrapText="1"/>
      <protection locked="0"/>
    </xf>
    <xf numFmtId="2" fontId="25" fillId="18" borderId="0" xfId="0" applyNumberFormat="1" applyFont="1" applyFill="1" applyBorder="1" applyAlignment="1" applyProtection="1">
      <alignment horizontal="left" wrapText="1"/>
      <protection locked="0"/>
    </xf>
    <xf numFmtId="184" fontId="25" fillId="18" borderId="0" xfId="0" applyNumberFormat="1" applyFont="1" applyFill="1" applyBorder="1" applyAlignment="1" applyProtection="1">
      <alignment horizontal="left" wrapText="1"/>
      <protection locked="0"/>
    </xf>
    <xf numFmtId="0" fontId="0" fillId="18" borderId="0" xfId="0" applyFill="1" applyBorder="1" applyAlignment="1">
      <alignment horizontal="left"/>
    </xf>
    <xf numFmtId="0" fontId="0" fillId="18" borderId="14" xfId="0" applyFill="1" applyBorder="1" applyAlignment="1">
      <alignment horizontal="left"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2" fontId="38" fillId="0" borderId="11" xfId="0" applyNumberFormat="1" applyFont="1" applyFill="1" applyBorder="1" applyAlignment="1">
      <alignment horizontal="left" vertical="center" wrapText="1"/>
    </xf>
    <xf numFmtId="182" fontId="38" fillId="0" borderId="11" xfId="0" applyNumberFormat="1" applyFont="1" applyFill="1" applyBorder="1" applyAlignment="1">
      <alignment horizontal="left" vertical="center" wrapText="1"/>
    </xf>
    <xf numFmtId="2" fontId="38" fillId="0" borderId="19" xfId="0" applyNumberFormat="1" applyFont="1" applyFill="1" applyBorder="1" applyAlignment="1">
      <alignment horizontal="left" vertical="center" wrapText="1"/>
    </xf>
    <xf numFmtId="2" fontId="38" fillId="0" borderId="10" xfId="0" applyNumberFormat="1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2" fontId="38" fillId="0" borderId="21" xfId="0" applyNumberFormat="1" applyFont="1" applyFill="1" applyBorder="1" applyAlignment="1">
      <alignment horizontal="left" vertical="center" wrapText="1"/>
    </xf>
    <xf numFmtId="182" fontId="38" fillId="0" borderId="21" xfId="0" applyNumberFormat="1" applyFont="1" applyFill="1" applyBorder="1" applyAlignment="1">
      <alignment horizontal="left" vertical="center" wrapText="1"/>
    </xf>
    <xf numFmtId="2" fontId="38" fillId="0" borderId="22" xfId="0" applyNumberFormat="1" applyFont="1" applyFill="1" applyBorder="1" applyAlignment="1">
      <alignment horizontal="left" vertical="center" wrapText="1"/>
    </xf>
    <xf numFmtId="2" fontId="38" fillId="0" borderId="15" xfId="0" applyNumberFormat="1" applyFont="1" applyFill="1" applyBorder="1" applyAlignment="1">
      <alignment horizontal="left" vertical="center" wrapText="1"/>
    </xf>
    <xf numFmtId="4" fontId="37" fillId="0" borderId="10" xfId="0" applyNumberFormat="1" applyFont="1" applyBorder="1" applyAlignment="1" applyProtection="1">
      <alignment horizontal="left" wrapText="1"/>
      <protection locked="0"/>
    </xf>
    <xf numFmtId="180" fontId="37" fillId="0" borderId="10" xfId="0" applyNumberFormat="1" applyFont="1" applyBorder="1" applyAlignment="1" applyProtection="1">
      <alignment horizontal="left" wrapText="1"/>
      <protection locked="0"/>
    </xf>
    <xf numFmtId="4" fontId="37" fillId="0" borderId="13" xfId="0" applyNumberFormat="1" applyFont="1" applyBorder="1" applyAlignment="1" applyProtection="1">
      <alignment horizontal="left" wrapText="1"/>
      <protection locked="0"/>
    </xf>
    <xf numFmtId="4" fontId="37" fillId="18" borderId="10" xfId="0" applyNumberFormat="1" applyFont="1" applyFill="1" applyBorder="1" applyAlignment="1" applyProtection="1">
      <alignment horizontal="left" wrapText="1"/>
      <protection locked="0"/>
    </xf>
    <xf numFmtId="180" fontId="37" fillId="18" borderId="10" xfId="0" applyNumberFormat="1" applyFont="1" applyFill="1" applyBorder="1" applyAlignment="1" applyProtection="1">
      <alignment horizontal="left" wrapText="1"/>
      <protection locked="0"/>
    </xf>
    <xf numFmtId="4" fontId="37" fillId="18" borderId="13" xfId="0" applyNumberFormat="1" applyFont="1" applyFill="1" applyBorder="1" applyAlignment="1" applyProtection="1">
      <alignment horizontal="left" wrapText="1"/>
      <protection locked="0"/>
    </xf>
    <xf numFmtId="0" fontId="37" fillId="24" borderId="13" xfId="0" applyFont="1" applyFill="1" applyBorder="1" applyAlignment="1" applyProtection="1">
      <alignment horizontal="left" wrapText="1"/>
      <protection locked="0"/>
    </xf>
    <xf numFmtId="2" fontId="37" fillId="24" borderId="10" xfId="0" applyNumberFormat="1" applyFont="1" applyFill="1" applyBorder="1" applyAlignment="1" applyProtection="1">
      <alignment horizontal="left" wrapText="1"/>
      <protection locked="0"/>
    </xf>
    <xf numFmtId="0" fontId="37" fillId="18" borderId="13" xfId="0" applyFont="1" applyFill="1" applyBorder="1" applyAlignment="1" applyProtection="1">
      <alignment horizontal="left" wrapText="1"/>
      <protection locked="0"/>
    </xf>
    <xf numFmtId="0" fontId="37" fillId="0" borderId="13" xfId="0" applyFont="1" applyBorder="1" applyAlignment="1" applyProtection="1">
      <alignment horizontal="left" wrapText="1"/>
      <protection locked="0"/>
    </xf>
    <xf numFmtId="0" fontId="37" fillId="25" borderId="13" xfId="35" applyFont="1" applyFill="1" applyBorder="1" applyAlignment="1" applyProtection="1">
      <alignment horizontal="left" wrapText="1"/>
      <protection/>
    </xf>
    <xf numFmtId="2" fontId="37" fillId="25" borderId="10" xfId="35" applyNumberFormat="1" applyFont="1" applyFill="1" applyBorder="1" applyAlignment="1" applyProtection="1">
      <alignment horizontal="left" wrapText="1"/>
      <protection/>
    </xf>
    <xf numFmtId="0" fontId="38" fillId="25" borderId="10" xfId="35" applyFont="1" applyFill="1" applyBorder="1" applyAlignment="1" applyProtection="1">
      <alignment horizontal="left" wrapText="1"/>
      <protection/>
    </xf>
    <xf numFmtId="4" fontId="38" fillId="25" borderId="10" xfId="35" applyNumberFormat="1" applyFont="1" applyFill="1" applyBorder="1" applyAlignment="1" applyProtection="1">
      <alignment horizontal="left" wrapText="1"/>
      <protection/>
    </xf>
    <xf numFmtId="180" fontId="38" fillId="25" borderId="10" xfId="35" applyNumberFormat="1" applyFont="1" applyFill="1" applyBorder="1" applyAlignment="1" applyProtection="1">
      <alignment horizontal="left" wrapText="1"/>
      <protection/>
    </xf>
    <xf numFmtId="4" fontId="38" fillId="25" borderId="13" xfId="35" applyNumberFormat="1" applyFont="1" applyFill="1" applyBorder="1" applyAlignment="1" applyProtection="1">
      <alignment horizontal="left" wrapText="1"/>
      <protection/>
    </xf>
    <xf numFmtId="0" fontId="37" fillId="28" borderId="13" xfId="35" applyFont="1" applyFill="1" applyBorder="1" applyAlignment="1" applyProtection="1">
      <alignment horizontal="left" wrapText="1"/>
      <protection/>
    </xf>
    <xf numFmtId="182" fontId="37" fillId="18" borderId="0" xfId="0" applyNumberFormat="1" applyFont="1" applyFill="1" applyBorder="1" applyAlignment="1">
      <alignment horizontal="left"/>
    </xf>
    <xf numFmtId="2" fontId="37" fillId="18" borderId="0" xfId="0" applyNumberFormat="1" applyFont="1" applyFill="1" applyBorder="1" applyAlignment="1">
      <alignment horizontal="left"/>
    </xf>
    <xf numFmtId="0" fontId="37" fillId="28" borderId="0" xfId="35" applyFont="1" applyFill="1" applyBorder="1" applyAlignment="1" applyProtection="1">
      <alignment horizontal="left" wrapText="1"/>
      <protection/>
    </xf>
    <xf numFmtId="2" fontId="37" fillId="0" borderId="10" xfId="0" applyNumberFormat="1" applyFont="1" applyBorder="1" applyAlignment="1" applyProtection="1">
      <alignment horizontal="left" wrapText="1"/>
      <protection locked="0"/>
    </xf>
    <xf numFmtId="0" fontId="37" fillId="0" borderId="17" xfId="0" applyFont="1" applyBorder="1" applyAlignment="1" applyProtection="1">
      <alignment horizontal="left" vertical="center" wrapText="1"/>
      <protection locked="0"/>
    </xf>
    <xf numFmtId="0" fontId="38" fillId="0" borderId="17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2" fontId="38" fillId="0" borderId="17" xfId="0" applyNumberFormat="1" applyFont="1" applyBorder="1" applyAlignment="1">
      <alignment horizontal="left" vertical="center" wrapText="1"/>
    </xf>
    <xf numFmtId="182" fontId="38" fillId="0" borderId="17" xfId="0" applyNumberFormat="1" applyFont="1" applyBorder="1" applyAlignment="1">
      <alignment horizontal="left" vertical="center" wrapText="1"/>
    </xf>
    <xf numFmtId="2" fontId="38" fillId="0" borderId="18" xfId="0" applyNumberFormat="1" applyFont="1" applyBorder="1" applyAlignment="1">
      <alignment horizontal="left" vertical="center" wrapText="1"/>
    </xf>
    <xf numFmtId="2" fontId="38" fillId="0" borderId="14" xfId="0" applyNumberFormat="1" applyFont="1" applyBorder="1" applyAlignment="1">
      <alignment horizontal="left" vertical="center" wrapText="1"/>
    </xf>
    <xf numFmtId="0" fontId="37" fillId="18" borderId="10" xfId="0" applyFont="1" applyFill="1" applyBorder="1" applyAlignment="1" applyProtection="1">
      <alignment horizontal="left" vertical="center" wrapText="1"/>
      <protection locked="0"/>
    </xf>
    <xf numFmtId="2" fontId="38" fillId="0" borderId="0" xfId="0" applyNumberFormat="1" applyFont="1" applyBorder="1" applyAlignment="1">
      <alignment horizontal="left" vertical="center" wrapText="1"/>
    </xf>
    <xf numFmtId="0" fontId="37" fillId="24" borderId="15" xfId="0" applyFont="1" applyFill="1" applyBorder="1" applyAlignment="1">
      <alignment horizontal="left"/>
    </xf>
    <xf numFmtId="0" fontId="38" fillId="18" borderId="0" xfId="0" applyFont="1" applyFill="1" applyBorder="1" applyAlignment="1">
      <alignment horizontal="left" wrapText="1"/>
    </xf>
    <xf numFmtId="0" fontId="38" fillId="18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left" wrapText="1"/>
    </xf>
    <xf numFmtId="0" fontId="25" fillId="24" borderId="10" xfId="0" applyFont="1" applyFill="1" applyBorder="1" applyAlignment="1">
      <alignment horizontal="left"/>
    </xf>
    <xf numFmtId="0" fontId="25" fillId="18" borderId="10" xfId="35" applyFont="1" applyFill="1" applyBorder="1" applyAlignment="1">
      <alignment horizontal="left" wrapText="1"/>
    </xf>
    <xf numFmtId="0" fontId="25" fillId="18" borderId="10" xfId="0" applyFont="1" applyFill="1" applyBorder="1" applyAlignment="1">
      <alignment horizontal="left"/>
    </xf>
    <xf numFmtId="2" fontId="37" fillId="0" borderId="10" xfId="0" applyNumberFormat="1" applyFont="1" applyBorder="1" applyAlignment="1">
      <alignment horizontal="left" vertical="top"/>
    </xf>
    <xf numFmtId="0" fontId="37" fillId="0" borderId="13" xfId="0" applyFont="1" applyBorder="1" applyAlignment="1">
      <alignment horizontal="left" vertical="top"/>
    </xf>
    <xf numFmtId="2" fontId="37" fillId="18" borderId="10" xfId="0" applyNumberFormat="1" applyFont="1" applyFill="1" applyBorder="1" applyAlignment="1">
      <alignment horizontal="left" vertical="top"/>
    </xf>
    <xf numFmtId="0" fontId="37" fillId="18" borderId="13" xfId="0" applyFont="1" applyFill="1" applyBorder="1" applyAlignment="1">
      <alignment horizontal="left" vertical="top"/>
    </xf>
    <xf numFmtId="3" fontId="37" fillId="0" borderId="10" xfId="0" applyNumberFormat="1" applyFont="1" applyBorder="1" applyAlignment="1" applyProtection="1">
      <alignment horizontal="left" wrapText="1"/>
      <protection locked="0"/>
    </xf>
    <xf numFmtId="3" fontId="37" fillId="24" borderId="10" xfId="0" applyNumberFormat="1" applyFont="1" applyFill="1" applyBorder="1" applyAlignment="1" applyProtection="1">
      <alignment horizontal="left" wrapText="1"/>
      <protection locked="0"/>
    </xf>
    <xf numFmtId="3" fontId="37" fillId="18" borderId="10" xfId="0" applyNumberFormat="1" applyFont="1" applyFill="1" applyBorder="1" applyAlignment="1" applyProtection="1">
      <alignment horizontal="left" wrapText="1"/>
      <protection locked="0"/>
    </xf>
    <xf numFmtId="183" fontId="37" fillId="0" borderId="11" xfId="0" applyNumberFormat="1" applyFont="1" applyBorder="1" applyAlignment="1" applyProtection="1">
      <alignment horizontal="left" vertical="center" wrapText="1"/>
      <protection locked="0"/>
    </xf>
    <xf numFmtId="2" fontId="28" fillId="24" borderId="10" xfId="0" applyNumberFormat="1" applyFont="1" applyFill="1" applyBorder="1" applyAlignment="1">
      <alignment horizontal="left" vertical="center" wrapText="1"/>
    </xf>
    <xf numFmtId="2" fontId="28" fillId="18" borderId="10" xfId="0" applyNumberFormat="1" applyFont="1" applyFill="1" applyBorder="1" applyAlignment="1">
      <alignment horizontal="left" vertical="center" wrapText="1"/>
    </xf>
    <xf numFmtId="3" fontId="25" fillId="24" borderId="10" xfId="0" applyNumberFormat="1" applyFont="1" applyFill="1" applyBorder="1" applyAlignment="1" applyProtection="1">
      <alignment horizontal="left" wrapText="1"/>
      <protection locked="0"/>
    </xf>
    <xf numFmtId="3" fontId="25" fillId="18" borderId="10" xfId="0" applyNumberFormat="1" applyFont="1" applyFill="1" applyBorder="1" applyAlignment="1" applyProtection="1">
      <alignment horizontal="left" wrapText="1"/>
      <protection locked="0"/>
    </xf>
    <xf numFmtId="2" fontId="37" fillId="0" borderId="13" xfId="0" applyNumberFormat="1" applyFont="1" applyBorder="1" applyAlignment="1">
      <alignment horizontal="left"/>
    </xf>
    <xf numFmtId="0" fontId="37" fillId="0" borderId="20" xfId="0" applyFont="1" applyBorder="1" applyAlignment="1" applyProtection="1">
      <alignment horizontal="left" vertical="center" wrapText="1"/>
      <protection locked="0"/>
    </xf>
    <xf numFmtId="0" fontId="37" fillId="0" borderId="20" xfId="0" applyFont="1" applyBorder="1" applyAlignment="1">
      <alignment horizontal="left" vertical="center" wrapText="1"/>
    </xf>
    <xf numFmtId="0" fontId="37" fillId="32" borderId="17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25" fillId="24" borderId="14" xfId="0" applyFont="1" applyFill="1" applyBorder="1" applyAlignment="1" applyProtection="1">
      <alignment horizontal="left" wrapText="1"/>
      <protection locked="0"/>
    </xf>
    <xf numFmtId="0" fontId="28" fillId="24" borderId="14" xfId="0" applyFont="1" applyFill="1" applyBorder="1" applyAlignment="1">
      <alignment horizontal="left" vertical="center" wrapText="1"/>
    </xf>
    <xf numFmtId="2" fontId="25" fillId="24" borderId="14" xfId="0" applyNumberFormat="1" applyFont="1" applyFill="1" applyBorder="1" applyAlignment="1" applyProtection="1">
      <alignment horizontal="left" wrapText="1"/>
      <protection locked="0"/>
    </xf>
    <xf numFmtId="2" fontId="0" fillId="24" borderId="14" xfId="0" applyNumberFormat="1" applyFill="1" applyBorder="1" applyAlignment="1">
      <alignment horizontal="left"/>
    </xf>
    <xf numFmtId="0" fontId="25" fillId="24" borderId="24" xfId="0" applyFont="1" applyFill="1" applyBorder="1" applyAlignment="1" applyProtection="1">
      <alignment horizontal="left" wrapText="1"/>
      <protection locked="0"/>
    </xf>
    <xf numFmtId="0" fontId="28" fillId="18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37" fillId="0" borderId="15" xfId="0" applyFont="1" applyBorder="1" applyAlignment="1" applyProtection="1">
      <alignment horizontal="left" vertical="top" wrapText="1"/>
      <protection locked="0"/>
    </xf>
    <xf numFmtId="182" fontId="37" fillId="0" borderId="10" xfId="0" applyNumberFormat="1" applyFont="1" applyBorder="1" applyAlignment="1" applyProtection="1">
      <alignment horizontal="left" wrapText="1"/>
      <protection locked="0"/>
    </xf>
    <xf numFmtId="0" fontId="37" fillId="0" borderId="10" xfId="0" applyFont="1" applyBorder="1" applyAlignment="1">
      <alignment horizontal="left"/>
    </xf>
    <xf numFmtId="0" fontId="37" fillId="18" borderId="0" xfId="0" applyFont="1" applyFill="1" applyBorder="1" applyAlignment="1" applyProtection="1">
      <alignment horizontal="left" wrapText="1"/>
      <protection locked="0"/>
    </xf>
    <xf numFmtId="0" fontId="37" fillId="18" borderId="0" xfId="0" applyFont="1" applyFill="1" applyBorder="1" applyAlignment="1">
      <alignment horizontal="left"/>
    </xf>
    <xf numFmtId="4" fontId="37" fillId="18" borderId="0" xfId="0" applyNumberFormat="1" applyFont="1" applyFill="1" applyBorder="1" applyAlignment="1" applyProtection="1">
      <alignment horizontal="left" wrapText="1"/>
      <protection locked="0"/>
    </xf>
    <xf numFmtId="180" fontId="37" fillId="18" borderId="0" xfId="0" applyNumberFormat="1" applyFont="1" applyFill="1" applyBorder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4" fontId="37" fillId="0" borderId="0" xfId="0" applyNumberFormat="1" applyFont="1" applyAlignment="1" applyProtection="1">
      <alignment horizontal="left" wrapText="1"/>
      <protection locked="0"/>
    </xf>
    <xf numFmtId="180" fontId="37" fillId="0" borderId="0" xfId="0" applyNumberFormat="1" applyFont="1" applyAlignment="1" applyProtection="1">
      <alignment horizontal="left" wrapText="1"/>
      <protection locked="0"/>
    </xf>
    <xf numFmtId="0" fontId="39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4" fontId="38" fillId="0" borderId="0" xfId="0" applyNumberFormat="1" applyFont="1" applyAlignment="1">
      <alignment horizontal="left"/>
    </xf>
    <xf numFmtId="180" fontId="38" fillId="0" borderId="0" xfId="0" applyNumberFormat="1" applyFont="1" applyAlignment="1">
      <alignment horizontal="left"/>
    </xf>
    <xf numFmtId="0" fontId="38" fillId="0" borderId="10" xfId="35" applyFont="1" applyFill="1" applyBorder="1" applyAlignment="1" applyProtection="1">
      <alignment horizontal="right" wrapText="1"/>
      <protection/>
    </xf>
    <xf numFmtId="0" fontId="45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182" fontId="38" fillId="0" borderId="10" xfId="0" applyNumberFormat="1" applyFont="1" applyBorder="1" applyAlignment="1">
      <alignment horizontal="left" vertical="center" wrapText="1"/>
    </xf>
    <xf numFmtId="0" fontId="37" fillId="26" borderId="10" xfId="0" applyFont="1" applyFill="1" applyBorder="1" applyAlignment="1">
      <alignment horizontal="left" wrapText="1"/>
    </xf>
    <xf numFmtId="0" fontId="37" fillId="30" borderId="10" xfId="0" applyFont="1" applyFill="1" applyBorder="1" applyAlignment="1">
      <alignment horizontal="left" wrapText="1"/>
    </xf>
    <xf numFmtId="2" fontId="37" fillId="18" borderId="10" xfId="0" applyNumberFormat="1" applyFont="1" applyFill="1" applyBorder="1" applyAlignment="1" applyProtection="1">
      <alignment horizontal="left" wrapText="1"/>
      <protection locked="0"/>
    </xf>
    <xf numFmtId="182" fontId="37" fillId="18" borderId="10" xfId="0" applyNumberFormat="1" applyFont="1" applyFill="1" applyBorder="1" applyAlignment="1" applyProtection="1">
      <alignment horizontal="left" wrapText="1"/>
      <protection locked="0"/>
    </xf>
    <xf numFmtId="4" fontId="38" fillId="24" borderId="23" xfId="35" applyNumberFormat="1" applyFont="1" applyFill="1" applyBorder="1" applyAlignment="1">
      <alignment horizontal="left" wrapText="1"/>
    </xf>
    <xf numFmtId="4" fontId="38" fillId="24" borderId="16" xfId="35" applyNumberFormat="1" applyFont="1" applyFill="1" applyBorder="1" applyAlignment="1">
      <alignment horizontal="left" wrapText="1"/>
    </xf>
    <xf numFmtId="4" fontId="38" fillId="18" borderId="10" xfId="35" applyNumberFormat="1" applyFont="1" applyFill="1" applyBorder="1" applyAlignment="1">
      <alignment horizontal="left" wrapText="1"/>
    </xf>
    <xf numFmtId="4" fontId="37" fillId="0" borderId="10" xfId="0" applyNumberFormat="1" applyFont="1" applyBorder="1" applyAlignment="1">
      <alignment horizontal="left"/>
    </xf>
    <xf numFmtId="180" fontId="37" fillId="0" borderId="10" xfId="0" applyNumberFormat="1" applyFont="1" applyBorder="1" applyAlignment="1">
      <alignment horizontal="left"/>
    </xf>
    <xf numFmtId="0" fontId="43" fillId="0" borderId="10" xfId="37" applyFont="1" applyBorder="1" applyAlignment="1">
      <alignment horizontal="left"/>
      <protection/>
    </xf>
    <xf numFmtId="2" fontId="37" fillId="0" borderId="10" xfId="37" applyNumberFormat="1" applyFont="1" applyBorder="1" applyAlignment="1" applyProtection="1">
      <alignment horizontal="left" wrapText="1"/>
      <protection locked="0"/>
    </xf>
    <xf numFmtId="0" fontId="43" fillId="18" borderId="10" xfId="37" applyFont="1" applyFill="1" applyBorder="1" applyAlignment="1">
      <alignment horizontal="left"/>
      <protection/>
    </xf>
    <xf numFmtId="2" fontId="37" fillId="18" borderId="10" xfId="37" applyNumberFormat="1" applyFont="1" applyFill="1" applyBorder="1" applyAlignment="1" applyProtection="1">
      <alignment horizontal="left" wrapText="1"/>
      <protection locked="0"/>
    </xf>
    <xf numFmtId="0" fontId="46" fillId="0" borderId="10" xfId="0" applyFont="1" applyBorder="1" applyAlignment="1" applyProtection="1">
      <alignment horizontal="left" wrapText="1"/>
      <protection locked="0"/>
    </xf>
    <xf numFmtId="0" fontId="46" fillId="18" borderId="10" xfId="0" applyFont="1" applyFill="1" applyBorder="1" applyAlignment="1" applyProtection="1">
      <alignment horizontal="left" wrapText="1"/>
      <protection locked="0"/>
    </xf>
    <xf numFmtId="0" fontId="43" fillId="0" borderId="10" xfId="37" applyFont="1" applyBorder="1" applyAlignment="1">
      <alignment horizontal="left" wrapText="1"/>
      <protection/>
    </xf>
    <xf numFmtId="0" fontId="43" fillId="18" borderId="10" xfId="37" applyFont="1" applyFill="1" applyBorder="1" applyAlignment="1">
      <alignment horizontal="left" wrapText="1"/>
      <protection/>
    </xf>
    <xf numFmtId="2" fontId="46" fillId="0" borderId="10" xfId="0" applyNumberFormat="1" applyFont="1" applyBorder="1" applyAlignment="1" applyProtection="1">
      <alignment horizontal="left" wrapText="1"/>
      <protection locked="0"/>
    </xf>
    <xf numFmtId="182" fontId="46" fillId="0" borderId="10" xfId="0" applyNumberFormat="1" applyFont="1" applyBorder="1" applyAlignment="1" applyProtection="1">
      <alignment horizontal="left" wrapText="1"/>
      <protection locked="0"/>
    </xf>
    <xf numFmtId="0" fontId="37" fillId="0" borderId="12" xfId="0" applyFont="1" applyBorder="1" applyAlignment="1">
      <alignment horizontal="left" wrapText="1"/>
    </xf>
    <xf numFmtId="0" fontId="37" fillId="24" borderId="12" xfId="0" applyFont="1" applyFill="1" applyBorder="1" applyAlignment="1" applyProtection="1">
      <alignment horizontal="left" wrapText="1"/>
      <protection locked="0"/>
    </xf>
    <xf numFmtId="0" fontId="42" fillId="0" borderId="12" xfId="0" applyFont="1" applyBorder="1" applyAlignment="1" applyProtection="1">
      <alignment horizontal="left" wrapText="1"/>
      <protection locked="0"/>
    </xf>
    <xf numFmtId="4" fontId="37" fillId="18" borderId="10" xfId="0" applyNumberFormat="1" applyFont="1" applyFill="1" applyBorder="1" applyAlignment="1">
      <alignment horizontal="left"/>
    </xf>
    <xf numFmtId="180" fontId="37" fillId="18" borderId="10" xfId="0" applyNumberFormat="1" applyFont="1" applyFill="1" applyBorder="1" applyAlignment="1">
      <alignment horizontal="left"/>
    </xf>
    <xf numFmtId="0" fontId="38" fillId="24" borderId="10" xfId="0" applyFont="1" applyFill="1" applyBorder="1" applyAlignment="1">
      <alignment wrapText="1"/>
    </xf>
    <xf numFmtId="0" fontId="38" fillId="24" borderId="10" xfId="0" applyFont="1" applyFill="1" applyBorder="1" applyAlignment="1">
      <alignment horizontal="left" wrapText="1"/>
    </xf>
    <xf numFmtId="0" fontId="38" fillId="24" borderId="10" xfId="0" applyFont="1" applyFill="1" applyBorder="1" applyAlignment="1">
      <alignment horizontal="left"/>
    </xf>
    <xf numFmtId="180" fontId="38" fillId="24" borderId="10" xfId="0" applyNumberFormat="1" applyFont="1" applyFill="1" applyBorder="1" applyAlignment="1">
      <alignment horizontal="left"/>
    </xf>
    <xf numFmtId="0" fontId="39" fillId="24" borderId="11" xfId="0" applyFont="1" applyFill="1" applyBorder="1" applyAlignment="1" applyProtection="1">
      <alignment horizontal="left" vertical="center" wrapText="1"/>
      <protection locked="0"/>
    </xf>
    <xf numFmtId="0" fontId="37" fillId="24" borderId="11" xfId="0" applyFont="1" applyFill="1" applyBorder="1" applyAlignment="1" applyProtection="1">
      <alignment horizontal="left" vertical="center" wrapText="1"/>
      <protection locked="0"/>
    </xf>
    <xf numFmtId="0" fontId="38" fillId="24" borderId="11" xfId="0" applyFont="1" applyFill="1" applyBorder="1" applyAlignment="1">
      <alignment horizontal="left" vertical="center" wrapText="1"/>
    </xf>
    <xf numFmtId="0" fontId="38" fillId="24" borderId="11" xfId="0" applyFont="1" applyFill="1" applyBorder="1" applyAlignment="1">
      <alignment horizontal="left" vertical="center" wrapText="1"/>
    </xf>
    <xf numFmtId="2" fontId="38" fillId="24" borderId="11" xfId="0" applyNumberFormat="1" applyFont="1" applyFill="1" applyBorder="1" applyAlignment="1">
      <alignment horizontal="left" vertical="center" wrapText="1"/>
    </xf>
    <xf numFmtId="182" fontId="38" fillId="24" borderId="11" xfId="0" applyNumberFormat="1" applyFont="1" applyFill="1" applyBorder="1" applyAlignment="1">
      <alignment horizontal="left" vertical="center" wrapText="1"/>
    </xf>
    <xf numFmtId="2" fontId="38" fillId="24" borderId="19" xfId="0" applyNumberFormat="1" applyFont="1" applyFill="1" applyBorder="1" applyAlignment="1">
      <alignment horizontal="left" vertical="center" wrapText="1"/>
    </xf>
    <xf numFmtId="2" fontId="38" fillId="24" borderId="10" xfId="0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>
      <alignment wrapText="1"/>
    </xf>
    <xf numFmtId="2" fontId="38" fillId="24" borderId="14" xfId="0" applyNumberFormat="1" applyFont="1" applyFill="1" applyBorder="1" applyAlignment="1">
      <alignment horizontal="left" vertical="center" wrapText="1"/>
    </xf>
    <xf numFmtId="0" fontId="38" fillId="24" borderId="14" xfId="0" applyFont="1" applyFill="1" applyBorder="1" applyAlignment="1">
      <alignment/>
    </xf>
    <xf numFmtId="0" fontId="39" fillId="24" borderId="16" xfId="0" applyFont="1" applyFill="1" applyBorder="1" applyAlignment="1" applyProtection="1">
      <alignment horizontal="left" wrapText="1"/>
      <protection locked="0"/>
    </xf>
    <xf numFmtId="0" fontId="37" fillId="24" borderId="16" xfId="0" applyFont="1" applyFill="1" applyBorder="1" applyAlignment="1" applyProtection="1">
      <alignment horizontal="left" wrapText="1"/>
      <protection locked="0"/>
    </xf>
    <xf numFmtId="0" fontId="37" fillId="24" borderId="16" xfId="0" applyFont="1" applyFill="1" applyBorder="1" applyAlignment="1" applyProtection="1">
      <alignment horizontal="left" vertical="top" wrapText="1"/>
      <protection locked="0"/>
    </xf>
    <xf numFmtId="0" fontId="38" fillId="24" borderId="20" xfId="0" applyFont="1" applyFill="1" applyBorder="1" applyAlignment="1">
      <alignment horizontal="left" vertical="center" wrapText="1"/>
    </xf>
    <xf numFmtId="0" fontId="38" fillId="24" borderId="20" xfId="0" applyFont="1" applyFill="1" applyBorder="1" applyAlignment="1">
      <alignment horizontal="left" vertical="center" wrapText="1"/>
    </xf>
    <xf numFmtId="2" fontId="38" fillId="24" borderId="20" xfId="0" applyNumberFormat="1" applyFont="1" applyFill="1" applyBorder="1" applyAlignment="1">
      <alignment horizontal="left" vertical="center" wrapText="1"/>
    </xf>
    <xf numFmtId="182" fontId="38" fillId="24" borderId="20" xfId="0" applyNumberFormat="1" applyFont="1" applyFill="1" applyBorder="1" applyAlignment="1">
      <alignment horizontal="left" vertical="center" wrapText="1"/>
    </xf>
    <xf numFmtId="2" fontId="38" fillId="24" borderId="23" xfId="0" applyNumberFormat="1" applyFont="1" applyFill="1" applyBorder="1" applyAlignment="1">
      <alignment horizontal="left" vertical="center" wrapText="1"/>
    </xf>
    <xf numFmtId="2" fontId="38" fillId="24" borderId="16" xfId="0" applyNumberFormat="1" applyFont="1" applyFill="1" applyBorder="1" applyAlignment="1">
      <alignment horizontal="left" vertical="center" wrapText="1"/>
    </xf>
    <xf numFmtId="0" fontId="38" fillId="24" borderId="16" xfId="0" applyFont="1" applyFill="1" applyBorder="1" applyAlignment="1">
      <alignment/>
    </xf>
    <xf numFmtId="0" fontId="39" fillId="24" borderId="17" xfId="0" applyFont="1" applyFill="1" applyBorder="1" applyAlignment="1" applyProtection="1">
      <alignment horizontal="left" vertical="center" wrapText="1"/>
      <protection locked="0"/>
    </xf>
    <xf numFmtId="0" fontId="37" fillId="24" borderId="17" xfId="0" applyFont="1" applyFill="1" applyBorder="1" applyAlignment="1" applyProtection="1">
      <alignment horizontal="left" vertical="center" wrapText="1"/>
      <protection locked="0"/>
    </xf>
    <xf numFmtId="0" fontId="38" fillId="24" borderId="17" xfId="0" applyFont="1" applyFill="1" applyBorder="1" applyAlignment="1">
      <alignment horizontal="left" vertical="center" wrapText="1"/>
    </xf>
    <xf numFmtId="0" fontId="38" fillId="24" borderId="17" xfId="0" applyFont="1" applyFill="1" applyBorder="1" applyAlignment="1">
      <alignment horizontal="left" vertical="center" wrapText="1"/>
    </xf>
    <xf numFmtId="2" fontId="38" fillId="24" borderId="17" xfId="0" applyNumberFormat="1" applyFont="1" applyFill="1" applyBorder="1" applyAlignment="1">
      <alignment horizontal="left" vertical="center" wrapText="1"/>
    </xf>
    <xf numFmtId="182" fontId="38" fillId="24" borderId="17" xfId="0" applyNumberFormat="1" applyFont="1" applyFill="1" applyBorder="1" applyAlignment="1">
      <alignment horizontal="left" vertical="center" wrapText="1"/>
    </xf>
    <xf numFmtId="2" fontId="38" fillId="24" borderId="18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horizontal="right" wrapText="1"/>
      <protection locked="0"/>
    </xf>
    <xf numFmtId="0" fontId="38" fillId="0" borderId="16" xfId="0" applyFont="1" applyBorder="1" applyAlignment="1">
      <alignment wrapText="1"/>
    </xf>
    <xf numFmtId="14" fontId="39" fillId="0" borderId="0" xfId="0" applyNumberFormat="1" applyFont="1" applyAlignment="1" applyProtection="1">
      <alignment wrapText="1"/>
      <protection locked="0"/>
    </xf>
    <xf numFmtId="0" fontId="38" fillId="0" borderId="0" xfId="0" applyFont="1" applyAlignment="1">
      <alignment wrapText="1"/>
    </xf>
    <xf numFmtId="0" fontId="38" fillId="18" borderId="10" xfId="0" applyFont="1" applyFill="1" applyBorder="1" applyAlignment="1">
      <alignment wrapText="1"/>
    </xf>
    <xf numFmtId="14" fontId="39" fillId="0" borderId="25" xfId="0" applyNumberFormat="1" applyFont="1" applyBorder="1" applyAlignment="1" applyProtection="1">
      <alignment wrapText="1"/>
      <protection locked="0"/>
    </xf>
    <xf numFmtId="0" fontId="37" fillId="0" borderId="0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2" fillId="4" borderId="13" xfId="0" applyFont="1" applyFill="1" applyBorder="1" applyAlignment="1" applyProtection="1">
      <alignment horizontal="center" wrapText="1"/>
      <protection/>
    </xf>
    <xf numFmtId="0" fontId="22" fillId="4" borderId="27" xfId="0" applyFont="1" applyFill="1" applyBorder="1" applyAlignment="1" applyProtection="1">
      <alignment horizontal="center" wrapText="1"/>
      <protection/>
    </xf>
    <xf numFmtId="0" fontId="22" fillId="4" borderId="12" xfId="0" applyFont="1" applyFill="1" applyBorder="1" applyAlignment="1" applyProtection="1">
      <alignment horizontal="center" wrapText="1"/>
      <protection/>
    </xf>
    <xf numFmtId="14" fontId="22" fillId="0" borderId="0" xfId="0" applyNumberFormat="1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13" xfId="0" applyFont="1" applyBorder="1" applyAlignment="1" applyProtection="1">
      <alignment horizontal="center" vertical="top" wrapText="1"/>
      <protection locked="0"/>
    </xf>
    <xf numFmtId="0" fontId="24" fillId="0" borderId="12" xfId="0" applyFont="1" applyBorder="1" applyAlignment="1" applyProtection="1">
      <alignment horizontal="center" vertical="top" wrapText="1"/>
      <protection locked="0"/>
    </xf>
    <xf numFmtId="49" fontId="22" fillId="4" borderId="13" xfId="0" applyNumberFormat="1" applyFont="1" applyFill="1" applyBorder="1" applyAlignment="1" applyProtection="1">
      <alignment horizontal="center" wrapText="1"/>
      <protection locked="0"/>
    </xf>
    <xf numFmtId="49" fontId="22" fillId="4" borderId="27" xfId="0" applyNumberFormat="1" applyFont="1" applyFill="1" applyBorder="1" applyAlignment="1" applyProtection="1">
      <alignment horizontal="center" wrapText="1"/>
      <protection locked="0"/>
    </xf>
    <xf numFmtId="49" fontId="22" fillId="4" borderId="12" xfId="0" applyNumberFormat="1" applyFont="1" applyFill="1" applyBorder="1" applyAlignment="1" applyProtection="1">
      <alignment horizontal="center" wrapText="1"/>
      <protection locked="0"/>
    </xf>
    <xf numFmtId="14" fontId="39" fillId="0" borderId="0" xfId="0" applyNumberFormat="1" applyFont="1" applyAlignment="1" applyProtection="1">
      <alignment horizontal="left" wrapText="1"/>
      <protection locked="0"/>
    </xf>
    <xf numFmtId="0" fontId="39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9" fontId="39" fillId="4" borderId="10" xfId="0" applyNumberFormat="1" applyFont="1" applyFill="1" applyBorder="1" applyAlignment="1" applyProtection="1">
      <alignment horizontal="left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3" xfId="0" applyFont="1" applyBorder="1" applyAlignment="1" applyProtection="1">
      <alignment horizontal="left" wrapText="1"/>
      <protection locked="0"/>
    </xf>
    <xf numFmtId="0" fontId="42" fillId="0" borderId="27" xfId="0" applyFont="1" applyBorder="1" applyAlignment="1" applyProtection="1">
      <alignment horizontal="left" wrapText="1"/>
      <protection locked="0"/>
    </xf>
    <xf numFmtId="0" fontId="42" fillId="0" borderId="12" xfId="0" applyFont="1" applyBorder="1" applyAlignment="1" applyProtection="1">
      <alignment horizontal="left" wrapText="1"/>
      <protection locked="0"/>
    </xf>
    <xf numFmtId="14" fontId="39" fillId="0" borderId="0" xfId="0" applyNumberFormat="1" applyFont="1" applyAlignment="1" applyProtection="1">
      <alignment horizontal="center" wrapText="1"/>
      <protection locked="0"/>
    </xf>
    <xf numFmtId="0" fontId="39" fillId="0" borderId="0" xfId="0" applyFont="1" applyAlignment="1">
      <alignment horizontal="center" vertical="center" wrapText="1"/>
    </xf>
    <xf numFmtId="0" fontId="39" fillId="4" borderId="13" xfId="0" applyFont="1" applyFill="1" applyBorder="1" applyAlignment="1" applyProtection="1">
      <alignment horizontal="center" wrapText="1"/>
      <protection/>
    </xf>
    <xf numFmtId="0" fontId="39" fillId="4" borderId="27" xfId="0" applyFont="1" applyFill="1" applyBorder="1" applyAlignment="1" applyProtection="1">
      <alignment horizontal="center" wrapText="1"/>
      <protection/>
    </xf>
    <xf numFmtId="0" fontId="39" fillId="4" borderId="12" xfId="0" applyFont="1" applyFill="1" applyBorder="1" applyAlignment="1" applyProtection="1">
      <alignment horizontal="center" wrapText="1"/>
      <protection/>
    </xf>
    <xf numFmtId="0" fontId="42" fillId="15" borderId="13" xfId="0" applyFont="1" applyFill="1" applyBorder="1" applyAlignment="1" applyProtection="1">
      <alignment horizontal="center" wrapText="1"/>
      <protection locked="0"/>
    </xf>
    <xf numFmtId="0" fontId="42" fillId="15" borderId="27" xfId="0" applyFont="1" applyFill="1" applyBorder="1" applyAlignment="1" applyProtection="1">
      <alignment horizontal="center" wrapText="1"/>
      <protection locked="0"/>
    </xf>
    <xf numFmtId="0" fontId="42" fillId="15" borderId="12" xfId="0" applyFont="1" applyFill="1" applyBorder="1" applyAlignment="1" applyProtection="1">
      <alignment horizontal="center" wrapText="1"/>
      <protection locked="0"/>
    </xf>
    <xf numFmtId="49" fontId="39" fillId="4" borderId="13" xfId="0" applyNumberFormat="1" applyFont="1" applyFill="1" applyBorder="1" applyAlignment="1" applyProtection="1">
      <alignment horizontal="center" wrapText="1"/>
      <protection locked="0"/>
    </xf>
    <xf numFmtId="49" fontId="39" fillId="4" borderId="27" xfId="0" applyNumberFormat="1" applyFont="1" applyFill="1" applyBorder="1" applyAlignment="1" applyProtection="1">
      <alignment horizontal="center" wrapText="1"/>
      <protection locked="0"/>
    </xf>
    <xf numFmtId="49" fontId="39" fillId="4" borderId="12" xfId="0" applyNumberFormat="1" applyFont="1" applyFill="1" applyBorder="1" applyAlignment="1" applyProtection="1">
      <alignment horizontal="center" wrapText="1"/>
      <protection locked="0"/>
    </xf>
    <xf numFmtId="0" fontId="38" fillId="0" borderId="28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 2" xfId="34"/>
    <cellStyle name="Normal 3" xfId="35"/>
    <cellStyle name="Normal 4" xfId="36"/>
    <cellStyle name="Normal 5" xfId="37"/>
    <cellStyle name="Normal_Shee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62"/>
  <sheetViews>
    <sheetView zoomScalePageLayoutView="0" workbookViewId="0" topLeftCell="A1">
      <selection activeCell="C718" sqref="C718"/>
    </sheetView>
  </sheetViews>
  <sheetFormatPr defaultColWidth="9.140625" defaultRowHeight="12.75"/>
  <cols>
    <col min="1" max="1" width="5.8515625" style="0" customWidth="1"/>
    <col min="2" max="2" width="9.140625" style="58" customWidth="1"/>
    <col min="3" max="3" width="38.57421875" style="0" customWidth="1"/>
    <col min="4" max="4" width="57.8515625" style="0" customWidth="1"/>
    <col min="5" max="5" width="26.8515625" style="0" customWidth="1"/>
  </cols>
  <sheetData>
    <row r="1" spans="1:5" ht="13.5">
      <c r="A1" s="552" t="s">
        <v>2351</v>
      </c>
      <c r="B1" s="552"/>
      <c r="C1" s="552"/>
      <c r="D1" s="552"/>
      <c r="E1" s="552"/>
    </row>
    <row r="2" spans="1:5" ht="15">
      <c r="A2" s="553" t="s">
        <v>2350</v>
      </c>
      <c r="B2" s="553"/>
      <c r="C2" s="553"/>
      <c r="D2" s="553"/>
      <c r="E2" s="553"/>
    </row>
    <row r="4" spans="1:5" ht="69">
      <c r="A4" s="75" t="s">
        <v>1712</v>
      </c>
      <c r="B4" s="75" t="s">
        <v>841</v>
      </c>
      <c r="C4" s="76" t="s">
        <v>260</v>
      </c>
      <c r="D4" s="77" t="s">
        <v>2097</v>
      </c>
      <c r="E4" s="1" t="s">
        <v>2633</v>
      </c>
    </row>
    <row r="5" spans="1:5" ht="13.5">
      <c r="A5" s="556" t="s">
        <v>2326</v>
      </c>
      <c r="B5" s="557"/>
      <c r="C5" s="557"/>
      <c r="D5" s="558"/>
      <c r="E5" s="3"/>
    </row>
    <row r="6" spans="1:5" ht="14.25">
      <c r="A6" s="2"/>
      <c r="B6" s="2" t="s">
        <v>2693</v>
      </c>
      <c r="C6" s="554" t="s">
        <v>1473</v>
      </c>
      <c r="D6" s="555"/>
      <c r="E6" s="4"/>
    </row>
    <row r="7" spans="1:5" ht="13.5">
      <c r="A7" s="2">
        <v>1</v>
      </c>
      <c r="B7" s="4" t="s">
        <v>972</v>
      </c>
      <c r="C7" s="4" t="s">
        <v>1116</v>
      </c>
      <c r="D7" s="4" t="s">
        <v>984</v>
      </c>
      <c r="E7" s="4">
        <v>1200</v>
      </c>
    </row>
    <row r="8" spans="1:5" ht="13.5">
      <c r="A8" s="2">
        <v>2</v>
      </c>
      <c r="B8" s="4" t="s">
        <v>443</v>
      </c>
      <c r="C8" s="4" t="s">
        <v>1089</v>
      </c>
      <c r="D8" s="4" t="s">
        <v>2417</v>
      </c>
      <c r="E8" s="4">
        <v>20</v>
      </c>
    </row>
    <row r="9" spans="1:5" ht="13.5">
      <c r="A9" s="2">
        <v>3</v>
      </c>
      <c r="B9" s="4" t="s">
        <v>443</v>
      </c>
      <c r="C9" s="4" t="s">
        <v>1089</v>
      </c>
      <c r="D9" s="4" t="s">
        <v>2418</v>
      </c>
      <c r="E9" s="4">
        <v>20</v>
      </c>
    </row>
    <row r="10" spans="1:5" ht="13.5">
      <c r="A10" s="2">
        <v>4</v>
      </c>
      <c r="B10" s="4" t="s">
        <v>443</v>
      </c>
      <c r="C10" s="4" t="s">
        <v>1089</v>
      </c>
      <c r="D10" s="4" t="s">
        <v>666</v>
      </c>
      <c r="E10" s="4">
        <v>1300</v>
      </c>
    </row>
    <row r="11" spans="1:5" ht="13.5">
      <c r="A11" s="2">
        <v>5</v>
      </c>
      <c r="B11" s="4" t="s">
        <v>443</v>
      </c>
      <c r="C11" s="4" t="s">
        <v>1090</v>
      </c>
      <c r="D11" s="4" t="s">
        <v>953</v>
      </c>
      <c r="E11" s="4">
        <v>200</v>
      </c>
    </row>
    <row r="12" spans="1:5" ht="13.5">
      <c r="A12" s="2">
        <v>6</v>
      </c>
      <c r="B12" s="4" t="s">
        <v>443</v>
      </c>
      <c r="C12" s="4" t="s">
        <v>1090</v>
      </c>
      <c r="D12" s="4" t="s">
        <v>2849</v>
      </c>
      <c r="E12" s="5">
        <v>1300</v>
      </c>
    </row>
    <row r="13" spans="1:5" ht="13.5">
      <c r="A13" s="2">
        <v>7</v>
      </c>
      <c r="B13" s="4" t="s">
        <v>443</v>
      </c>
      <c r="C13" s="4" t="s">
        <v>1440</v>
      </c>
      <c r="D13" s="4" t="s">
        <v>2848</v>
      </c>
      <c r="E13" s="4">
        <v>10</v>
      </c>
    </row>
    <row r="14" spans="1:5" ht="13.5">
      <c r="A14" s="2">
        <v>8</v>
      </c>
      <c r="B14" s="4" t="s">
        <v>443</v>
      </c>
      <c r="C14" s="4" t="s">
        <v>893</v>
      </c>
      <c r="D14" s="4" t="s">
        <v>896</v>
      </c>
      <c r="E14" s="4">
        <v>10</v>
      </c>
    </row>
    <row r="15" spans="1:5" ht="13.5">
      <c r="A15" s="2">
        <v>9</v>
      </c>
      <c r="B15" s="4" t="s">
        <v>443</v>
      </c>
      <c r="C15" s="4" t="s">
        <v>893</v>
      </c>
      <c r="D15" s="4" t="s">
        <v>1414</v>
      </c>
      <c r="E15" s="4">
        <v>20</v>
      </c>
    </row>
    <row r="16" spans="1:5" ht="13.5">
      <c r="A16" s="2">
        <v>10</v>
      </c>
      <c r="B16" s="4" t="s">
        <v>1091</v>
      </c>
      <c r="C16" s="4" t="s">
        <v>1092</v>
      </c>
      <c r="D16" s="4" t="s">
        <v>2850</v>
      </c>
      <c r="E16" s="4">
        <v>3</v>
      </c>
    </row>
    <row r="17" spans="1:5" ht="14.25">
      <c r="A17" s="2"/>
      <c r="B17" s="2" t="s">
        <v>1093</v>
      </c>
      <c r="C17" s="554" t="s">
        <v>869</v>
      </c>
      <c r="D17" s="555"/>
      <c r="E17" s="4"/>
    </row>
    <row r="18" spans="1:5" ht="13.5">
      <c r="A18" s="2">
        <v>11</v>
      </c>
      <c r="B18" s="4" t="s">
        <v>1632</v>
      </c>
      <c r="C18" s="4" t="s">
        <v>1633</v>
      </c>
      <c r="D18" s="4" t="s">
        <v>1634</v>
      </c>
      <c r="E18" s="4">
        <v>7</v>
      </c>
    </row>
    <row r="19" spans="1:5" ht="13.5">
      <c r="A19" s="2">
        <v>12</v>
      </c>
      <c r="B19" s="4" t="s">
        <v>1094</v>
      </c>
      <c r="C19" s="4" t="s">
        <v>2231</v>
      </c>
      <c r="D19" s="4" t="s">
        <v>2245</v>
      </c>
      <c r="E19" s="4">
        <v>2000</v>
      </c>
    </row>
    <row r="20" spans="1:5" ht="13.5">
      <c r="A20" s="2">
        <v>13</v>
      </c>
      <c r="B20" s="4" t="s">
        <v>1094</v>
      </c>
      <c r="C20" s="4" t="s">
        <v>2231</v>
      </c>
      <c r="D20" s="4" t="s">
        <v>2851</v>
      </c>
      <c r="E20" s="4">
        <v>10</v>
      </c>
    </row>
    <row r="21" spans="1:5" ht="13.5">
      <c r="A21" s="2">
        <v>14</v>
      </c>
      <c r="B21" s="4" t="s">
        <v>1094</v>
      </c>
      <c r="C21" s="4" t="s">
        <v>935</v>
      </c>
      <c r="D21" s="4" t="s">
        <v>2246</v>
      </c>
      <c r="E21" s="4">
        <v>100</v>
      </c>
    </row>
    <row r="22" spans="1:5" ht="13.5">
      <c r="A22" s="2">
        <v>15</v>
      </c>
      <c r="B22" s="4" t="s">
        <v>1094</v>
      </c>
      <c r="C22" s="4" t="s">
        <v>935</v>
      </c>
      <c r="D22" s="4" t="s">
        <v>2852</v>
      </c>
      <c r="E22" s="4">
        <v>2</v>
      </c>
    </row>
    <row r="23" spans="1:5" ht="13.5">
      <c r="A23" s="2">
        <v>16</v>
      </c>
      <c r="B23" s="4" t="s">
        <v>936</v>
      </c>
      <c r="C23" s="4" t="s">
        <v>2252</v>
      </c>
      <c r="D23" s="4" t="s">
        <v>1431</v>
      </c>
      <c r="E23" s="4">
        <v>700</v>
      </c>
    </row>
    <row r="24" spans="1:5" ht="13.5">
      <c r="A24" s="2">
        <v>17</v>
      </c>
      <c r="B24" s="4" t="s">
        <v>936</v>
      </c>
      <c r="C24" s="6" t="s">
        <v>2677</v>
      </c>
      <c r="D24" s="6" t="s">
        <v>2678</v>
      </c>
      <c r="E24" s="4">
        <v>40</v>
      </c>
    </row>
    <row r="25" spans="1:5" ht="13.5">
      <c r="A25" s="2">
        <v>18</v>
      </c>
      <c r="B25" s="4" t="s">
        <v>2283</v>
      </c>
      <c r="C25" s="4" t="s">
        <v>2651</v>
      </c>
      <c r="D25" s="4" t="s">
        <v>1432</v>
      </c>
      <c r="E25" s="4">
        <v>250</v>
      </c>
    </row>
    <row r="26" spans="1:5" ht="13.5">
      <c r="A26" s="2">
        <v>19</v>
      </c>
      <c r="B26" s="4" t="s">
        <v>2283</v>
      </c>
      <c r="C26" s="4" t="s">
        <v>2651</v>
      </c>
      <c r="D26" s="4" t="s">
        <v>2853</v>
      </c>
      <c r="E26" s="4">
        <v>10</v>
      </c>
    </row>
    <row r="27" spans="1:5" ht="27">
      <c r="A27" s="2">
        <v>20</v>
      </c>
      <c r="B27" s="4" t="s">
        <v>2284</v>
      </c>
      <c r="C27" s="7" t="s">
        <v>2652</v>
      </c>
      <c r="D27" s="4" t="s">
        <v>2706</v>
      </c>
      <c r="E27" s="4">
        <v>250</v>
      </c>
    </row>
    <row r="28" spans="1:5" ht="27">
      <c r="A28" s="2">
        <v>21</v>
      </c>
      <c r="B28" s="4" t="s">
        <v>2284</v>
      </c>
      <c r="C28" s="7" t="s">
        <v>2652</v>
      </c>
      <c r="D28" s="4" t="s">
        <v>2854</v>
      </c>
      <c r="E28" s="4">
        <v>100</v>
      </c>
    </row>
    <row r="29" spans="1:5" ht="13.5">
      <c r="A29" s="2">
        <v>22</v>
      </c>
      <c r="B29" s="4" t="s">
        <v>1420</v>
      </c>
      <c r="C29" s="4" t="s">
        <v>2287</v>
      </c>
      <c r="D29" s="4" t="s">
        <v>2855</v>
      </c>
      <c r="E29" s="4">
        <v>5</v>
      </c>
    </row>
    <row r="30" spans="1:5" ht="13.5">
      <c r="A30" s="2">
        <v>23</v>
      </c>
      <c r="B30" s="4" t="s">
        <v>1420</v>
      </c>
      <c r="C30" s="4" t="s">
        <v>468</v>
      </c>
      <c r="D30" s="4" t="s">
        <v>909</v>
      </c>
      <c r="E30" s="4">
        <v>9000</v>
      </c>
    </row>
    <row r="31" spans="1:5" ht="13.5">
      <c r="A31" s="2">
        <v>24</v>
      </c>
      <c r="B31" s="4" t="s">
        <v>1420</v>
      </c>
      <c r="C31" s="4" t="s">
        <v>468</v>
      </c>
      <c r="D31" s="4" t="s">
        <v>2856</v>
      </c>
      <c r="E31" s="4">
        <v>30</v>
      </c>
    </row>
    <row r="32" spans="1:5" ht="14.25">
      <c r="A32" s="2"/>
      <c r="B32" s="4"/>
      <c r="C32" s="4"/>
      <c r="D32" s="8" t="s">
        <v>2641</v>
      </c>
      <c r="E32" s="4"/>
    </row>
    <row r="33" spans="1:5" ht="13.5">
      <c r="A33" s="2">
        <v>25</v>
      </c>
      <c r="B33" s="4" t="s">
        <v>2640</v>
      </c>
      <c r="C33" s="4" t="s">
        <v>2642</v>
      </c>
      <c r="D33" s="4" t="s">
        <v>2643</v>
      </c>
      <c r="E33" s="4">
        <v>9000</v>
      </c>
    </row>
    <row r="34" spans="1:5" ht="13.5">
      <c r="A34" s="2">
        <v>26</v>
      </c>
      <c r="B34" s="4" t="s">
        <v>2640</v>
      </c>
      <c r="C34" s="4" t="s">
        <v>2642</v>
      </c>
      <c r="D34" s="4" t="s">
        <v>2644</v>
      </c>
      <c r="E34" s="4">
        <v>5</v>
      </c>
    </row>
    <row r="35" spans="1:5" ht="13.5">
      <c r="A35" s="2">
        <v>27</v>
      </c>
      <c r="B35" s="4" t="s">
        <v>2640</v>
      </c>
      <c r="C35" s="4" t="s">
        <v>2645</v>
      </c>
      <c r="D35" s="4" t="s">
        <v>2646</v>
      </c>
      <c r="E35" s="4">
        <v>10</v>
      </c>
    </row>
    <row r="36" spans="1:5" ht="13.5">
      <c r="A36" s="2">
        <v>28</v>
      </c>
      <c r="B36" s="4" t="s">
        <v>2640</v>
      </c>
      <c r="C36" s="4" t="s">
        <v>2645</v>
      </c>
      <c r="D36" s="4" t="s">
        <v>2647</v>
      </c>
      <c r="E36" s="4">
        <v>5</v>
      </c>
    </row>
    <row r="37" spans="1:5" ht="13.5">
      <c r="A37" s="2">
        <v>29</v>
      </c>
      <c r="B37" s="4" t="s">
        <v>2640</v>
      </c>
      <c r="C37" s="4" t="s">
        <v>2648</v>
      </c>
      <c r="D37" s="4" t="s">
        <v>2649</v>
      </c>
      <c r="E37" s="4">
        <v>5</v>
      </c>
    </row>
    <row r="38" spans="1:5" ht="14.25">
      <c r="A38" s="2"/>
      <c r="B38" s="2" t="s">
        <v>1421</v>
      </c>
      <c r="C38" s="4"/>
      <c r="D38" s="8" t="s">
        <v>297</v>
      </c>
      <c r="E38" s="4"/>
    </row>
    <row r="39" spans="1:5" ht="13.5">
      <c r="A39" s="2">
        <v>30</v>
      </c>
      <c r="B39" s="4" t="s">
        <v>431</v>
      </c>
      <c r="C39" s="4" t="s">
        <v>432</v>
      </c>
      <c r="D39" s="4" t="s">
        <v>2857</v>
      </c>
      <c r="E39" s="4">
        <v>3</v>
      </c>
    </row>
    <row r="40" spans="1:5" ht="13.5">
      <c r="A40" s="2">
        <v>31</v>
      </c>
      <c r="B40" s="4" t="s">
        <v>1422</v>
      </c>
      <c r="C40" s="4" t="s">
        <v>1423</v>
      </c>
      <c r="D40" s="4" t="s">
        <v>2858</v>
      </c>
      <c r="E40" s="4">
        <v>2</v>
      </c>
    </row>
    <row r="41" spans="1:5" ht="13.5">
      <c r="A41" s="2">
        <v>32</v>
      </c>
      <c r="B41" s="4" t="s">
        <v>1424</v>
      </c>
      <c r="C41" s="7" t="s">
        <v>469</v>
      </c>
      <c r="D41" s="4" t="s">
        <v>2859</v>
      </c>
      <c r="E41" s="4">
        <v>5</v>
      </c>
    </row>
    <row r="42" spans="1:5" ht="13.5">
      <c r="A42" s="2">
        <v>33</v>
      </c>
      <c r="B42" s="4" t="s">
        <v>1424</v>
      </c>
      <c r="C42" s="4" t="s">
        <v>298</v>
      </c>
      <c r="D42" s="4" t="s">
        <v>1009</v>
      </c>
      <c r="E42" s="4">
        <v>50</v>
      </c>
    </row>
    <row r="43" spans="1:5" ht="13.5">
      <c r="A43" s="2">
        <v>34</v>
      </c>
      <c r="B43" s="4" t="s">
        <v>1424</v>
      </c>
      <c r="C43" s="4" t="s">
        <v>298</v>
      </c>
      <c r="D43" s="4" t="s">
        <v>1068</v>
      </c>
      <c r="E43" s="4">
        <v>10</v>
      </c>
    </row>
    <row r="44" spans="1:5" ht="13.5">
      <c r="A44" s="2">
        <v>35</v>
      </c>
      <c r="B44" s="4" t="s">
        <v>1424</v>
      </c>
      <c r="C44" s="4" t="s">
        <v>1425</v>
      </c>
      <c r="D44" s="4" t="s">
        <v>2860</v>
      </c>
      <c r="E44" s="4">
        <v>5</v>
      </c>
    </row>
    <row r="45" spans="1:5" ht="13.5">
      <c r="A45" s="2">
        <v>36</v>
      </c>
      <c r="B45" s="4" t="s">
        <v>1424</v>
      </c>
      <c r="C45" s="4" t="s">
        <v>2726</v>
      </c>
      <c r="D45" s="10" t="s">
        <v>1436</v>
      </c>
      <c r="E45" s="4">
        <v>5</v>
      </c>
    </row>
    <row r="46" spans="1:5" ht="13.5">
      <c r="A46" s="2">
        <v>37</v>
      </c>
      <c r="B46" s="4" t="s">
        <v>1424</v>
      </c>
      <c r="C46" s="4" t="s">
        <v>2726</v>
      </c>
      <c r="D46" s="10" t="s">
        <v>2862</v>
      </c>
      <c r="E46" s="4">
        <v>5</v>
      </c>
    </row>
    <row r="47" spans="1:5" ht="13.5">
      <c r="A47" s="2">
        <v>38</v>
      </c>
      <c r="B47" s="4" t="s">
        <v>1424</v>
      </c>
      <c r="C47" s="4" t="s">
        <v>2281</v>
      </c>
      <c r="D47" s="4" t="s">
        <v>2861</v>
      </c>
      <c r="E47" s="4">
        <v>2</v>
      </c>
    </row>
    <row r="48" spans="1:5" ht="14.25">
      <c r="A48" s="2"/>
      <c r="B48" s="2" t="s">
        <v>1108</v>
      </c>
      <c r="C48" s="4"/>
      <c r="D48" s="8" t="s">
        <v>1607</v>
      </c>
      <c r="E48" s="4"/>
    </row>
    <row r="49" spans="1:5" ht="13.5">
      <c r="A49" s="2">
        <v>39</v>
      </c>
      <c r="B49" s="4" t="s">
        <v>912</v>
      </c>
      <c r="C49" s="4" t="s">
        <v>913</v>
      </c>
      <c r="D49" s="4" t="s">
        <v>2863</v>
      </c>
      <c r="E49" s="4">
        <v>120</v>
      </c>
    </row>
    <row r="50" spans="1:5" ht="13.5">
      <c r="A50" s="2">
        <v>40</v>
      </c>
      <c r="B50" s="4" t="s">
        <v>912</v>
      </c>
      <c r="C50" s="4" t="s">
        <v>2751</v>
      </c>
      <c r="D50" s="4" t="s">
        <v>1437</v>
      </c>
      <c r="E50" s="4">
        <v>20</v>
      </c>
    </row>
    <row r="51" spans="1:5" ht="13.5">
      <c r="A51" s="2">
        <v>41</v>
      </c>
      <c r="B51" s="4" t="s">
        <v>2752</v>
      </c>
      <c r="C51" s="4" t="s">
        <v>2753</v>
      </c>
      <c r="D51" s="4" t="s">
        <v>2864</v>
      </c>
      <c r="E51" s="4">
        <v>60</v>
      </c>
    </row>
    <row r="52" spans="1:5" ht="13.5">
      <c r="A52" s="2">
        <v>42</v>
      </c>
      <c r="B52" s="4" t="s">
        <v>2752</v>
      </c>
      <c r="C52" s="4" t="s">
        <v>2753</v>
      </c>
      <c r="D52" s="4" t="s">
        <v>2390</v>
      </c>
      <c r="E52" s="4">
        <v>5</v>
      </c>
    </row>
    <row r="53" spans="1:5" ht="13.5">
      <c r="A53" s="2">
        <v>43</v>
      </c>
      <c r="B53" s="4" t="s">
        <v>2752</v>
      </c>
      <c r="C53" s="4" t="s">
        <v>2236</v>
      </c>
      <c r="D53" s="4" t="s">
        <v>2237</v>
      </c>
      <c r="E53" s="4">
        <v>10</v>
      </c>
    </row>
    <row r="54" spans="1:5" ht="27">
      <c r="A54" s="2">
        <v>44</v>
      </c>
      <c r="B54" s="4" t="s">
        <v>2752</v>
      </c>
      <c r="C54" s="4" t="s">
        <v>2353</v>
      </c>
      <c r="D54" s="4" t="s">
        <v>2865</v>
      </c>
      <c r="E54" s="4">
        <v>70</v>
      </c>
    </row>
    <row r="55" spans="1:5" ht="27">
      <c r="A55" s="2">
        <v>45</v>
      </c>
      <c r="B55" s="4" t="s">
        <v>2752</v>
      </c>
      <c r="C55" s="4" t="s">
        <v>2353</v>
      </c>
      <c r="D55" s="4" t="s">
        <v>2812</v>
      </c>
      <c r="E55" s="4">
        <v>30</v>
      </c>
    </row>
    <row r="56" spans="1:5" ht="14.25">
      <c r="A56" s="2"/>
      <c r="B56" s="2" t="s">
        <v>2754</v>
      </c>
      <c r="C56" s="7"/>
      <c r="D56" s="11" t="s">
        <v>1608</v>
      </c>
      <c r="E56" s="4"/>
    </row>
    <row r="57" spans="1:5" ht="13.5">
      <c r="A57" s="2">
        <v>46</v>
      </c>
      <c r="B57" s="4" t="s">
        <v>2747</v>
      </c>
      <c r="C57" s="4" t="s">
        <v>2748</v>
      </c>
      <c r="D57" s="4" t="s">
        <v>2866</v>
      </c>
      <c r="E57" s="4">
        <v>3</v>
      </c>
    </row>
    <row r="58" spans="1:5" ht="13.5">
      <c r="A58" s="2">
        <v>47</v>
      </c>
      <c r="B58" s="4" t="s">
        <v>1426</v>
      </c>
      <c r="C58" s="7" t="s">
        <v>2288</v>
      </c>
      <c r="D58" s="4" t="s">
        <v>403</v>
      </c>
      <c r="E58" s="4">
        <v>3</v>
      </c>
    </row>
    <row r="59" spans="1:5" ht="13.5">
      <c r="A59" s="2">
        <v>48</v>
      </c>
      <c r="B59" s="4" t="s">
        <v>1427</v>
      </c>
      <c r="C59" s="4" t="s">
        <v>2135</v>
      </c>
      <c r="D59" s="4" t="s">
        <v>2867</v>
      </c>
      <c r="E59" s="4">
        <v>300</v>
      </c>
    </row>
    <row r="60" spans="1:5" ht="13.5">
      <c r="A60" s="2">
        <v>49</v>
      </c>
      <c r="B60" s="4" t="s">
        <v>1427</v>
      </c>
      <c r="C60" s="4" t="s">
        <v>2135</v>
      </c>
      <c r="D60" s="4" t="s">
        <v>1791</v>
      </c>
      <c r="E60" s="4">
        <v>5</v>
      </c>
    </row>
    <row r="61" spans="1:5" ht="13.5">
      <c r="A61" s="2">
        <v>50</v>
      </c>
      <c r="B61" s="4" t="s">
        <v>1428</v>
      </c>
      <c r="C61" s="4" t="s">
        <v>1429</v>
      </c>
      <c r="D61" s="4" t="s">
        <v>2411</v>
      </c>
      <c r="E61" s="4">
        <v>5</v>
      </c>
    </row>
    <row r="62" spans="1:5" ht="13.5">
      <c r="A62" s="2">
        <v>51</v>
      </c>
      <c r="B62" s="4" t="s">
        <v>1428</v>
      </c>
      <c r="C62" s="4" t="s">
        <v>1429</v>
      </c>
      <c r="D62" s="4" t="s">
        <v>1010</v>
      </c>
      <c r="E62" s="4">
        <v>5</v>
      </c>
    </row>
    <row r="63" spans="1:5" ht="13.5">
      <c r="A63" s="2">
        <v>52</v>
      </c>
      <c r="B63" s="4" t="s">
        <v>1428</v>
      </c>
      <c r="C63" s="4" t="s">
        <v>1429</v>
      </c>
      <c r="D63" s="4" t="s">
        <v>1792</v>
      </c>
      <c r="E63" s="4">
        <v>5</v>
      </c>
    </row>
    <row r="64" spans="1:5" ht="13.5">
      <c r="A64" s="2">
        <v>53</v>
      </c>
      <c r="B64" s="4" t="s">
        <v>1428</v>
      </c>
      <c r="C64" s="4" t="s">
        <v>1429</v>
      </c>
      <c r="D64" s="4" t="s">
        <v>2811</v>
      </c>
      <c r="E64" s="4">
        <v>2</v>
      </c>
    </row>
    <row r="65" spans="1:5" ht="13.5">
      <c r="A65" s="2">
        <v>54</v>
      </c>
      <c r="B65" s="4" t="s">
        <v>1428</v>
      </c>
      <c r="C65" s="4" t="s">
        <v>962</v>
      </c>
      <c r="D65" s="4" t="s">
        <v>1793</v>
      </c>
      <c r="E65" s="4">
        <v>3</v>
      </c>
    </row>
    <row r="66" spans="1:5" ht="13.5">
      <c r="A66" s="2">
        <v>55</v>
      </c>
      <c r="B66" s="4" t="s">
        <v>842</v>
      </c>
      <c r="C66" s="4" t="s">
        <v>1601</v>
      </c>
      <c r="D66" s="4" t="s">
        <v>1794</v>
      </c>
      <c r="E66" s="4">
        <v>2</v>
      </c>
    </row>
    <row r="67" spans="1:5" ht="13.5">
      <c r="A67" s="2">
        <v>56</v>
      </c>
      <c r="B67" s="4" t="s">
        <v>842</v>
      </c>
      <c r="C67" s="4" t="s">
        <v>843</v>
      </c>
      <c r="D67" s="4" t="s">
        <v>1795</v>
      </c>
      <c r="E67" s="4">
        <v>5</v>
      </c>
    </row>
    <row r="68" spans="1:5" ht="27">
      <c r="A68" s="2">
        <v>57</v>
      </c>
      <c r="B68" s="4" t="s">
        <v>842</v>
      </c>
      <c r="C68" s="7" t="s">
        <v>971</v>
      </c>
      <c r="D68" s="4" t="s">
        <v>894</v>
      </c>
      <c r="E68" s="4">
        <v>5</v>
      </c>
    </row>
    <row r="69" spans="1:5" ht="27">
      <c r="A69" s="2">
        <v>58</v>
      </c>
      <c r="B69" s="4" t="s">
        <v>842</v>
      </c>
      <c r="C69" s="7" t="s">
        <v>971</v>
      </c>
      <c r="D69" s="4" t="s">
        <v>895</v>
      </c>
      <c r="E69" s="4">
        <v>5</v>
      </c>
    </row>
    <row r="70" spans="1:5" ht="27">
      <c r="A70" s="2">
        <v>59</v>
      </c>
      <c r="B70" s="4" t="s">
        <v>842</v>
      </c>
      <c r="C70" s="7" t="s">
        <v>971</v>
      </c>
      <c r="D70" s="4" t="s">
        <v>2419</v>
      </c>
      <c r="E70" s="4">
        <v>20</v>
      </c>
    </row>
    <row r="71" spans="1:5" ht="13.5">
      <c r="A71" s="2">
        <v>60</v>
      </c>
      <c r="B71" s="4" t="s">
        <v>842</v>
      </c>
      <c r="C71" s="4" t="s">
        <v>433</v>
      </c>
      <c r="D71" s="4" t="s">
        <v>1796</v>
      </c>
      <c r="E71" s="4">
        <v>50</v>
      </c>
    </row>
    <row r="72" spans="1:5" ht="13.5">
      <c r="A72" s="2">
        <v>61</v>
      </c>
      <c r="B72" s="4" t="s">
        <v>844</v>
      </c>
      <c r="C72" s="4" t="s">
        <v>985</v>
      </c>
      <c r="D72" s="4" t="s">
        <v>1797</v>
      </c>
      <c r="E72" s="4">
        <v>6</v>
      </c>
    </row>
    <row r="73" spans="1:5" ht="14.25">
      <c r="A73" s="2"/>
      <c r="B73" s="2" t="s">
        <v>845</v>
      </c>
      <c r="C73" s="7"/>
      <c r="D73" s="8" t="s">
        <v>846</v>
      </c>
      <c r="E73" s="4"/>
    </row>
    <row r="74" spans="1:5" ht="27">
      <c r="A74" s="2">
        <v>62</v>
      </c>
      <c r="B74" s="4" t="s">
        <v>847</v>
      </c>
      <c r="C74" s="4" t="s">
        <v>848</v>
      </c>
      <c r="D74" s="4" t="s">
        <v>1798</v>
      </c>
      <c r="E74" s="4">
        <v>10</v>
      </c>
    </row>
    <row r="75" spans="1:5" ht="27">
      <c r="A75" s="2">
        <v>63</v>
      </c>
      <c r="B75" s="4" t="s">
        <v>847</v>
      </c>
      <c r="C75" s="4" t="s">
        <v>848</v>
      </c>
      <c r="D75" s="4" t="s">
        <v>1799</v>
      </c>
      <c r="E75" s="4">
        <v>80</v>
      </c>
    </row>
    <row r="76" spans="1:5" ht="27">
      <c r="A76" s="2">
        <v>64</v>
      </c>
      <c r="B76" s="4" t="s">
        <v>847</v>
      </c>
      <c r="C76" s="4" t="s">
        <v>848</v>
      </c>
      <c r="D76" s="4" t="s">
        <v>1800</v>
      </c>
      <c r="E76" s="4">
        <v>10</v>
      </c>
    </row>
    <row r="77" spans="1:5" ht="14.25">
      <c r="A77" s="2"/>
      <c r="B77" s="2" t="s">
        <v>849</v>
      </c>
      <c r="C77" s="4"/>
      <c r="D77" s="8" t="s">
        <v>2093</v>
      </c>
      <c r="E77" s="4"/>
    </row>
    <row r="78" spans="1:5" ht="13.5">
      <c r="A78" s="2">
        <v>65</v>
      </c>
      <c r="B78" s="4" t="s">
        <v>2094</v>
      </c>
      <c r="C78" s="4" t="s">
        <v>986</v>
      </c>
      <c r="D78" s="4" t="s">
        <v>1801</v>
      </c>
      <c r="E78" s="4">
        <v>100</v>
      </c>
    </row>
    <row r="79" spans="1:5" ht="13.5">
      <c r="A79" s="2">
        <v>66</v>
      </c>
      <c r="B79" s="4" t="s">
        <v>2095</v>
      </c>
      <c r="C79" s="4" t="s">
        <v>987</v>
      </c>
      <c r="D79" s="4" t="s">
        <v>1802</v>
      </c>
      <c r="E79" s="4">
        <v>5</v>
      </c>
    </row>
    <row r="80" spans="1:5" ht="27">
      <c r="A80" s="2">
        <v>67</v>
      </c>
      <c r="B80" s="4" t="s">
        <v>2096</v>
      </c>
      <c r="C80" s="4" t="s">
        <v>987</v>
      </c>
      <c r="D80" s="4" t="s">
        <v>1803</v>
      </c>
      <c r="E80" s="4">
        <v>2</v>
      </c>
    </row>
    <row r="81" spans="1:5" ht="13.5">
      <c r="A81" s="2">
        <v>68</v>
      </c>
      <c r="B81" s="4" t="s">
        <v>2096</v>
      </c>
      <c r="C81" s="4" t="s">
        <v>1409</v>
      </c>
      <c r="D81" s="4" t="s">
        <v>1804</v>
      </c>
      <c r="E81" s="4">
        <v>2</v>
      </c>
    </row>
    <row r="82" spans="1:5" ht="13.5">
      <c r="A82" s="2">
        <v>69</v>
      </c>
      <c r="B82" s="4" t="s">
        <v>2659</v>
      </c>
      <c r="C82" s="4" t="s">
        <v>873</v>
      </c>
      <c r="D82" s="4" t="s">
        <v>1805</v>
      </c>
      <c r="E82" s="4">
        <v>2</v>
      </c>
    </row>
    <row r="83" spans="1:5" ht="13.5">
      <c r="A83" s="2">
        <v>70</v>
      </c>
      <c r="B83" s="4" t="s">
        <v>2659</v>
      </c>
      <c r="C83" s="4" t="s">
        <v>873</v>
      </c>
      <c r="D83" s="4" t="s">
        <v>1806</v>
      </c>
      <c r="E83" s="4">
        <v>2</v>
      </c>
    </row>
    <row r="84" spans="1:5" ht="13.5">
      <c r="A84" s="2">
        <v>71</v>
      </c>
      <c r="B84" s="4" t="s">
        <v>2660</v>
      </c>
      <c r="C84" s="4" t="s">
        <v>874</v>
      </c>
      <c r="D84" s="4" t="s">
        <v>1807</v>
      </c>
      <c r="E84" s="4">
        <v>2</v>
      </c>
    </row>
    <row r="85" spans="1:5" ht="13.5">
      <c r="A85" s="2">
        <v>72</v>
      </c>
      <c r="B85" s="4" t="s">
        <v>2660</v>
      </c>
      <c r="C85" s="4" t="s">
        <v>875</v>
      </c>
      <c r="D85" s="4" t="s">
        <v>2813</v>
      </c>
      <c r="E85" s="4">
        <v>3</v>
      </c>
    </row>
    <row r="86" spans="1:5" ht="13.5">
      <c r="A86" s="2">
        <v>73</v>
      </c>
      <c r="B86" s="4" t="s">
        <v>2660</v>
      </c>
      <c r="C86" s="4" t="s">
        <v>876</v>
      </c>
      <c r="D86" s="4" t="s">
        <v>1808</v>
      </c>
      <c r="E86" s="4">
        <v>1</v>
      </c>
    </row>
    <row r="87" spans="1:5" ht="13.5">
      <c r="A87" s="2">
        <v>74</v>
      </c>
      <c r="B87" s="4" t="s">
        <v>1458</v>
      </c>
      <c r="C87" s="4" t="s">
        <v>1459</v>
      </c>
      <c r="D87" s="4" t="s">
        <v>1809</v>
      </c>
      <c r="E87" s="4">
        <v>1</v>
      </c>
    </row>
    <row r="88" spans="1:5" ht="14.25">
      <c r="A88" s="2"/>
      <c r="B88" s="2" t="s">
        <v>2756</v>
      </c>
      <c r="C88" s="4"/>
      <c r="D88" s="8" t="s">
        <v>2757</v>
      </c>
      <c r="E88" s="4"/>
    </row>
    <row r="89" spans="1:5" ht="13.5">
      <c r="A89" s="2">
        <v>75</v>
      </c>
      <c r="B89" s="4" t="s">
        <v>2737</v>
      </c>
      <c r="C89" s="4" t="s">
        <v>1444</v>
      </c>
      <c r="D89" s="4" t="s">
        <v>1445</v>
      </c>
      <c r="E89" s="4">
        <v>1000</v>
      </c>
    </row>
    <row r="90" spans="1:5" ht="13.5">
      <c r="A90" s="2">
        <v>76</v>
      </c>
      <c r="B90" s="4" t="s">
        <v>2737</v>
      </c>
      <c r="C90" s="4" t="s">
        <v>1444</v>
      </c>
      <c r="D90" s="4" t="s">
        <v>1630</v>
      </c>
      <c r="E90" s="4">
        <v>2</v>
      </c>
    </row>
    <row r="91" spans="1:5" ht="13.5">
      <c r="A91" s="2">
        <v>77</v>
      </c>
      <c r="B91" s="4" t="s">
        <v>2737</v>
      </c>
      <c r="C91" s="4" t="s">
        <v>434</v>
      </c>
      <c r="D91" s="4" t="s">
        <v>1810</v>
      </c>
      <c r="E91" s="4">
        <v>2</v>
      </c>
    </row>
    <row r="92" spans="1:5" ht="27">
      <c r="A92" s="2">
        <v>78</v>
      </c>
      <c r="B92" s="4" t="s">
        <v>2758</v>
      </c>
      <c r="C92" s="4" t="s">
        <v>971</v>
      </c>
      <c r="D92" s="4" t="s">
        <v>1811</v>
      </c>
      <c r="E92" s="4">
        <v>2</v>
      </c>
    </row>
    <row r="93" spans="1:5" ht="27">
      <c r="A93" s="2">
        <v>79</v>
      </c>
      <c r="B93" s="4" t="s">
        <v>2758</v>
      </c>
      <c r="C93" s="4" t="s">
        <v>971</v>
      </c>
      <c r="D93" s="4" t="s">
        <v>1812</v>
      </c>
      <c r="E93" s="4">
        <v>15</v>
      </c>
    </row>
    <row r="94" spans="1:5" ht="41.25">
      <c r="A94" s="2">
        <v>80</v>
      </c>
      <c r="B94" s="4" t="s">
        <v>2758</v>
      </c>
      <c r="C94" s="4" t="s">
        <v>971</v>
      </c>
      <c r="D94" s="4" t="s">
        <v>1290</v>
      </c>
      <c r="E94" s="4">
        <v>30</v>
      </c>
    </row>
    <row r="95" spans="1:5" ht="13.5">
      <c r="A95" s="2">
        <v>81</v>
      </c>
      <c r="B95" s="4" t="s">
        <v>2758</v>
      </c>
      <c r="C95" s="4" t="s">
        <v>971</v>
      </c>
      <c r="D95" s="4" t="s">
        <v>2428</v>
      </c>
      <c r="E95" s="4">
        <v>15</v>
      </c>
    </row>
    <row r="96" spans="1:5" ht="27">
      <c r="A96" s="2">
        <v>82</v>
      </c>
      <c r="B96" s="4" t="s">
        <v>1079</v>
      </c>
      <c r="C96" s="4" t="s">
        <v>971</v>
      </c>
      <c r="D96" s="4" t="s">
        <v>1813</v>
      </c>
      <c r="E96" s="4">
        <v>200</v>
      </c>
    </row>
    <row r="97" spans="1:5" ht="27">
      <c r="A97" s="2">
        <v>83</v>
      </c>
      <c r="B97" s="4" t="s">
        <v>1079</v>
      </c>
      <c r="C97" s="4" t="s">
        <v>971</v>
      </c>
      <c r="D97" s="4" t="s">
        <v>928</v>
      </c>
      <c r="E97" s="4">
        <v>20</v>
      </c>
    </row>
    <row r="98" spans="1:5" ht="13.5">
      <c r="A98" s="2">
        <v>84</v>
      </c>
      <c r="B98" s="4" t="s">
        <v>299</v>
      </c>
      <c r="C98" s="4" t="s">
        <v>1080</v>
      </c>
      <c r="D98" s="4" t="s">
        <v>291</v>
      </c>
      <c r="E98" s="4">
        <v>25</v>
      </c>
    </row>
    <row r="99" spans="1:5" ht="13.5">
      <c r="A99" s="2">
        <v>85</v>
      </c>
      <c r="B99" s="4" t="s">
        <v>299</v>
      </c>
      <c r="C99" s="4" t="s">
        <v>1080</v>
      </c>
      <c r="D99" s="4" t="s">
        <v>930</v>
      </c>
      <c r="E99" s="4">
        <v>100</v>
      </c>
    </row>
    <row r="100" spans="1:5" ht="13.5">
      <c r="A100" s="2">
        <v>86</v>
      </c>
      <c r="B100" s="4" t="s">
        <v>299</v>
      </c>
      <c r="C100" s="4" t="s">
        <v>1080</v>
      </c>
      <c r="D100" s="4" t="s">
        <v>929</v>
      </c>
      <c r="E100" s="4">
        <v>1300</v>
      </c>
    </row>
    <row r="101" spans="1:5" ht="13.5">
      <c r="A101" s="2">
        <v>87</v>
      </c>
      <c r="B101" s="4" t="s">
        <v>2357</v>
      </c>
      <c r="C101" s="4" t="s">
        <v>1442</v>
      </c>
      <c r="D101" s="4" t="s">
        <v>1443</v>
      </c>
      <c r="E101" s="4">
        <v>15</v>
      </c>
    </row>
    <row r="102" spans="1:5" ht="13.5">
      <c r="A102" s="2">
        <v>88</v>
      </c>
      <c r="B102" s="4" t="s">
        <v>2357</v>
      </c>
      <c r="C102" s="4" t="s">
        <v>1081</v>
      </c>
      <c r="D102" s="4" t="s">
        <v>2426</v>
      </c>
      <c r="E102" s="4">
        <v>1000</v>
      </c>
    </row>
    <row r="103" spans="1:5" ht="13.5">
      <c r="A103" s="2">
        <v>89</v>
      </c>
      <c r="B103" s="4" t="s">
        <v>2357</v>
      </c>
      <c r="C103" s="4" t="s">
        <v>971</v>
      </c>
      <c r="D103" s="5" t="s">
        <v>1631</v>
      </c>
      <c r="E103" s="4">
        <v>10</v>
      </c>
    </row>
    <row r="104" spans="1:5" ht="14.25">
      <c r="A104" s="2"/>
      <c r="B104" s="2"/>
      <c r="C104" s="4"/>
      <c r="D104" s="8" t="s">
        <v>2358</v>
      </c>
      <c r="E104" s="4"/>
    </row>
    <row r="105" spans="1:5" ht="13.5">
      <c r="A105" s="2">
        <v>90</v>
      </c>
      <c r="B105" s="4" t="s">
        <v>300</v>
      </c>
      <c r="C105" s="4" t="s">
        <v>427</v>
      </c>
      <c r="D105" s="4" t="s">
        <v>1814</v>
      </c>
      <c r="E105" s="4">
        <v>5</v>
      </c>
    </row>
    <row r="106" spans="1:5" ht="27">
      <c r="A106" s="2">
        <v>91</v>
      </c>
      <c r="B106" s="4" t="s">
        <v>300</v>
      </c>
      <c r="C106" s="4" t="s">
        <v>971</v>
      </c>
      <c r="D106" s="4" t="s">
        <v>991</v>
      </c>
      <c r="E106" s="4">
        <v>650</v>
      </c>
    </row>
    <row r="107" spans="1:5" ht="27">
      <c r="A107" s="2">
        <v>92</v>
      </c>
      <c r="B107" s="4" t="s">
        <v>2359</v>
      </c>
      <c r="C107" s="4" t="s">
        <v>1441</v>
      </c>
      <c r="D107" s="4" t="s">
        <v>1815</v>
      </c>
      <c r="E107" s="4">
        <v>2</v>
      </c>
    </row>
    <row r="108" spans="1:5" ht="13.5">
      <c r="A108" s="2">
        <v>93</v>
      </c>
      <c r="B108" s="4" t="s">
        <v>440</v>
      </c>
      <c r="C108" s="4" t="s">
        <v>2133</v>
      </c>
      <c r="D108" s="4" t="s">
        <v>2134</v>
      </c>
      <c r="E108" s="4">
        <v>2</v>
      </c>
    </row>
    <row r="109" spans="1:5" ht="27">
      <c r="A109" s="2">
        <v>94</v>
      </c>
      <c r="B109" s="4" t="s">
        <v>2359</v>
      </c>
      <c r="C109" s="4" t="s">
        <v>971</v>
      </c>
      <c r="D109" s="4" t="s">
        <v>1817</v>
      </c>
      <c r="E109" s="4">
        <v>2</v>
      </c>
    </row>
    <row r="110" spans="1:5" ht="13.5">
      <c r="A110" s="2">
        <v>95</v>
      </c>
      <c r="B110" s="4" t="s">
        <v>1482</v>
      </c>
      <c r="C110" s="4" t="s">
        <v>1483</v>
      </c>
      <c r="D110" s="4" t="s">
        <v>1484</v>
      </c>
      <c r="E110" s="4">
        <v>2</v>
      </c>
    </row>
    <row r="111" spans="1:5" ht="14.25">
      <c r="A111" s="2"/>
      <c r="B111" s="2" t="s">
        <v>124</v>
      </c>
      <c r="C111" s="7"/>
      <c r="D111" s="8" t="s">
        <v>2995</v>
      </c>
      <c r="E111" s="4"/>
    </row>
    <row r="112" spans="1:5" ht="13.5">
      <c r="A112" s="2">
        <v>96</v>
      </c>
      <c r="B112" s="4" t="s">
        <v>95</v>
      </c>
      <c r="C112" s="7" t="s">
        <v>2209</v>
      </c>
      <c r="D112" s="4" t="s">
        <v>2987</v>
      </c>
      <c r="E112" s="4">
        <v>450</v>
      </c>
    </row>
    <row r="113" spans="1:5" ht="13.5">
      <c r="A113" s="2">
        <v>97</v>
      </c>
      <c r="B113" s="4" t="s">
        <v>95</v>
      </c>
      <c r="C113" s="7" t="s">
        <v>2209</v>
      </c>
      <c r="D113" s="4" t="s">
        <v>1818</v>
      </c>
      <c r="E113" s="4">
        <v>20</v>
      </c>
    </row>
    <row r="114" spans="1:5" ht="13.5">
      <c r="A114" s="2">
        <v>98</v>
      </c>
      <c r="B114" s="4" t="s">
        <v>125</v>
      </c>
      <c r="C114" s="4" t="s">
        <v>126</v>
      </c>
      <c r="D114" s="4" t="s">
        <v>1816</v>
      </c>
      <c r="E114" s="4">
        <v>1</v>
      </c>
    </row>
    <row r="115" spans="1:5" ht="13.5">
      <c r="A115" s="2">
        <v>99</v>
      </c>
      <c r="B115" s="4" t="s">
        <v>125</v>
      </c>
      <c r="C115" s="4" t="s">
        <v>126</v>
      </c>
      <c r="D115" s="4" t="s">
        <v>866</v>
      </c>
      <c r="E115" s="4">
        <v>1</v>
      </c>
    </row>
    <row r="116" spans="1:5" ht="14.25">
      <c r="A116" s="2"/>
      <c r="B116" s="2" t="s">
        <v>127</v>
      </c>
      <c r="C116" s="4"/>
      <c r="D116" s="8" t="s">
        <v>128</v>
      </c>
      <c r="E116" s="4"/>
    </row>
    <row r="117" spans="1:5" ht="13.5">
      <c r="A117" s="2">
        <v>100</v>
      </c>
      <c r="B117" s="4" t="s">
        <v>129</v>
      </c>
      <c r="C117" s="4" t="s">
        <v>130</v>
      </c>
      <c r="D117" s="4" t="s">
        <v>1312</v>
      </c>
      <c r="E117" s="4">
        <v>2</v>
      </c>
    </row>
    <row r="118" spans="1:5" ht="13.5">
      <c r="A118" s="2">
        <v>101</v>
      </c>
      <c r="B118" s="4" t="s">
        <v>117</v>
      </c>
      <c r="C118" s="4" t="s">
        <v>115</v>
      </c>
      <c r="D118" s="4" t="s">
        <v>1313</v>
      </c>
      <c r="E118" s="4">
        <v>10</v>
      </c>
    </row>
    <row r="119" spans="1:5" ht="13.5">
      <c r="A119" s="2">
        <v>102</v>
      </c>
      <c r="B119" s="4" t="s">
        <v>117</v>
      </c>
      <c r="C119" s="4" t="s">
        <v>115</v>
      </c>
      <c r="D119" s="4" t="s">
        <v>1314</v>
      </c>
      <c r="E119" s="4">
        <v>10</v>
      </c>
    </row>
    <row r="120" spans="1:5" ht="13.5">
      <c r="A120" s="2">
        <v>103</v>
      </c>
      <c r="B120" s="4" t="s">
        <v>117</v>
      </c>
      <c r="C120" s="4" t="s">
        <v>116</v>
      </c>
      <c r="D120" s="4" t="s">
        <v>2731</v>
      </c>
      <c r="E120" s="4">
        <v>30</v>
      </c>
    </row>
    <row r="121" spans="1:5" ht="13.5">
      <c r="A121" s="2">
        <v>104</v>
      </c>
      <c r="B121" s="4" t="s">
        <v>117</v>
      </c>
      <c r="C121" s="4" t="s">
        <v>2175</v>
      </c>
      <c r="D121" s="4" t="s">
        <v>2111</v>
      </c>
      <c r="E121" s="4">
        <v>800</v>
      </c>
    </row>
    <row r="122" spans="1:5" ht="13.5">
      <c r="A122" s="2">
        <v>105</v>
      </c>
      <c r="B122" s="4" t="s">
        <v>117</v>
      </c>
      <c r="C122" s="4" t="s">
        <v>2175</v>
      </c>
      <c r="D122" s="4" t="s">
        <v>2112</v>
      </c>
      <c r="E122" s="4">
        <v>2000</v>
      </c>
    </row>
    <row r="123" spans="1:5" ht="13.5">
      <c r="A123" s="2">
        <v>106</v>
      </c>
      <c r="B123" s="4" t="s">
        <v>117</v>
      </c>
      <c r="C123" s="4" t="s">
        <v>2291</v>
      </c>
      <c r="D123" s="4" t="s">
        <v>2292</v>
      </c>
      <c r="E123" s="4">
        <v>850</v>
      </c>
    </row>
    <row r="124" spans="1:5" ht="13.5">
      <c r="A124" s="2">
        <v>107</v>
      </c>
      <c r="B124" s="4" t="s">
        <v>988</v>
      </c>
      <c r="C124" s="4" t="s">
        <v>2176</v>
      </c>
      <c r="D124" s="4" t="s">
        <v>1603</v>
      </c>
      <c r="E124" s="4">
        <v>3</v>
      </c>
    </row>
    <row r="125" spans="1:5" ht="13.5">
      <c r="A125" s="2">
        <v>108</v>
      </c>
      <c r="B125" s="4" t="s">
        <v>988</v>
      </c>
      <c r="C125" s="4" t="s">
        <v>2176</v>
      </c>
      <c r="D125" s="4" t="s">
        <v>1604</v>
      </c>
      <c r="E125" s="4">
        <v>3</v>
      </c>
    </row>
    <row r="126" spans="1:5" ht="14.25">
      <c r="A126" s="2"/>
      <c r="B126" s="2" t="s">
        <v>311</v>
      </c>
      <c r="C126" s="4"/>
      <c r="D126" s="8" t="s">
        <v>1097</v>
      </c>
      <c r="E126" s="4"/>
    </row>
    <row r="127" spans="1:5" ht="13.5">
      <c r="A127" s="2">
        <v>109</v>
      </c>
      <c r="B127" s="4" t="s">
        <v>1597</v>
      </c>
      <c r="C127" s="4" t="s">
        <v>1598</v>
      </c>
      <c r="D127" s="4" t="s">
        <v>1819</v>
      </c>
      <c r="E127" s="4">
        <v>2</v>
      </c>
    </row>
    <row r="128" spans="1:5" ht="13.5">
      <c r="A128" s="2">
        <v>110</v>
      </c>
      <c r="B128" s="4" t="s">
        <v>1597</v>
      </c>
      <c r="C128" s="4" t="s">
        <v>1598</v>
      </c>
      <c r="D128" s="4" t="s">
        <v>2750</v>
      </c>
      <c r="E128" s="4">
        <v>150</v>
      </c>
    </row>
    <row r="129" spans="1:5" ht="13.5">
      <c r="A129" s="2">
        <v>111</v>
      </c>
      <c r="B129" s="4" t="s">
        <v>312</v>
      </c>
      <c r="C129" s="4" t="s">
        <v>313</v>
      </c>
      <c r="D129" s="4" t="s">
        <v>314</v>
      </c>
      <c r="E129" s="4">
        <v>300</v>
      </c>
    </row>
    <row r="130" spans="1:5" ht="13.5">
      <c r="A130" s="2">
        <v>112</v>
      </c>
      <c r="B130" s="4" t="s">
        <v>1098</v>
      </c>
      <c r="C130" s="4" t="s">
        <v>2190</v>
      </c>
      <c r="D130" s="4" t="s">
        <v>2191</v>
      </c>
      <c r="E130" s="4">
        <v>1</v>
      </c>
    </row>
    <row r="131" spans="1:5" ht="13.5">
      <c r="A131" s="2">
        <v>113</v>
      </c>
      <c r="B131" s="4" t="s">
        <v>1099</v>
      </c>
      <c r="C131" s="4" t="s">
        <v>1100</v>
      </c>
      <c r="D131" s="4" t="s">
        <v>2427</v>
      </c>
      <c r="E131" s="4">
        <v>2800</v>
      </c>
    </row>
    <row r="132" spans="1:5" ht="13.5">
      <c r="A132" s="2">
        <v>114</v>
      </c>
      <c r="B132" s="4" t="s">
        <v>1099</v>
      </c>
      <c r="C132" s="4" t="s">
        <v>1100</v>
      </c>
      <c r="D132" s="4" t="s">
        <v>1820</v>
      </c>
      <c r="E132" s="4">
        <v>40</v>
      </c>
    </row>
    <row r="133" spans="1:5" ht="14.25">
      <c r="A133" s="2"/>
      <c r="B133" s="2" t="s">
        <v>1101</v>
      </c>
      <c r="C133" s="4"/>
      <c r="D133" s="8" t="s">
        <v>1102</v>
      </c>
      <c r="E133" s="4"/>
    </row>
    <row r="134" spans="1:5" ht="13.5">
      <c r="A134" s="2">
        <v>115</v>
      </c>
      <c r="B134" s="4" t="s">
        <v>1103</v>
      </c>
      <c r="C134" s="4" t="s">
        <v>2388</v>
      </c>
      <c r="D134" s="4" t="s">
        <v>2429</v>
      </c>
      <c r="E134" s="4">
        <v>20</v>
      </c>
    </row>
    <row r="135" spans="1:5" ht="13.5">
      <c r="A135" s="2">
        <v>116</v>
      </c>
      <c r="B135" s="4" t="s">
        <v>1103</v>
      </c>
      <c r="C135" s="4" t="s">
        <v>2389</v>
      </c>
      <c r="D135" s="4" t="s">
        <v>1605</v>
      </c>
      <c r="E135" s="4">
        <v>30</v>
      </c>
    </row>
    <row r="136" spans="1:5" ht="13.5">
      <c r="A136" s="2">
        <v>117</v>
      </c>
      <c r="B136" s="4" t="s">
        <v>120</v>
      </c>
      <c r="C136" s="4" t="s">
        <v>121</v>
      </c>
      <c r="D136" s="4" t="s">
        <v>254</v>
      </c>
      <c r="E136" s="4">
        <v>10</v>
      </c>
    </row>
    <row r="137" spans="1:5" ht="13.5">
      <c r="A137" s="2">
        <v>118</v>
      </c>
      <c r="B137" s="4" t="s">
        <v>255</v>
      </c>
      <c r="C137" s="4" t="s">
        <v>971</v>
      </c>
      <c r="D137" s="4" t="s">
        <v>256</v>
      </c>
      <c r="E137" s="4">
        <v>20</v>
      </c>
    </row>
    <row r="138" spans="1:5" ht="27">
      <c r="A138" s="2">
        <v>119</v>
      </c>
      <c r="B138" s="4" t="s">
        <v>301</v>
      </c>
      <c r="C138" s="4" t="s">
        <v>2388</v>
      </c>
      <c r="D138" s="4" t="s">
        <v>1821</v>
      </c>
      <c r="E138" s="4">
        <v>80</v>
      </c>
    </row>
    <row r="139" spans="1:5" ht="13.5">
      <c r="A139" s="2">
        <v>120</v>
      </c>
      <c r="B139" s="4" t="s">
        <v>119</v>
      </c>
      <c r="C139" s="4" t="s">
        <v>2704</v>
      </c>
      <c r="D139" s="4" t="s">
        <v>2705</v>
      </c>
      <c r="E139" s="4">
        <v>5</v>
      </c>
    </row>
    <row r="140" spans="1:5" ht="27">
      <c r="A140" s="2">
        <v>121</v>
      </c>
      <c r="B140" s="4" t="s">
        <v>1104</v>
      </c>
      <c r="C140" s="4" t="s">
        <v>1105</v>
      </c>
      <c r="D140" s="4" t="s">
        <v>436</v>
      </c>
      <c r="E140" s="4">
        <v>20</v>
      </c>
    </row>
    <row r="141" spans="1:5" ht="13.5">
      <c r="A141" s="2">
        <v>122</v>
      </c>
      <c r="B141" s="12" t="s">
        <v>1104</v>
      </c>
      <c r="C141" s="12" t="s">
        <v>2769</v>
      </c>
      <c r="D141" s="12" t="s">
        <v>1008</v>
      </c>
      <c r="E141" s="4">
        <v>20</v>
      </c>
    </row>
    <row r="142" spans="1:5" ht="13.5">
      <c r="A142" s="2">
        <v>123</v>
      </c>
      <c r="B142" s="4" t="s">
        <v>1104</v>
      </c>
      <c r="C142" s="13" t="s">
        <v>2409</v>
      </c>
      <c r="D142" s="13" t="s">
        <v>2410</v>
      </c>
      <c r="E142" s="4">
        <v>10</v>
      </c>
    </row>
    <row r="143" spans="1:5" ht="13.5">
      <c r="A143" s="2">
        <v>124</v>
      </c>
      <c r="B143" s="4" t="s">
        <v>301</v>
      </c>
      <c r="C143" s="4" t="s">
        <v>1006</v>
      </c>
      <c r="D143" s="4" t="s">
        <v>1007</v>
      </c>
      <c r="E143" s="4">
        <v>40</v>
      </c>
    </row>
    <row r="144" spans="1:5" ht="13.5">
      <c r="A144" s="2">
        <v>125</v>
      </c>
      <c r="B144" s="14" t="s">
        <v>428</v>
      </c>
      <c r="C144" s="14" t="s">
        <v>429</v>
      </c>
      <c r="D144" s="14" t="s">
        <v>430</v>
      </c>
      <c r="E144" s="14">
        <v>2</v>
      </c>
    </row>
    <row r="145" spans="1:5" ht="13.5">
      <c r="A145" s="2">
        <v>126</v>
      </c>
      <c r="B145" s="4" t="s">
        <v>428</v>
      </c>
      <c r="C145" s="4" t="s">
        <v>429</v>
      </c>
      <c r="D145" s="4" t="s">
        <v>2371</v>
      </c>
      <c r="E145" s="4">
        <v>450</v>
      </c>
    </row>
    <row r="146" spans="1:5" ht="13.5">
      <c r="A146" s="2">
        <v>127</v>
      </c>
      <c r="B146" s="4" t="s">
        <v>428</v>
      </c>
      <c r="C146" s="15" t="s">
        <v>2406</v>
      </c>
      <c r="D146" s="15" t="s">
        <v>402</v>
      </c>
      <c r="E146" s="4">
        <v>10</v>
      </c>
    </row>
    <row r="147" spans="1:5" ht="13.5">
      <c r="A147" s="2">
        <v>128</v>
      </c>
      <c r="B147" s="4" t="s">
        <v>428</v>
      </c>
      <c r="C147" s="4" t="s">
        <v>2370</v>
      </c>
      <c r="D147" s="4" t="s">
        <v>2340</v>
      </c>
      <c r="E147" s="4">
        <v>1</v>
      </c>
    </row>
    <row r="148" spans="1:5" ht="14.25">
      <c r="A148" s="2"/>
      <c r="B148" s="2" t="s">
        <v>138</v>
      </c>
      <c r="C148" s="7"/>
      <c r="D148" s="11" t="s">
        <v>139</v>
      </c>
      <c r="E148" s="4"/>
    </row>
    <row r="149" spans="1:5" ht="41.25">
      <c r="A149" s="2">
        <v>129</v>
      </c>
      <c r="B149" s="4" t="s">
        <v>2227</v>
      </c>
      <c r="C149" s="16" t="s">
        <v>2672</v>
      </c>
      <c r="D149" s="17" t="s">
        <v>2673</v>
      </c>
      <c r="E149" s="4">
        <v>800</v>
      </c>
    </row>
    <row r="150" spans="1:5" ht="41.25">
      <c r="A150" s="2">
        <v>130</v>
      </c>
      <c r="B150" s="4" t="s">
        <v>2227</v>
      </c>
      <c r="C150" s="7" t="s">
        <v>2228</v>
      </c>
      <c r="D150" s="7" t="s">
        <v>2707</v>
      </c>
      <c r="E150" s="4">
        <v>120</v>
      </c>
    </row>
    <row r="151" spans="1:5" ht="13.5">
      <c r="A151" s="2">
        <v>131</v>
      </c>
      <c r="B151" s="4" t="s">
        <v>2227</v>
      </c>
      <c r="C151" s="4" t="s">
        <v>865</v>
      </c>
      <c r="D151" s="4" t="s">
        <v>2724</v>
      </c>
      <c r="E151" s="4">
        <v>20</v>
      </c>
    </row>
    <row r="152" spans="1:5" ht="42.75">
      <c r="A152" s="2">
        <v>132</v>
      </c>
      <c r="B152" s="22" t="s">
        <v>405</v>
      </c>
      <c r="C152" s="19" t="s">
        <v>406</v>
      </c>
      <c r="D152" s="18" t="s">
        <v>407</v>
      </c>
      <c r="E152" s="4">
        <v>100</v>
      </c>
    </row>
    <row r="153" spans="1:5" ht="41.25">
      <c r="A153" s="2">
        <v>133</v>
      </c>
      <c r="B153" s="4" t="s">
        <v>136</v>
      </c>
      <c r="C153" s="20" t="s">
        <v>971</v>
      </c>
      <c r="D153" s="21" t="s">
        <v>702</v>
      </c>
      <c r="E153" s="4">
        <v>100</v>
      </c>
    </row>
    <row r="154" spans="1:5" ht="41.25">
      <c r="A154" s="2">
        <v>134</v>
      </c>
      <c r="B154" s="4" t="s">
        <v>136</v>
      </c>
      <c r="C154" s="20" t="s">
        <v>971</v>
      </c>
      <c r="D154" s="21" t="s">
        <v>1438</v>
      </c>
      <c r="E154" s="4">
        <v>100</v>
      </c>
    </row>
    <row r="155" spans="1:5" ht="54.75">
      <c r="A155" s="2">
        <v>135</v>
      </c>
      <c r="B155" s="4" t="s">
        <v>136</v>
      </c>
      <c r="C155" s="4" t="s">
        <v>137</v>
      </c>
      <c r="D155" s="10" t="s">
        <v>939</v>
      </c>
      <c r="E155" s="4">
        <v>250</v>
      </c>
    </row>
    <row r="156" spans="1:5" ht="54.75">
      <c r="A156" s="2">
        <v>136</v>
      </c>
      <c r="B156" s="4" t="s">
        <v>136</v>
      </c>
      <c r="C156" s="4" t="s">
        <v>137</v>
      </c>
      <c r="D156" s="22" t="s">
        <v>940</v>
      </c>
      <c r="E156" s="4">
        <v>200</v>
      </c>
    </row>
    <row r="157" spans="1:5" ht="41.25">
      <c r="A157" s="2">
        <v>137</v>
      </c>
      <c r="B157" s="5" t="s">
        <v>136</v>
      </c>
      <c r="C157" s="5" t="s">
        <v>137</v>
      </c>
      <c r="D157" s="23" t="s">
        <v>2679</v>
      </c>
      <c r="E157" s="4">
        <v>10</v>
      </c>
    </row>
    <row r="158" spans="1:5" ht="41.25">
      <c r="A158" s="2">
        <v>138</v>
      </c>
      <c r="B158" s="5" t="s">
        <v>136</v>
      </c>
      <c r="C158" s="5" t="s">
        <v>137</v>
      </c>
      <c r="D158" s="23" t="s">
        <v>2680</v>
      </c>
      <c r="E158" s="4">
        <v>10</v>
      </c>
    </row>
    <row r="159" spans="1:5" ht="13.5">
      <c r="A159" s="2">
        <v>139</v>
      </c>
      <c r="B159" s="4" t="s">
        <v>136</v>
      </c>
      <c r="C159" s="14" t="s">
        <v>1467</v>
      </c>
      <c r="D159" s="14" t="s">
        <v>2420</v>
      </c>
      <c r="E159" s="4">
        <v>10</v>
      </c>
    </row>
    <row r="160" spans="1:5" ht="13.5">
      <c r="A160" s="2">
        <v>140</v>
      </c>
      <c r="B160" s="4" t="s">
        <v>136</v>
      </c>
      <c r="C160" s="14" t="s">
        <v>1467</v>
      </c>
      <c r="D160" s="14" t="s">
        <v>2421</v>
      </c>
      <c r="E160" s="4">
        <v>10</v>
      </c>
    </row>
    <row r="161" spans="1:5" ht="13.5">
      <c r="A161" s="2">
        <v>141</v>
      </c>
      <c r="B161" s="4" t="s">
        <v>136</v>
      </c>
      <c r="C161" s="14" t="s">
        <v>1468</v>
      </c>
      <c r="D161" s="14" t="s">
        <v>2422</v>
      </c>
      <c r="E161" s="4">
        <v>10</v>
      </c>
    </row>
    <row r="162" spans="1:5" ht="13.5">
      <c r="A162" s="2">
        <v>142</v>
      </c>
      <c r="B162" s="4" t="s">
        <v>136</v>
      </c>
      <c r="C162" s="14" t="s">
        <v>1468</v>
      </c>
      <c r="D162" s="14" t="s">
        <v>2423</v>
      </c>
      <c r="E162" s="4">
        <v>10</v>
      </c>
    </row>
    <row r="163" spans="1:5" ht="54.75">
      <c r="A163" s="2">
        <v>143</v>
      </c>
      <c r="B163" s="4" t="s">
        <v>136</v>
      </c>
      <c r="C163" s="4" t="s">
        <v>137</v>
      </c>
      <c r="D163" s="22" t="s">
        <v>941</v>
      </c>
      <c r="E163" s="4">
        <v>50</v>
      </c>
    </row>
    <row r="164" spans="1:5" ht="54.75">
      <c r="A164" s="2">
        <v>144</v>
      </c>
      <c r="B164" s="4" t="s">
        <v>136</v>
      </c>
      <c r="C164" s="4" t="s">
        <v>137</v>
      </c>
      <c r="D164" s="22" t="s">
        <v>942</v>
      </c>
      <c r="E164" s="4">
        <v>20</v>
      </c>
    </row>
    <row r="165" spans="1:5" ht="13.5">
      <c r="A165" s="2">
        <v>145</v>
      </c>
      <c r="B165" s="4" t="s">
        <v>136</v>
      </c>
      <c r="C165" s="4" t="s">
        <v>971</v>
      </c>
      <c r="D165" s="22" t="s">
        <v>1469</v>
      </c>
      <c r="E165" s="4">
        <v>5</v>
      </c>
    </row>
    <row r="166" spans="1:5" ht="13.5">
      <c r="A166" s="2">
        <v>146</v>
      </c>
      <c r="B166" s="4" t="s">
        <v>136</v>
      </c>
      <c r="C166" s="4" t="s">
        <v>971</v>
      </c>
      <c r="D166" s="22" t="s">
        <v>1470</v>
      </c>
      <c r="E166" s="4">
        <v>10</v>
      </c>
    </row>
    <row r="167" spans="1:5" ht="13.5">
      <c r="A167" s="2">
        <v>147</v>
      </c>
      <c r="B167" s="4" t="s">
        <v>136</v>
      </c>
      <c r="C167" s="4" t="s">
        <v>971</v>
      </c>
      <c r="D167" s="22" t="s">
        <v>1471</v>
      </c>
      <c r="E167" s="4">
        <v>10</v>
      </c>
    </row>
    <row r="168" spans="1:5" ht="13.5">
      <c r="A168" s="2">
        <v>148</v>
      </c>
      <c r="B168" s="4" t="s">
        <v>136</v>
      </c>
      <c r="C168" s="4" t="s">
        <v>971</v>
      </c>
      <c r="D168" s="22" t="s">
        <v>1472</v>
      </c>
      <c r="E168" s="4">
        <v>5</v>
      </c>
    </row>
    <row r="169" spans="1:5" ht="27">
      <c r="A169" s="2">
        <v>149</v>
      </c>
      <c r="B169" s="4" t="s">
        <v>136</v>
      </c>
      <c r="C169" s="4" t="s">
        <v>971</v>
      </c>
      <c r="D169" s="21" t="s">
        <v>1439</v>
      </c>
      <c r="E169" s="4">
        <v>500</v>
      </c>
    </row>
    <row r="170" spans="1:5" ht="41.25">
      <c r="A170" s="2">
        <v>150</v>
      </c>
      <c r="B170" s="4" t="s">
        <v>857</v>
      </c>
      <c r="C170" s="4" t="s">
        <v>971</v>
      </c>
      <c r="D170" s="22" t="s">
        <v>1457</v>
      </c>
      <c r="E170" s="4">
        <v>50</v>
      </c>
    </row>
    <row r="171" spans="1:5" ht="41.25">
      <c r="A171" s="2">
        <v>151</v>
      </c>
      <c r="B171" s="4" t="s">
        <v>857</v>
      </c>
      <c r="C171" s="4" t="s">
        <v>971</v>
      </c>
      <c r="D171" s="22" t="s">
        <v>1289</v>
      </c>
      <c r="E171" s="4">
        <v>1500</v>
      </c>
    </row>
    <row r="172" spans="1:5" ht="27">
      <c r="A172" s="2">
        <v>152</v>
      </c>
      <c r="B172" s="4" t="s">
        <v>857</v>
      </c>
      <c r="C172" s="4" t="s">
        <v>971</v>
      </c>
      <c r="D172" s="22" t="s">
        <v>905</v>
      </c>
      <c r="E172" s="4">
        <v>40</v>
      </c>
    </row>
    <row r="173" spans="1:5" ht="27">
      <c r="A173" s="2">
        <v>153</v>
      </c>
      <c r="B173" s="4" t="s">
        <v>857</v>
      </c>
      <c r="C173" s="4" t="s">
        <v>989</v>
      </c>
      <c r="D173" s="10" t="s">
        <v>1212</v>
      </c>
      <c r="E173" s="4">
        <v>2000</v>
      </c>
    </row>
    <row r="174" spans="1:5" ht="27">
      <c r="A174" s="2">
        <v>154</v>
      </c>
      <c r="B174" s="4" t="s">
        <v>857</v>
      </c>
      <c r="C174" s="4" t="s">
        <v>989</v>
      </c>
      <c r="D174" s="10" t="s">
        <v>2172</v>
      </c>
      <c r="E174" s="4">
        <v>4000</v>
      </c>
    </row>
    <row r="175" spans="1:5" ht="13.5">
      <c r="A175" s="2">
        <v>155</v>
      </c>
      <c r="B175" s="4" t="s">
        <v>2278</v>
      </c>
      <c r="C175" s="4" t="s">
        <v>2279</v>
      </c>
      <c r="D175" s="22" t="s">
        <v>1614</v>
      </c>
      <c r="E175" s="4">
        <v>50</v>
      </c>
    </row>
    <row r="176" spans="1:5" ht="13.5">
      <c r="A176" s="2">
        <v>156</v>
      </c>
      <c r="B176" s="4" t="s">
        <v>2278</v>
      </c>
      <c r="C176" s="4" t="s">
        <v>2279</v>
      </c>
      <c r="D176" s="22" t="s">
        <v>954</v>
      </c>
      <c r="E176" s="4">
        <v>50</v>
      </c>
    </row>
    <row r="177" spans="1:5" ht="13.5">
      <c r="A177" s="2">
        <v>157</v>
      </c>
      <c r="B177" s="4" t="s">
        <v>2278</v>
      </c>
      <c r="C177" s="4" t="s">
        <v>2279</v>
      </c>
      <c r="D177" s="22" t="s">
        <v>2173</v>
      </c>
      <c r="E177" s="4">
        <v>15</v>
      </c>
    </row>
    <row r="178" spans="1:5" ht="13.5">
      <c r="A178" s="2">
        <v>158</v>
      </c>
      <c r="B178" s="4" t="s">
        <v>2278</v>
      </c>
      <c r="C178" s="4" t="s">
        <v>2279</v>
      </c>
      <c r="D178" s="22" t="s">
        <v>1822</v>
      </c>
      <c r="E178" s="4">
        <v>1100</v>
      </c>
    </row>
    <row r="179" spans="1:5" ht="13.5">
      <c r="A179" s="2">
        <v>159</v>
      </c>
      <c r="B179" s="4" t="s">
        <v>2278</v>
      </c>
      <c r="C179" s="4" t="s">
        <v>951</v>
      </c>
      <c r="D179" s="4" t="s">
        <v>952</v>
      </c>
      <c r="E179" s="4">
        <v>20</v>
      </c>
    </row>
    <row r="180" spans="1:5" ht="13.5">
      <c r="A180" s="2">
        <v>160</v>
      </c>
      <c r="B180" s="5" t="s">
        <v>856</v>
      </c>
      <c r="C180" s="5" t="s">
        <v>2255</v>
      </c>
      <c r="D180" s="24" t="s">
        <v>81</v>
      </c>
      <c r="E180" s="5">
        <v>1000</v>
      </c>
    </row>
    <row r="181" spans="1:5" ht="13.5">
      <c r="A181" s="2">
        <v>161</v>
      </c>
      <c r="B181" s="4" t="s">
        <v>856</v>
      </c>
      <c r="C181" s="4" t="s">
        <v>2255</v>
      </c>
      <c r="D181" s="10" t="s">
        <v>1615</v>
      </c>
      <c r="E181" s="4">
        <v>10000</v>
      </c>
    </row>
    <row r="182" spans="1:5" ht="13.5">
      <c r="A182" s="2">
        <v>162</v>
      </c>
      <c r="B182" s="5" t="s">
        <v>856</v>
      </c>
      <c r="C182" s="5" t="s">
        <v>2255</v>
      </c>
      <c r="D182" s="24" t="s">
        <v>2174</v>
      </c>
      <c r="E182" s="5">
        <v>8000</v>
      </c>
    </row>
    <row r="183" spans="1:5" ht="13.5">
      <c r="A183" s="2">
        <v>163</v>
      </c>
      <c r="B183" s="4" t="s">
        <v>114</v>
      </c>
      <c r="C183" s="4" t="s">
        <v>2113</v>
      </c>
      <c r="D183" s="10" t="s">
        <v>2299</v>
      </c>
      <c r="E183" s="4">
        <v>200</v>
      </c>
    </row>
    <row r="184" spans="1:5" ht="13.5">
      <c r="A184" s="2">
        <v>164</v>
      </c>
      <c r="B184" s="4" t="s">
        <v>856</v>
      </c>
      <c r="C184" s="4" t="s">
        <v>2255</v>
      </c>
      <c r="D184" s="10" t="s">
        <v>2681</v>
      </c>
      <c r="E184" s="4">
        <v>700</v>
      </c>
    </row>
    <row r="185" spans="1:5" ht="13.5">
      <c r="A185" s="2">
        <v>165</v>
      </c>
      <c r="B185" s="4" t="s">
        <v>856</v>
      </c>
      <c r="C185" s="4" t="s">
        <v>2255</v>
      </c>
      <c r="D185" s="10" t="s">
        <v>2424</v>
      </c>
      <c r="E185" s="4">
        <v>500</v>
      </c>
    </row>
    <row r="186" spans="1:5" ht="13.5">
      <c r="A186" s="2">
        <v>166</v>
      </c>
      <c r="B186" s="4" t="s">
        <v>856</v>
      </c>
      <c r="C186" s="4" t="s">
        <v>2255</v>
      </c>
      <c r="D186" s="10" t="s">
        <v>2114</v>
      </c>
      <c r="E186" s="4">
        <v>8000</v>
      </c>
    </row>
    <row r="187" spans="1:5" ht="13.5">
      <c r="A187" s="2">
        <v>167</v>
      </c>
      <c r="B187" s="4" t="s">
        <v>856</v>
      </c>
      <c r="C187" s="4" t="s">
        <v>2255</v>
      </c>
      <c r="D187" s="10" t="s">
        <v>2425</v>
      </c>
      <c r="E187" s="4">
        <v>2000</v>
      </c>
    </row>
    <row r="188" spans="1:5" ht="13.5">
      <c r="A188" s="2">
        <v>168</v>
      </c>
      <c r="B188" s="4" t="s">
        <v>2280</v>
      </c>
      <c r="C188" s="4" t="s">
        <v>2255</v>
      </c>
      <c r="D188" s="10" t="s">
        <v>2372</v>
      </c>
      <c r="E188" s="4">
        <v>5000</v>
      </c>
    </row>
    <row r="189" spans="1:5" ht="13.5">
      <c r="A189" s="2">
        <v>169</v>
      </c>
      <c r="B189" s="4" t="s">
        <v>2280</v>
      </c>
      <c r="C189" s="4" t="s">
        <v>2255</v>
      </c>
      <c r="D189" s="10" t="s">
        <v>2373</v>
      </c>
      <c r="E189" s="4">
        <v>100</v>
      </c>
    </row>
    <row r="190" spans="1:5" ht="13.5">
      <c r="A190" s="2">
        <v>170</v>
      </c>
      <c r="B190" s="4" t="s">
        <v>858</v>
      </c>
      <c r="C190" s="4" t="s">
        <v>2255</v>
      </c>
      <c r="D190" s="4" t="s">
        <v>904</v>
      </c>
      <c r="E190" s="4">
        <v>100</v>
      </c>
    </row>
    <row r="191" spans="1:5" ht="27">
      <c r="A191" s="2">
        <v>171</v>
      </c>
      <c r="B191" s="4" t="s">
        <v>114</v>
      </c>
      <c r="C191" s="4" t="s">
        <v>971</v>
      </c>
      <c r="D191" s="22" t="s">
        <v>2682</v>
      </c>
      <c r="E191" s="4">
        <v>3000</v>
      </c>
    </row>
    <row r="192" spans="1:5" ht="27">
      <c r="A192" s="2">
        <v>172</v>
      </c>
      <c r="B192" s="4" t="s">
        <v>114</v>
      </c>
      <c r="C192" s="4" t="s">
        <v>971</v>
      </c>
      <c r="D192" s="22" t="s">
        <v>2683</v>
      </c>
      <c r="E192" s="4">
        <v>4000</v>
      </c>
    </row>
    <row r="193" spans="1:5" ht="27">
      <c r="A193" s="2">
        <v>173</v>
      </c>
      <c r="B193" s="4" t="s">
        <v>114</v>
      </c>
      <c r="C193" s="4" t="s">
        <v>2113</v>
      </c>
      <c r="D193" s="4" t="s">
        <v>2699</v>
      </c>
      <c r="E193" s="4">
        <v>500</v>
      </c>
    </row>
    <row r="194" spans="1:5" ht="27">
      <c r="A194" s="2">
        <v>174</v>
      </c>
      <c r="B194" s="4" t="s">
        <v>114</v>
      </c>
      <c r="C194" s="4" t="s">
        <v>2113</v>
      </c>
      <c r="D194" s="4" t="s">
        <v>919</v>
      </c>
      <c r="E194" s="4">
        <v>200</v>
      </c>
    </row>
    <row r="195" spans="1:5" ht="27">
      <c r="A195" s="2">
        <v>175</v>
      </c>
      <c r="B195" s="4" t="s">
        <v>114</v>
      </c>
      <c r="C195" s="4" t="s">
        <v>2113</v>
      </c>
      <c r="D195" s="4" t="s">
        <v>2369</v>
      </c>
      <c r="E195" s="4">
        <v>200</v>
      </c>
    </row>
    <row r="196" spans="1:5" ht="27">
      <c r="A196" s="2">
        <v>176</v>
      </c>
      <c r="B196" s="4" t="s">
        <v>114</v>
      </c>
      <c r="C196" s="4" t="s">
        <v>2113</v>
      </c>
      <c r="D196" s="4" t="s">
        <v>2277</v>
      </c>
      <c r="E196" s="4">
        <v>2000</v>
      </c>
    </row>
    <row r="197" spans="1:5" ht="13.5">
      <c r="A197" s="2">
        <v>177</v>
      </c>
      <c r="B197" s="4" t="s">
        <v>114</v>
      </c>
      <c r="C197" s="4" t="s">
        <v>2113</v>
      </c>
      <c r="D197" s="4" t="s">
        <v>1433</v>
      </c>
      <c r="E197" s="4">
        <v>10</v>
      </c>
    </row>
    <row r="198" spans="1:5" ht="13.5">
      <c r="A198" s="2">
        <v>178</v>
      </c>
      <c r="B198" s="4" t="s">
        <v>114</v>
      </c>
      <c r="C198" s="4" t="s">
        <v>2113</v>
      </c>
      <c r="D198" s="4" t="s">
        <v>2071</v>
      </c>
      <c r="E198" s="4">
        <v>10</v>
      </c>
    </row>
    <row r="199" spans="1:5" ht="13.5">
      <c r="A199" s="2">
        <v>179</v>
      </c>
      <c r="B199" s="4" t="s">
        <v>858</v>
      </c>
      <c r="C199" s="4" t="s">
        <v>448</v>
      </c>
      <c r="D199" s="4" t="s">
        <v>112</v>
      </c>
      <c r="E199" s="4">
        <v>1600</v>
      </c>
    </row>
    <row r="200" spans="1:5" ht="13.5">
      <c r="A200" s="2">
        <v>180</v>
      </c>
      <c r="B200" s="4" t="s">
        <v>858</v>
      </c>
      <c r="C200" s="4" t="s">
        <v>2074</v>
      </c>
      <c r="D200" s="22" t="s">
        <v>113</v>
      </c>
      <c r="E200" s="4">
        <v>30</v>
      </c>
    </row>
    <row r="201" spans="1:5" ht="27">
      <c r="A201" s="2">
        <v>181</v>
      </c>
      <c r="B201" s="4" t="s">
        <v>2208</v>
      </c>
      <c r="C201" s="4" t="s">
        <v>137</v>
      </c>
      <c r="D201" s="22" t="s">
        <v>836</v>
      </c>
      <c r="E201" s="4">
        <v>5</v>
      </c>
    </row>
    <row r="202" spans="1:5" ht="13.5">
      <c r="A202" s="2">
        <v>182</v>
      </c>
      <c r="B202" s="4" t="s">
        <v>1307</v>
      </c>
      <c r="C202" s="4" t="s">
        <v>1308</v>
      </c>
      <c r="D202" s="22" t="s">
        <v>1309</v>
      </c>
      <c r="E202" s="4">
        <v>5</v>
      </c>
    </row>
    <row r="203" spans="1:5" ht="41.25">
      <c r="A203" s="2">
        <v>183</v>
      </c>
      <c r="B203" s="4" t="s">
        <v>857</v>
      </c>
      <c r="C203" s="19" t="s">
        <v>408</v>
      </c>
      <c r="D203" s="25" t="s">
        <v>409</v>
      </c>
      <c r="E203" s="4">
        <v>100</v>
      </c>
    </row>
    <row r="204" spans="1:5" ht="41.25">
      <c r="A204" s="2">
        <v>184</v>
      </c>
      <c r="B204" s="4" t="s">
        <v>857</v>
      </c>
      <c r="C204" s="19" t="s">
        <v>408</v>
      </c>
      <c r="D204" s="25" t="s">
        <v>410</v>
      </c>
      <c r="E204" s="4">
        <v>300</v>
      </c>
    </row>
    <row r="205" spans="1:5" ht="27">
      <c r="A205" s="2">
        <v>185</v>
      </c>
      <c r="B205" s="4" t="s">
        <v>105</v>
      </c>
      <c r="C205" s="4" t="s">
        <v>106</v>
      </c>
      <c r="D205" s="4" t="s">
        <v>2701</v>
      </c>
      <c r="E205" s="4">
        <v>20</v>
      </c>
    </row>
    <row r="206" spans="1:5" ht="14.25">
      <c r="A206" s="2"/>
      <c r="B206" s="2" t="s">
        <v>859</v>
      </c>
      <c r="C206" s="7"/>
      <c r="D206" s="11" t="s">
        <v>860</v>
      </c>
      <c r="E206" s="4"/>
    </row>
    <row r="207" spans="1:5" ht="13.5">
      <c r="A207" s="2">
        <v>186</v>
      </c>
      <c r="B207" s="4" t="s">
        <v>861</v>
      </c>
      <c r="C207" s="4" t="s">
        <v>2385</v>
      </c>
      <c r="D207" s="4" t="s">
        <v>1823</v>
      </c>
      <c r="E207" s="4">
        <v>2</v>
      </c>
    </row>
    <row r="208" spans="1:5" ht="13.5">
      <c r="A208" s="2">
        <v>187</v>
      </c>
      <c r="B208" s="4" t="s">
        <v>861</v>
      </c>
      <c r="C208" s="4" t="s">
        <v>2385</v>
      </c>
      <c r="D208" s="4" t="s">
        <v>2384</v>
      </c>
      <c r="E208" s="4">
        <v>150</v>
      </c>
    </row>
    <row r="209" spans="1:5" ht="13.5">
      <c r="A209" s="2">
        <v>188</v>
      </c>
      <c r="B209" s="4" t="s">
        <v>862</v>
      </c>
      <c r="C209" s="4" t="s">
        <v>914</v>
      </c>
      <c r="D209" s="4" t="s">
        <v>1327</v>
      </c>
      <c r="E209" s="4">
        <v>2</v>
      </c>
    </row>
    <row r="210" spans="1:5" ht="13.5">
      <c r="A210" s="2">
        <v>189</v>
      </c>
      <c r="B210" s="4" t="s">
        <v>862</v>
      </c>
      <c r="C210" s="4" t="s">
        <v>914</v>
      </c>
      <c r="D210" s="4" t="s">
        <v>1824</v>
      </c>
      <c r="E210" s="4">
        <v>2</v>
      </c>
    </row>
    <row r="211" spans="1:5" ht="13.5">
      <c r="A211" s="2">
        <v>190</v>
      </c>
      <c r="B211" s="4" t="s">
        <v>863</v>
      </c>
      <c r="C211" s="4" t="s">
        <v>864</v>
      </c>
      <c r="D211" s="4" t="s">
        <v>1825</v>
      </c>
      <c r="E211" s="4">
        <v>5</v>
      </c>
    </row>
    <row r="212" spans="1:5" ht="13.5">
      <c r="A212" s="2">
        <v>191</v>
      </c>
      <c r="B212" s="4" t="s">
        <v>863</v>
      </c>
      <c r="C212" s="4" t="s">
        <v>864</v>
      </c>
      <c r="D212" s="4" t="s">
        <v>142</v>
      </c>
      <c r="E212" s="4">
        <v>250</v>
      </c>
    </row>
    <row r="213" spans="1:5" ht="13.5">
      <c r="A213" s="2">
        <v>192</v>
      </c>
      <c r="B213" s="4" t="s">
        <v>2732</v>
      </c>
      <c r="C213" s="4" t="s">
        <v>143</v>
      </c>
      <c r="D213" s="4" t="s">
        <v>453</v>
      </c>
      <c r="E213" s="4">
        <v>5</v>
      </c>
    </row>
    <row r="214" spans="1:5" ht="13.5">
      <c r="A214" s="2">
        <v>193</v>
      </c>
      <c r="B214" s="4" t="s">
        <v>2732</v>
      </c>
      <c r="C214" s="4" t="s">
        <v>144</v>
      </c>
      <c r="D214" s="4" t="s">
        <v>2744</v>
      </c>
      <c r="E214" s="4">
        <v>15</v>
      </c>
    </row>
    <row r="215" spans="1:5" ht="13.5">
      <c r="A215" s="2">
        <v>194</v>
      </c>
      <c r="B215" s="4" t="s">
        <v>2732</v>
      </c>
      <c r="C215" s="4" t="s">
        <v>1478</v>
      </c>
      <c r="D215" s="4" t="s">
        <v>1479</v>
      </c>
      <c r="E215" s="4">
        <v>40</v>
      </c>
    </row>
    <row r="216" spans="1:5" ht="13.5">
      <c r="A216" s="2">
        <v>195</v>
      </c>
      <c r="B216" s="4" t="s">
        <v>2732</v>
      </c>
      <c r="C216" s="4" t="s">
        <v>1405</v>
      </c>
      <c r="D216" s="4" t="s">
        <v>1406</v>
      </c>
      <c r="E216" s="4">
        <v>30</v>
      </c>
    </row>
    <row r="217" spans="1:5" ht="13.5">
      <c r="A217" s="2">
        <v>196</v>
      </c>
      <c r="B217" s="4" t="s">
        <v>2733</v>
      </c>
      <c r="C217" s="4" t="s">
        <v>2289</v>
      </c>
      <c r="D217" s="4" t="s">
        <v>2430</v>
      </c>
      <c r="E217" s="4">
        <v>5</v>
      </c>
    </row>
    <row r="218" spans="1:5" ht="13.5">
      <c r="A218" s="2">
        <v>197</v>
      </c>
      <c r="B218" s="4" t="s">
        <v>2733</v>
      </c>
      <c r="C218" s="4" t="s">
        <v>2289</v>
      </c>
      <c r="D218" s="4" t="s">
        <v>98</v>
      </c>
      <c r="E218" s="4">
        <v>10</v>
      </c>
    </row>
    <row r="219" spans="1:5" ht="13.5">
      <c r="A219" s="2">
        <v>198</v>
      </c>
      <c r="B219" s="4" t="s">
        <v>2733</v>
      </c>
      <c r="C219" s="4" t="s">
        <v>2289</v>
      </c>
      <c r="D219" s="4" t="s">
        <v>975</v>
      </c>
      <c r="E219" s="4">
        <v>10</v>
      </c>
    </row>
    <row r="220" spans="1:5" ht="13.5">
      <c r="A220" s="2">
        <v>199</v>
      </c>
      <c r="B220" s="4" t="s">
        <v>2733</v>
      </c>
      <c r="C220" s="4" t="s">
        <v>2290</v>
      </c>
      <c r="D220" s="4" t="s">
        <v>1826</v>
      </c>
      <c r="E220" s="4">
        <v>2</v>
      </c>
    </row>
    <row r="221" spans="1:5" ht="13.5">
      <c r="A221" s="2">
        <v>200</v>
      </c>
      <c r="B221" s="4" t="s">
        <v>2733</v>
      </c>
      <c r="C221" s="4" t="s">
        <v>2290</v>
      </c>
      <c r="D221" s="4" t="s">
        <v>690</v>
      </c>
      <c r="E221" s="4">
        <v>5</v>
      </c>
    </row>
    <row r="222" spans="1:5" ht="13.5">
      <c r="A222" s="2">
        <v>201</v>
      </c>
      <c r="B222" s="4" t="s">
        <v>2733</v>
      </c>
      <c r="C222" s="4" t="s">
        <v>658</v>
      </c>
      <c r="D222" s="4" t="s">
        <v>1174</v>
      </c>
      <c r="E222" s="4">
        <v>1</v>
      </c>
    </row>
    <row r="223" spans="1:5" ht="13.5">
      <c r="A223" s="2">
        <v>202</v>
      </c>
      <c r="B223" s="4" t="s">
        <v>2733</v>
      </c>
      <c r="C223" s="4" t="s">
        <v>2073</v>
      </c>
      <c r="D223" s="4" t="s">
        <v>1175</v>
      </c>
      <c r="E223" s="4">
        <v>2</v>
      </c>
    </row>
    <row r="224" spans="1:5" ht="13.5">
      <c r="A224" s="2">
        <v>203</v>
      </c>
      <c r="B224" s="4" t="s">
        <v>2734</v>
      </c>
      <c r="C224" s="4" t="s">
        <v>2735</v>
      </c>
      <c r="D224" s="4" t="s">
        <v>102</v>
      </c>
      <c r="E224" s="4">
        <v>2</v>
      </c>
    </row>
    <row r="225" spans="1:5" ht="13.5">
      <c r="A225" s="2">
        <v>204</v>
      </c>
      <c r="B225" s="4" t="s">
        <v>2736</v>
      </c>
      <c r="C225" s="4" t="s">
        <v>100</v>
      </c>
      <c r="D225" s="4" t="s">
        <v>103</v>
      </c>
      <c r="E225" s="4">
        <v>2</v>
      </c>
    </row>
    <row r="226" spans="1:5" ht="13.5">
      <c r="A226" s="2">
        <v>205</v>
      </c>
      <c r="B226" s="4" t="s">
        <v>2736</v>
      </c>
      <c r="C226" s="4" t="s">
        <v>104</v>
      </c>
      <c r="D226" s="4" t="s">
        <v>1176</v>
      </c>
      <c r="E226" s="4">
        <v>2</v>
      </c>
    </row>
    <row r="227" spans="1:5" ht="14.25">
      <c r="A227" s="2"/>
      <c r="B227" s="2" t="s">
        <v>877</v>
      </c>
      <c r="C227" s="4"/>
      <c r="D227" s="8" t="s">
        <v>878</v>
      </c>
      <c r="E227" s="4"/>
    </row>
    <row r="228" spans="1:5" ht="13.5">
      <c r="A228" s="2">
        <v>206</v>
      </c>
      <c r="B228" s="4" t="s">
        <v>879</v>
      </c>
      <c r="C228" s="4" t="s">
        <v>2700</v>
      </c>
      <c r="D228" s="4" t="s">
        <v>1057</v>
      </c>
      <c r="E228" s="4">
        <v>900</v>
      </c>
    </row>
    <row r="229" spans="1:5" ht="13.5">
      <c r="A229" s="2">
        <v>207</v>
      </c>
      <c r="B229" s="4" t="s">
        <v>2739</v>
      </c>
      <c r="C229" s="4" t="s">
        <v>2104</v>
      </c>
      <c r="D229" s="4" t="s">
        <v>1177</v>
      </c>
      <c r="E229" s="4">
        <v>2</v>
      </c>
    </row>
    <row r="230" spans="1:5" ht="13.5">
      <c r="A230" s="2">
        <v>208</v>
      </c>
      <c r="B230" s="4" t="s">
        <v>879</v>
      </c>
      <c r="C230" s="4" t="s">
        <v>2700</v>
      </c>
      <c r="D230" s="4" t="s">
        <v>1178</v>
      </c>
      <c r="E230" s="4">
        <v>2</v>
      </c>
    </row>
    <row r="231" spans="1:5" ht="13.5">
      <c r="A231" s="2">
        <v>209</v>
      </c>
      <c r="B231" s="4" t="s">
        <v>880</v>
      </c>
      <c r="C231" s="4" t="s">
        <v>898</v>
      </c>
      <c r="D231" s="4" t="s">
        <v>1179</v>
      </c>
      <c r="E231" s="4">
        <v>2</v>
      </c>
    </row>
    <row r="232" spans="1:5" ht="13.5">
      <c r="A232" s="2">
        <v>210</v>
      </c>
      <c r="B232" s="4" t="s">
        <v>302</v>
      </c>
      <c r="C232" s="4" t="s">
        <v>899</v>
      </c>
      <c r="D232" s="4" t="s">
        <v>900</v>
      </c>
      <c r="E232" s="4">
        <v>2</v>
      </c>
    </row>
    <row r="233" spans="1:245" ht="13.5">
      <c r="A233" s="2">
        <v>211</v>
      </c>
      <c r="B233" s="4" t="s">
        <v>303</v>
      </c>
      <c r="C233" s="4" t="s">
        <v>971</v>
      </c>
      <c r="D233" s="4" t="s">
        <v>1180</v>
      </c>
      <c r="E233" s="4">
        <v>2</v>
      </c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</row>
    <row r="234" spans="1:245" ht="14.25">
      <c r="A234" s="2"/>
      <c r="B234" s="2" t="s">
        <v>304</v>
      </c>
      <c r="C234" s="4"/>
      <c r="D234" s="8" t="s">
        <v>305</v>
      </c>
      <c r="E234" s="4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</row>
    <row r="235" spans="1:245" ht="13.5">
      <c r="A235" s="2">
        <v>212</v>
      </c>
      <c r="B235" s="4" t="s">
        <v>306</v>
      </c>
      <c r="C235" s="4" t="s">
        <v>901</v>
      </c>
      <c r="D235" s="4" t="s">
        <v>1181</v>
      </c>
      <c r="E235" s="4">
        <v>5</v>
      </c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</row>
    <row r="236" spans="1:245" ht="13.5">
      <c r="A236" s="2">
        <v>213</v>
      </c>
      <c r="B236" s="4" t="s">
        <v>307</v>
      </c>
      <c r="C236" s="4" t="s">
        <v>902</v>
      </c>
      <c r="D236" s="4" t="s">
        <v>1182</v>
      </c>
      <c r="E236" s="4">
        <v>5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</row>
    <row r="237" spans="1:245" ht="13.5">
      <c r="A237" s="2">
        <v>214</v>
      </c>
      <c r="B237" s="4" t="s">
        <v>87</v>
      </c>
      <c r="C237" s="4" t="s">
        <v>903</v>
      </c>
      <c r="D237" s="4" t="s">
        <v>282</v>
      </c>
      <c r="E237" s="4">
        <v>1700</v>
      </c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</row>
    <row r="238" spans="1:245" ht="13.5">
      <c r="A238" s="2">
        <v>215</v>
      </c>
      <c r="B238" s="4" t="s">
        <v>87</v>
      </c>
      <c r="C238" s="4" t="s">
        <v>903</v>
      </c>
      <c r="D238" s="4" t="s">
        <v>292</v>
      </c>
      <c r="E238" s="4">
        <v>20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</row>
    <row r="239" spans="1:245" ht="13.5">
      <c r="A239" s="2">
        <v>216</v>
      </c>
      <c r="B239" s="4" t="s">
        <v>87</v>
      </c>
      <c r="C239" s="27" t="s">
        <v>2674</v>
      </c>
      <c r="D239" s="27" t="s">
        <v>2675</v>
      </c>
      <c r="E239" s="4">
        <v>10</v>
      </c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</row>
    <row r="240" spans="1:245" ht="13.5">
      <c r="A240" s="2">
        <v>217</v>
      </c>
      <c r="B240" s="4" t="s">
        <v>87</v>
      </c>
      <c r="C240" s="27" t="s">
        <v>2674</v>
      </c>
      <c r="D240" s="27" t="s">
        <v>2676</v>
      </c>
      <c r="E240" s="4">
        <v>2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</row>
    <row r="241" spans="1:245" ht="13.5">
      <c r="A241" s="2">
        <v>218</v>
      </c>
      <c r="B241" s="4" t="s">
        <v>88</v>
      </c>
      <c r="C241" s="4" t="s">
        <v>283</v>
      </c>
      <c r="D241" s="4" t="s">
        <v>1183</v>
      </c>
      <c r="E241" s="4">
        <v>50</v>
      </c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</row>
    <row r="242" spans="1:245" ht="13.5">
      <c r="A242" s="2">
        <v>219</v>
      </c>
      <c r="B242" s="4" t="s">
        <v>88</v>
      </c>
      <c r="C242" s="4" t="s">
        <v>283</v>
      </c>
      <c r="D242" s="4" t="s">
        <v>1276</v>
      </c>
      <c r="E242" s="4">
        <v>10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</row>
    <row r="243" spans="1:245" ht="13.5">
      <c r="A243" s="2">
        <v>220</v>
      </c>
      <c r="B243" s="4" t="s">
        <v>1077</v>
      </c>
      <c r="C243" s="4" t="s">
        <v>1115</v>
      </c>
      <c r="D243" s="4" t="s">
        <v>1184</v>
      </c>
      <c r="E243" s="4">
        <v>5</v>
      </c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</row>
    <row r="244" spans="1:245" ht="14.25">
      <c r="A244" s="2"/>
      <c r="B244" s="2" t="s">
        <v>1078</v>
      </c>
      <c r="C244" s="4"/>
      <c r="D244" s="8" t="s">
        <v>441</v>
      </c>
      <c r="E244" s="4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</row>
    <row r="245" spans="1:245" ht="13.5">
      <c r="A245" s="2">
        <v>221</v>
      </c>
      <c r="B245" s="4" t="s">
        <v>442</v>
      </c>
      <c r="C245" s="4" t="s">
        <v>2759</v>
      </c>
      <c r="D245" s="4" t="s">
        <v>1185</v>
      </c>
      <c r="E245" s="4">
        <v>2</v>
      </c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</row>
    <row r="246" spans="1:245" ht="13.5">
      <c r="A246" s="2">
        <v>222</v>
      </c>
      <c r="B246" s="4" t="s">
        <v>442</v>
      </c>
      <c r="C246" s="4" t="s">
        <v>2759</v>
      </c>
      <c r="D246" s="4" t="s">
        <v>2833</v>
      </c>
      <c r="E246" s="4">
        <v>20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</row>
    <row r="247" spans="1:245" ht="13.5">
      <c r="A247" s="2">
        <v>223</v>
      </c>
      <c r="B247" s="4" t="s">
        <v>442</v>
      </c>
      <c r="C247" s="4" t="s">
        <v>2759</v>
      </c>
      <c r="D247" s="4" t="s">
        <v>1186</v>
      </c>
      <c r="E247" s="4">
        <v>2</v>
      </c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</row>
    <row r="248" spans="1:245" ht="13.5">
      <c r="A248" s="2">
        <v>224</v>
      </c>
      <c r="B248" s="4" t="s">
        <v>262</v>
      </c>
      <c r="C248" s="4" t="s">
        <v>1415</v>
      </c>
      <c r="D248" s="4" t="s">
        <v>2834</v>
      </c>
      <c r="E248" s="4">
        <v>10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</row>
    <row r="249" spans="1:5" ht="13.5">
      <c r="A249" s="2">
        <v>225</v>
      </c>
      <c r="B249" s="4" t="s">
        <v>262</v>
      </c>
      <c r="C249" s="4" t="s">
        <v>1415</v>
      </c>
      <c r="D249" s="4" t="s">
        <v>1187</v>
      </c>
      <c r="E249" s="4">
        <v>2</v>
      </c>
    </row>
    <row r="250" spans="1:5" ht="14.25">
      <c r="A250" s="2"/>
      <c r="B250" s="2" t="s">
        <v>2166</v>
      </c>
      <c r="C250" s="4"/>
      <c r="D250" s="8" t="s">
        <v>2167</v>
      </c>
      <c r="E250" s="4"/>
    </row>
    <row r="251" spans="1:5" ht="27">
      <c r="A251" s="2">
        <v>226</v>
      </c>
      <c r="B251" s="4" t="s">
        <v>1528</v>
      </c>
      <c r="C251" s="4" t="s">
        <v>971</v>
      </c>
      <c r="D251" s="4" t="s">
        <v>1529</v>
      </c>
      <c r="E251" s="4">
        <v>23</v>
      </c>
    </row>
    <row r="252" spans="1:5" ht="27">
      <c r="A252" s="2">
        <v>227</v>
      </c>
      <c r="B252" s="4" t="s">
        <v>1528</v>
      </c>
      <c r="C252" s="4" t="s">
        <v>971</v>
      </c>
      <c r="D252" s="4" t="s">
        <v>2124</v>
      </c>
      <c r="E252" s="4">
        <v>50</v>
      </c>
    </row>
    <row r="253" spans="1:5" ht="13.5">
      <c r="A253" s="2">
        <v>228</v>
      </c>
      <c r="B253" s="4" t="s">
        <v>2125</v>
      </c>
      <c r="C253" s="4" t="s">
        <v>971</v>
      </c>
      <c r="D253" s="4" t="s">
        <v>2126</v>
      </c>
      <c r="E253" s="4">
        <v>40</v>
      </c>
    </row>
    <row r="254" spans="1:5" ht="13.5">
      <c r="A254" s="2">
        <v>229</v>
      </c>
      <c r="B254" s="4" t="s">
        <v>2125</v>
      </c>
      <c r="C254" s="4" t="s">
        <v>971</v>
      </c>
      <c r="D254" s="4" t="s">
        <v>2127</v>
      </c>
      <c r="E254" s="4">
        <v>5</v>
      </c>
    </row>
    <row r="255" spans="1:5" ht="13.5">
      <c r="A255" s="2">
        <v>230</v>
      </c>
      <c r="B255" s="4" t="s">
        <v>1523</v>
      </c>
      <c r="C255" s="4" t="s">
        <v>1524</v>
      </c>
      <c r="D255" s="4" t="s">
        <v>1525</v>
      </c>
      <c r="E255" s="4">
        <v>5</v>
      </c>
    </row>
    <row r="256" spans="1:5" ht="27">
      <c r="A256" s="2">
        <v>231</v>
      </c>
      <c r="B256" s="4" t="s">
        <v>2168</v>
      </c>
      <c r="C256" s="4" t="s">
        <v>2105</v>
      </c>
      <c r="D256" s="4" t="s">
        <v>1190</v>
      </c>
      <c r="E256" s="4">
        <v>30</v>
      </c>
    </row>
    <row r="257" spans="1:5" ht="13.5">
      <c r="A257" s="2">
        <v>232</v>
      </c>
      <c r="B257" s="4" t="s">
        <v>2168</v>
      </c>
      <c r="C257" s="4" t="s">
        <v>2106</v>
      </c>
      <c r="D257" s="4" t="s">
        <v>107</v>
      </c>
      <c r="E257" s="4">
        <v>100</v>
      </c>
    </row>
    <row r="258" spans="1:5" ht="13.5">
      <c r="A258" s="2">
        <v>233</v>
      </c>
      <c r="B258" s="4" t="s">
        <v>2168</v>
      </c>
      <c r="C258" s="4" t="s">
        <v>1585</v>
      </c>
      <c r="D258" s="4" t="s">
        <v>108</v>
      </c>
      <c r="E258" s="4">
        <v>15</v>
      </c>
    </row>
    <row r="259" spans="1:5" ht="13.5">
      <c r="A259" s="2">
        <v>234</v>
      </c>
      <c r="B259" s="4" t="s">
        <v>2168</v>
      </c>
      <c r="C259" s="4" t="s">
        <v>99</v>
      </c>
      <c r="D259" s="4" t="s">
        <v>1188</v>
      </c>
      <c r="E259" s="4">
        <v>5</v>
      </c>
    </row>
    <row r="260" spans="1:5" ht="13.5">
      <c r="A260" s="2">
        <v>235</v>
      </c>
      <c r="B260" s="4" t="s">
        <v>2169</v>
      </c>
      <c r="C260" s="4" t="s">
        <v>1586</v>
      </c>
      <c r="D260" s="4" t="s">
        <v>1189</v>
      </c>
      <c r="E260" s="4">
        <v>30</v>
      </c>
    </row>
    <row r="261" spans="1:5" ht="14.25">
      <c r="A261" s="2"/>
      <c r="B261" s="2" t="s">
        <v>2170</v>
      </c>
      <c r="C261" s="4"/>
      <c r="D261" s="8" t="s">
        <v>2741</v>
      </c>
      <c r="E261" s="4"/>
    </row>
    <row r="262" spans="1:5" ht="13.5">
      <c r="A262" s="2">
        <v>236</v>
      </c>
      <c r="B262" s="4" t="s">
        <v>2742</v>
      </c>
      <c r="C262" s="4" t="s">
        <v>1587</v>
      </c>
      <c r="D262" s="4" t="s">
        <v>906</v>
      </c>
      <c r="E262" s="4">
        <v>1</v>
      </c>
    </row>
    <row r="263" spans="1:5" ht="13.5">
      <c r="A263" s="2">
        <v>237</v>
      </c>
      <c r="B263" s="4" t="s">
        <v>2368</v>
      </c>
      <c r="C263" s="4" t="s">
        <v>1076</v>
      </c>
      <c r="D263" s="4" t="s">
        <v>1191</v>
      </c>
      <c r="E263" s="4">
        <v>2</v>
      </c>
    </row>
    <row r="264" spans="1:5" ht="13.5">
      <c r="A264" s="2">
        <v>238</v>
      </c>
      <c r="B264" s="4" t="s">
        <v>2368</v>
      </c>
      <c r="C264" s="4" t="s">
        <v>2088</v>
      </c>
      <c r="D264" s="4" t="s">
        <v>2343</v>
      </c>
      <c r="E264" s="4">
        <v>5</v>
      </c>
    </row>
    <row r="265" spans="1:5" ht="13.5">
      <c r="A265" s="2">
        <v>239</v>
      </c>
      <c r="B265" s="4" t="s">
        <v>2368</v>
      </c>
      <c r="C265" s="4" t="s">
        <v>2088</v>
      </c>
      <c r="D265" s="4" t="s">
        <v>1192</v>
      </c>
      <c r="E265" s="4">
        <v>5</v>
      </c>
    </row>
    <row r="266" spans="1:5" ht="13.5">
      <c r="A266" s="2">
        <v>240</v>
      </c>
      <c r="B266" s="4" t="s">
        <v>2368</v>
      </c>
      <c r="C266" s="4" t="s">
        <v>2101</v>
      </c>
      <c r="D266" s="4" t="s">
        <v>1193</v>
      </c>
      <c r="E266" s="4">
        <v>5</v>
      </c>
    </row>
    <row r="267" spans="1:5" ht="13.5">
      <c r="A267" s="2">
        <v>241</v>
      </c>
      <c r="B267" s="4" t="s">
        <v>2368</v>
      </c>
      <c r="C267" s="4" t="s">
        <v>2101</v>
      </c>
      <c r="D267" s="4" t="s">
        <v>1194</v>
      </c>
      <c r="E267" s="4">
        <v>5</v>
      </c>
    </row>
    <row r="268" spans="1:5" ht="13.5">
      <c r="A268" s="2">
        <v>242</v>
      </c>
      <c r="B268" s="4" t="s">
        <v>2368</v>
      </c>
      <c r="C268" s="4" t="s">
        <v>2101</v>
      </c>
      <c r="D268" s="4" t="s">
        <v>2132</v>
      </c>
      <c r="E268" s="4">
        <v>5</v>
      </c>
    </row>
    <row r="269" spans="1:5" ht="13.5">
      <c r="A269" s="2">
        <v>243</v>
      </c>
      <c r="B269" s="4" t="s">
        <v>2368</v>
      </c>
      <c r="C269" s="4" t="s">
        <v>2199</v>
      </c>
      <c r="D269" s="4" t="s">
        <v>1195</v>
      </c>
      <c r="E269" s="4">
        <v>5</v>
      </c>
    </row>
    <row r="270" spans="1:5" ht="13.5">
      <c r="A270" s="2">
        <v>244</v>
      </c>
      <c r="B270" s="4" t="s">
        <v>2374</v>
      </c>
      <c r="C270" s="4" t="s">
        <v>2375</v>
      </c>
      <c r="D270" s="4" t="s">
        <v>1069</v>
      </c>
      <c r="E270" s="4">
        <v>2</v>
      </c>
    </row>
    <row r="271" spans="1:5" ht="14.25">
      <c r="A271" s="2"/>
      <c r="B271" s="2" t="s">
        <v>2376</v>
      </c>
      <c r="C271" s="4"/>
      <c r="D271" s="8" t="s">
        <v>2377</v>
      </c>
      <c r="E271" s="4"/>
    </row>
    <row r="272" spans="1:5" ht="13.5">
      <c r="A272" s="2">
        <v>245</v>
      </c>
      <c r="B272" s="4" t="s">
        <v>2378</v>
      </c>
      <c r="C272" s="4" t="s">
        <v>2137</v>
      </c>
      <c r="D272" s="4" t="s">
        <v>1266</v>
      </c>
      <c r="E272" s="4">
        <v>2</v>
      </c>
    </row>
    <row r="273" spans="1:5" ht="13.5">
      <c r="A273" s="2">
        <v>246</v>
      </c>
      <c r="B273" s="4" t="s">
        <v>2378</v>
      </c>
      <c r="C273" s="4" t="s">
        <v>2200</v>
      </c>
      <c r="D273" s="4" t="s">
        <v>1196</v>
      </c>
      <c r="E273" s="4">
        <v>2</v>
      </c>
    </row>
    <row r="274" spans="1:5" ht="13.5">
      <c r="A274" s="2">
        <v>247</v>
      </c>
      <c r="B274" s="4" t="s">
        <v>2378</v>
      </c>
      <c r="C274" s="4" t="s">
        <v>2210</v>
      </c>
      <c r="D274" s="4" t="s">
        <v>1197</v>
      </c>
      <c r="E274" s="4">
        <v>2</v>
      </c>
    </row>
    <row r="275" spans="1:5" ht="13.5">
      <c r="A275" s="2">
        <v>248</v>
      </c>
      <c r="B275" s="4" t="s">
        <v>2378</v>
      </c>
      <c r="C275" s="4" t="s">
        <v>1332</v>
      </c>
      <c r="D275" s="4" t="s">
        <v>1333</v>
      </c>
      <c r="E275" s="4">
        <v>2</v>
      </c>
    </row>
    <row r="276" spans="1:5" ht="13.5">
      <c r="A276" s="2">
        <v>249</v>
      </c>
      <c r="B276" s="4" t="s">
        <v>2378</v>
      </c>
      <c r="C276" s="4" t="s">
        <v>470</v>
      </c>
      <c r="D276" s="4" t="s">
        <v>1198</v>
      </c>
      <c r="E276" s="4">
        <v>2</v>
      </c>
    </row>
    <row r="277" spans="1:5" ht="13.5">
      <c r="A277" s="2">
        <v>250</v>
      </c>
      <c r="B277" s="4" t="s">
        <v>2378</v>
      </c>
      <c r="C277" s="4" t="s">
        <v>2210</v>
      </c>
      <c r="D277" s="4" t="s">
        <v>1199</v>
      </c>
      <c r="E277" s="4">
        <v>3</v>
      </c>
    </row>
    <row r="278" spans="1:5" ht="13.5">
      <c r="A278" s="2">
        <v>251</v>
      </c>
      <c r="B278" s="4" t="s">
        <v>2378</v>
      </c>
      <c r="C278" s="4" t="s">
        <v>2211</v>
      </c>
      <c r="D278" s="4" t="s">
        <v>2136</v>
      </c>
      <c r="E278" s="4">
        <v>5</v>
      </c>
    </row>
    <row r="279" spans="1:5" ht="13.5">
      <c r="A279" s="2">
        <v>252</v>
      </c>
      <c r="B279" s="4" t="s">
        <v>2689</v>
      </c>
      <c r="C279" s="4" t="s">
        <v>308</v>
      </c>
      <c r="D279" s="4" t="s">
        <v>1200</v>
      </c>
      <c r="E279" s="4">
        <v>5</v>
      </c>
    </row>
    <row r="280" spans="1:5" ht="13.5">
      <c r="A280" s="2">
        <v>253</v>
      </c>
      <c r="B280" s="4" t="s">
        <v>2733</v>
      </c>
      <c r="C280" s="4" t="s">
        <v>308</v>
      </c>
      <c r="D280" s="4" t="s">
        <v>309</v>
      </c>
      <c r="E280" s="4">
        <v>45</v>
      </c>
    </row>
    <row r="281" spans="1:5" ht="13.5">
      <c r="A281" s="2">
        <v>254</v>
      </c>
      <c r="B281" s="4" t="s">
        <v>86</v>
      </c>
      <c r="C281" s="4" t="s">
        <v>310</v>
      </c>
      <c r="D281" s="4" t="s">
        <v>955</v>
      </c>
      <c r="E281" s="4">
        <v>2</v>
      </c>
    </row>
    <row r="282" spans="1:5" ht="28.5">
      <c r="A282" s="2"/>
      <c r="B282" s="2"/>
      <c r="C282" s="4"/>
      <c r="D282" s="8" t="s">
        <v>884</v>
      </c>
      <c r="E282" s="4"/>
    </row>
    <row r="283" spans="1:5" ht="13.5">
      <c r="A283" s="2">
        <v>255</v>
      </c>
      <c r="B283" s="4" t="s">
        <v>885</v>
      </c>
      <c r="C283" s="4" t="s">
        <v>886</v>
      </c>
      <c r="D283" s="4" t="s">
        <v>1201</v>
      </c>
      <c r="E283" s="4">
        <v>5</v>
      </c>
    </row>
    <row r="284" spans="1:5" ht="13.5">
      <c r="A284" s="2">
        <v>256</v>
      </c>
      <c r="B284" s="4" t="s">
        <v>885</v>
      </c>
      <c r="C284" s="4" t="s">
        <v>886</v>
      </c>
      <c r="D284" s="4" t="s">
        <v>1058</v>
      </c>
      <c r="E284" s="4">
        <v>10</v>
      </c>
    </row>
    <row r="285" spans="1:5" ht="13.5">
      <c r="A285" s="2">
        <v>257</v>
      </c>
      <c r="B285" s="4" t="s">
        <v>885</v>
      </c>
      <c r="C285" s="4" t="s">
        <v>887</v>
      </c>
      <c r="D285" s="4" t="s">
        <v>1202</v>
      </c>
      <c r="E285" s="4">
        <v>5</v>
      </c>
    </row>
    <row r="286" spans="1:5" ht="13.5">
      <c r="A286" s="2">
        <v>258</v>
      </c>
      <c r="B286" s="4" t="s">
        <v>885</v>
      </c>
      <c r="C286" s="4" t="s">
        <v>888</v>
      </c>
      <c r="D286" s="4" t="s">
        <v>1203</v>
      </c>
      <c r="E286" s="4">
        <v>3</v>
      </c>
    </row>
    <row r="287" spans="1:5" ht="13.5">
      <c r="A287" s="2">
        <v>259</v>
      </c>
      <c r="B287" s="4" t="s">
        <v>671</v>
      </c>
      <c r="C287" s="4" t="s">
        <v>2997</v>
      </c>
      <c r="D287" s="4" t="s">
        <v>1204</v>
      </c>
      <c r="E287" s="4">
        <v>3</v>
      </c>
    </row>
    <row r="288" spans="1:5" ht="13.5">
      <c r="A288" s="2">
        <v>260</v>
      </c>
      <c r="B288" s="4" t="s">
        <v>671</v>
      </c>
      <c r="C288" s="4" t="s">
        <v>672</v>
      </c>
      <c r="D288" s="4" t="s">
        <v>1205</v>
      </c>
      <c r="E288" s="4">
        <v>2</v>
      </c>
    </row>
    <row r="289" spans="1:5" ht="13.5">
      <c r="A289" s="2">
        <v>261</v>
      </c>
      <c r="B289" s="4" t="s">
        <v>889</v>
      </c>
      <c r="C289" s="4" t="s">
        <v>667</v>
      </c>
      <c r="D289" s="4" t="s">
        <v>1206</v>
      </c>
      <c r="E289" s="4">
        <v>1</v>
      </c>
    </row>
    <row r="290" spans="1:5" ht="13.5">
      <c r="A290" s="2">
        <v>262</v>
      </c>
      <c r="B290" s="4" t="s">
        <v>889</v>
      </c>
      <c r="C290" s="4" t="s">
        <v>669</v>
      </c>
      <c r="D290" s="4" t="s">
        <v>1207</v>
      </c>
      <c r="E290" s="4">
        <v>1</v>
      </c>
    </row>
    <row r="291" spans="1:5" ht="13.5">
      <c r="A291" s="2">
        <v>263</v>
      </c>
      <c r="B291" s="4" t="s">
        <v>889</v>
      </c>
      <c r="C291" s="4" t="s">
        <v>1646</v>
      </c>
      <c r="D291" s="4" t="s">
        <v>1647</v>
      </c>
      <c r="E291" s="4">
        <v>2</v>
      </c>
    </row>
    <row r="292" spans="1:5" ht="13.5">
      <c r="A292" s="2">
        <v>264</v>
      </c>
      <c r="B292" s="4" t="s">
        <v>668</v>
      </c>
      <c r="C292" s="4" t="s">
        <v>973</v>
      </c>
      <c r="D292" s="4" t="s">
        <v>0</v>
      </c>
      <c r="E292" s="4">
        <v>5</v>
      </c>
    </row>
    <row r="293" spans="1:5" ht="13.5">
      <c r="A293" s="2">
        <v>265</v>
      </c>
      <c r="B293" s="4" t="s">
        <v>668</v>
      </c>
      <c r="C293" s="4" t="s">
        <v>2147</v>
      </c>
      <c r="D293" s="4" t="s">
        <v>2148</v>
      </c>
      <c r="E293" s="4">
        <v>2</v>
      </c>
    </row>
    <row r="294" spans="1:5" ht="14.25">
      <c r="A294" s="2"/>
      <c r="B294" s="2" t="s">
        <v>1416</v>
      </c>
      <c r="C294" s="4"/>
      <c r="D294" s="8" t="s">
        <v>2090</v>
      </c>
      <c r="E294" s="4"/>
    </row>
    <row r="295" spans="1:5" ht="13.5">
      <c r="A295" s="80">
        <v>266</v>
      </c>
      <c r="B295" s="4" t="s">
        <v>1417</v>
      </c>
      <c r="C295" s="4" t="s">
        <v>2285</v>
      </c>
      <c r="D295" s="4" t="s">
        <v>1</v>
      </c>
      <c r="E295" s="4">
        <v>2</v>
      </c>
    </row>
    <row r="296" spans="1:5" ht="13.5">
      <c r="A296" s="2">
        <v>267</v>
      </c>
      <c r="B296" s="4" t="s">
        <v>1417</v>
      </c>
      <c r="C296" s="4" t="s">
        <v>2286</v>
      </c>
      <c r="D296" s="4" t="s">
        <v>956</v>
      </c>
      <c r="E296" s="4">
        <v>2</v>
      </c>
    </row>
    <row r="297" spans="1:5" ht="14.25">
      <c r="A297" s="2"/>
      <c r="B297" s="2"/>
      <c r="C297" s="4"/>
      <c r="D297" s="8" t="s">
        <v>1590</v>
      </c>
      <c r="E297" s="4"/>
    </row>
    <row r="298" spans="1:5" ht="13.5">
      <c r="A298" s="2">
        <v>268</v>
      </c>
      <c r="B298" s="4" t="s">
        <v>2264</v>
      </c>
      <c r="C298" s="4" t="s">
        <v>2650</v>
      </c>
      <c r="D298" s="4" t="s">
        <v>1315</v>
      </c>
      <c r="E298" s="4">
        <v>5</v>
      </c>
    </row>
    <row r="299" spans="1:5" ht="27">
      <c r="A299" s="2">
        <v>269</v>
      </c>
      <c r="B299" s="4" t="s">
        <v>2264</v>
      </c>
      <c r="C299" s="4" t="s">
        <v>971</v>
      </c>
      <c r="D299" s="30" t="s">
        <v>1277</v>
      </c>
      <c r="E299" s="4">
        <v>10</v>
      </c>
    </row>
    <row r="300" spans="1:5" ht="27">
      <c r="A300" s="2">
        <v>270</v>
      </c>
      <c r="B300" s="4" t="s">
        <v>2264</v>
      </c>
      <c r="C300" s="4" t="s">
        <v>971</v>
      </c>
      <c r="D300" s="30" t="s">
        <v>1278</v>
      </c>
      <c r="E300" s="4">
        <v>10</v>
      </c>
    </row>
    <row r="301" spans="1:5" ht="13.5">
      <c r="A301" s="2">
        <v>271</v>
      </c>
      <c r="B301" s="4" t="s">
        <v>2264</v>
      </c>
      <c r="C301" s="29" t="s">
        <v>1316</v>
      </c>
      <c r="D301" s="29" t="s">
        <v>1317</v>
      </c>
      <c r="E301" s="4">
        <v>15</v>
      </c>
    </row>
    <row r="302" spans="1:5" ht="13.5">
      <c r="A302" s="2">
        <v>272</v>
      </c>
      <c r="B302" s="4" t="s">
        <v>2264</v>
      </c>
      <c r="C302" s="4" t="s">
        <v>971</v>
      </c>
      <c r="D302" s="29" t="s">
        <v>2138</v>
      </c>
      <c r="E302" s="4">
        <v>2</v>
      </c>
    </row>
    <row r="303" spans="1:5" ht="13.5">
      <c r="A303" s="2">
        <v>273</v>
      </c>
      <c r="B303" s="4" t="s">
        <v>2264</v>
      </c>
      <c r="C303" s="4" t="s">
        <v>971</v>
      </c>
      <c r="D303" s="29" t="s">
        <v>1520</v>
      </c>
      <c r="E303" s="4">
        <v>2</v>
      </c>
    </row>
    <row r="304" spans="1:5" ht="13.5">
      <c r="A304" s="2">
        <v>274</v>
      </c>
      <c r="B304" s="4" t="s">
        <v>1600</v>
      </c>
      <c r="C304" s="4" t="s">
        <v>1521</v>
      </c>
      <c r="D304" s="4" t="s">
        <v>1522</v>
      </c>
      <c r="E304" s="4">
        <v>2</v>
      </c>
    </row>
    <row r="305" spans="1:5" ht="13.5">
      <c r="A305" s="2">
        <v>275</v>
      </c>
      <c r="B305" s="4" t="s">
        <v>1641</v>
      </c>
      <c r="C305" s="29" t="s">
        <v>2262</v>
      </c>
      <c r="D305" s="29" t="s">
        <v>2263</v>
      </c>
      <c r="E305" s="4">
        <v>2</v>
      </c>
    </row>
    <row r="306" spans="1:5" ht="13.5">
      <c r="A306" s="2">
        <v>276</v>
      </c>
      <c r="B306" s="4" t="s">
        <v>1641</v>
      </c>
      <c r="C306" s="29" t="s">
        <v>1642</v>
      </c>
      <c r="D306" s="29" t="s">
        <v>1643</v>
      </c>
      <c r="E306" s="4">
        <v>2</v>
      </c>
    </row>
    <row r="307" spans="1:5" ht="27">
      <c r="A307" s="2">
        <v>277</v>
      </c>
      <c r="B307" s="4" t="s">
        <v>1111</v>
      </c>
      <c r="C307" s="4" t="s">
        <v>971</v>
      </c>
      <c r="D307" s="4" t="s">
        <v>446</v>
      </c>
      <c r="E307" s="4">
        <v>150</v>
      </c>
    </row>
    <row r="308" spans="1:5" ht="28.5">
      <c r="A308" s="2"/>
      <c r="B308" s="2" t="s">
        <v>850</v>
      </c>
      <c r="C308" s="4"/>
      <c r="D308" s="8" t="s">
        <v>2212</v>
      </c>
      <c r="E308" s="4"/>
    </row>
    <row r="309" spans="1:5" ht="13.5">
      <c r="A309" s="2">
        <v>279</v>
      </c>
      <c r="B309" s="4" t="s">
        <v>1620</v>
      </c>
      <c r="C309" s="4" t="s">
        <v>1621</v>
      </c>
      <c r="D309" s="4" t="s">
        <v>1622</v>
      </c>
      <c r="E309" s="4">
        <v>30</v>
      </c>
    </row>
    <row r="310" spans="1:5" ht="13.5">
      <c r="A310" s="2">
        <v>280</v>
      </c>
      <c r="B310" s="4" t="s">
        <v>917</v>
      </c>
      <c r="C310" s="4" t="s">
        <v>915</v>
      </c>
      <c r="D310" s="4" t="s">
        <v>2839</v>
      </c>
      <c r="E310" s="4">
        <v>5</v>
      </c>
    </row>
    <row r="311" spans="1:5" ht="28.5">
      <c r="A311" s="2"/>
      <c r="B311" s="2" t="s">
        <v>2989</v>
      </c>
      <c r="C311" s="7"/>
      <c r="D311" s="8" t="s">
        <v>2990</v>
      </c>
      <c r="E311" s="4"/>
    </row>
    <row r="312" spans="1:5" ht="13.5">
      <c r="A312" s="2">
        <v>281</v>
      </c>
      <c r="B312" s="4" t="s">
        <v>1599</v>
      </c>
      <c r="C312" s="4" t="s">
        <v>444</v>
      </c>
      <c r="D312" s="4" t="s">
        <v>445</v>
      </c>
      <c r="E312" s="4">
        <v>2</v>
      </c>
    </row>
    <row r="313" spans="1:5" ht="13.5">
      <c r="A313" s="2">
        <v>282</v>
      </c>
      <c r="B313" s="4" t="s">
        <v>2991</v>
      </c>
      <c r="C313" s="4" t="s">
        <v>1113</v>
      </c>
      <c r="D313" s="4" t="s">
        <v>131</v>
      </c>
      <c r="E313" s="4">
        <v>5</v>
      </c>
    </row>
    <row r="314" spans="1:5" ht="13.5">
      <c r="A314" s="2">
        <v>283</v>
      </c>
      <c r="B314" s="4" t="s">
        <v>2991</v>
      </c>
      <c r="C314" s="4" t="s">
        <v>1113</v>
      </c>
      <c r="D314" s="4" t="s">
        <v>2840</v>
      </c>
      <c r="E314" s="4">
        <v>5</v>
      </c>
    </row>
    <row r="315" spans="1:5" ht="13.5">
      <c r="A315" s="2">
        <v>284</v>
      </c>
      <c r="B315" s="4" t="s">
        <v>2991</v>
      </c>
      <c r="C315" s="4" t="s">
        <v>2992</v>
      </c>
      <c r="D315" s="4" t="s">
        <v>132</v>
      </c>
      <c r="E315" s="4">
        <v>5</v>
      </c>
    </row>
    <row r="316" spans="1:5" ht="13.5">
      <c r="A316" s="2">
        <v>285</v>
      </c>
      <c r="B316" s="4" t="s">
        <v>2991</v>
      </c>
      <c r="C316" s="4" t="s">
        <v>133</v>
      </c>
      <c r="D316" s="4" t="s">
        <v>82</v>
      </c>
      <c r="E316" s="4">
        <v>5</v>
      </c>
    </row>
    <row r="317" spans="1:5" ht="13.5">
      <c r="A317" s="2">
        <v>286</v>
      </c>
      <c r="B317" s="4" t="s">
        <v>2991</v>
      </c>
      <c r="C317" s="4" t="s">
        <v>2130</v>
      </c>
      <c r="D317" s="4" t="s">
        <v>2131</v>
      </c>
      <c r="E317" s="4">
        <v>40</v>
      </c>
    </row>
    <row r="318" spans="1:5" ht="13.5">
      <c r="A318" s="2">
        <v>287</v>
      </c>
      <c r="B318" s="4" t="s">
        <v>2991</v>
      </c>
      <c r="C318" s="4" t="s">
        <v>971</v>
      </c>
      <c r="D318" s="4" t="s">
        <v>2068</v>
      </c>
      <c r="E318" s="4">
        <v>5</v>
      </c>
    </row>
    <row r="319" spans="1:5" ht="27">
      <c r="A319" s="2">
        <v>288</v>
      </c>
      <c r="B319" s="4" t="s">
        <v>2991</v>
      </c>
      <c r="C319" s="4" t="s">
        <v>971</v>
      </c>
      <c r="D319" s="4" t="s">
        <v>2069</v>
      </c>
      <c r="E319" s="4">
        <v>5</v>
      </c>
    </row>
    <row r="320" spans="1:5" ht="27">
      <c r="A320" s="2">
        <v>289</v>
      </c>
      <c r="B320" s="4" t="s">
        <v>2991</v>
      </c>
      <c r="C320" s="4" t="s">
        <v>971</v>
      </c>
      <c r="D320" s="4" t="s">
        <v>2070</v>
      </c>
      <c r="E320" s="4">
        <v>5</v>
      </c>
    </row>
    <row r="321" spans="1:5" ht="13.5">
      <c r="A321" s="2">
        <v>290</v>
      </c>
      <c r="B321" s="4" t="s">
        <v>2721</v>
      </c>
      <c r="C321" s="4" t="s">
        <v>134</v>
      </c>
      <c r="D321" s="4" t="s">
        <v>439</v>
      </c>
      <c r="E321" s="4">
        <v>2</v>
      </c>
    </row>
    <row r="322" spans="1:5" ht="13.5">
      <c r="A322" s="2">
        <v>291</v>
      </c>
      <c r="B322" s="4" t="s">
        <v>2721</v>
      </c>
      <c r="C322" s="4" t="s">
        <v>134</v>
      </c>
      <c r="D322" s="4" t="s">
        <v>135</v>
      </c>
      <c r="E322" s="4">
        <v>2</v>
      </c>
    </row>
    <row r="323" spans="1:5" ht="14.25">
      <c r="A323" s="2"/>
      <c r="B323" s="2" t="s">
        <v>2723</v>
      </c>
      <c r="C323" s="7"/>
      <c r="D323" s="11" t="s">
        <v>2846</v>
      </c>
      <c r="E323" s="4"/>
    </row>
    <row r="324" spans="1:5" ht="13.5">
      <c r="A324" s="2">
        <v>292</v>
      </c>
      <c r="B324" s="4" t="s">
        <v>2192</v>
      </c>
      <c r="C324" s="7" t="s">
        <v>1616</v>
      </c>
      <c r="D324" s="7" t="s">
        <v>1618</v>
      </c>
      <c r="E324" s="4">
        <v>5</v>
      </c>
    </row>
    <row r="325" spans="1:5" ht="13.5">
      <c r="A325" s="2">
        <v>293</v>
      </c>
      <c r="B325" s="4" t="s">
        <v>2192</v>
      </c>
      <c r="C325" s="7" t="s">
        <v>1635</v>
      </c>
      <c r="D325" s="7" t="s">
        <v>1636</v>
      </c>
      <c r="E325" s="4">
        <v>5</v>
      </c>
    </row>
    <row r="326" spans="1:5" ht="13.5">
      <c r="A326" s="2">
        <v>294</v>
      </c>
      <c r="B326" s="4" t="s">
        <v>918</v>
      </c>
      <c r="C326" s="7" t="s">
        <v>1617</v>
      </c>
      <c r="D326" s="7" t="s">
        <v>1619</v>
      </c>
      <c r="E326" s="4">
        <v>5</v>
      </c>
    </row>
    <row r="327" spans="1:5" ht="13.5">
      <c r="A327" s="2">
        <v>295</v>
      </c>
      <c r="B327" s="4" t="s">
        <v>2206</v>
      </c>
      <c r="C327" s="4" t="s">
        <v>2367</v>
      </c>
      <c r="D327" s="4" t="s">
        <v>2207</v>
      </c>
      <c r="E327" s="4">
        <v>5</v>
      </c>
    </row>
    <row r="328" spans="1:5" ht="27">
      <c r="A328" s="2">
        <v>296</v>
      </c>
      <c r="B328" s="4" t="s">
        <v>2193</v>
      </c>
      <c r="C328" s="7" t="s">
        <v>971</v>
      </c>
      <c r="D328" s="4" t="s">
        <v>1591</v>
      </c>
      <c r="E328" s="4">
        <v>5</v>
      </c>
    </row>
    <row r="329" spans="1:5" ht="27">
      <c r="A329" s="2">
        <v>297</v>
      </c>
      <c r="B329" s="4" t="s">
        <v>2193</v>
      </c>
      <c r="C329" s="7" t="s">
        <v>1606</v>
      </c>
      <c r="D329" s="4" t="s">
        <v>910</v>
      </c>
      <c r="E329" s="4">
        <v>30</v>
      </c>
    </row>
    <row r="330" spans="1:5" ht="14.25">
      <c r="A330" s="2"/>
      <c r="B330" s="2" t="s">
        <v>2361</v>
      </c>
      <c r="C330" s="4"/>
      <c r="D330" s="8" t="s">
        <v>2362</v>
      </c>
      <c r="E330" s="4"/>
    </row>
    <row r="331" spans="1:5" ht="13.5">
      <c r="A331" s="2">
        <v>298</v>
      </c>
      <c r="B331" s="4" t="s">
        <v>1215</v>
      </c>
      <c r="C331" s="4" t="s">
        <v>2188</v>
      </c>
      <c r="D331" s="4" t="s">
        <v>2189</v>
      </c>
      <c r="E331" s="4">
        <v>70</v>
      </c>
    </row>
    <row r="332" spans="1:5" ht="13.5">
      <c r="A332" s="2">
        <v>299</v>
      </c>
      <c r="B332" s="4" t="s">
        <v>90</v>
      </c>
      <c r="C332" s="4" t="s">
        <v>2386</v>
      </c>
      <c r="D332" s="4" t="s">
        <v>1267</v>
      </c>
      <c r="E332" s="4">
        <v>50</v>
      </c>
    </row>
    <row r="333" spans="1:5" ht="13.5">
      <c r="A333" s="2">
        <v>300</v>
      </c>
      <c r="B333" s="4" t="s">
        <v>90</v>
      </c>
      <c r="C333" s="4" t="s">
        <v>2386</v>
      </c>
      <c r="D333" s="4" t="s">
        <v>1268</v>
      </c>
      <c r="E333" s="4">
        <v>10</v>
      </c>
    </row>
    <row r="334" spans="1:5" ht="13.5">
      <c r="A334" s="2">
        <v>301</v>
      </c>
      <c r="B334" s="4" t="s">
        <v>90</v>
      </c>
      <c r="C334" s="4" t="s">
        <v>2386</v>
      </c>
      <c r="D334" s="4" t="s">
        <v>907</v>
      </c>
      <c r="E334" s="4">
        <v>130</v>
      </c>
    </row>
    <row r="335" spans="1:5" ht="13.5">
      <c r="A335" s="2">
        <v>302</v>
      </c>
      <c r="B335" s="4" t="s">
        <v>90</v>
      </c>
      <c r="C335" s="4" t="s">
        <v>2386</v>
      </c>
      <c r="D335" s="4" t="s">
        <v>447</v>
      </c>
      <c r="E335" s="4">
        <v>30</v>
      </c>
    </row>
    <row r="336" spans="1:5" ht="13.5">
      <c r="A336" s="2">
        <v>303</v>
      </c>
      <c r="B336" s="4" t="s">
        <v>90</v>
      </c>
      <c r="C336" s="4" t="s">
        <v>2386</v>
      </c>
      <c r="D336" s="4" t="s">
        <v>911</v>
      </c>
      <c r="E336" s="4">
        <v>20</v>
      </c>
    </row>
    <row r="337" spans="1:5" ht="13.5">
      <c r="A337" s="2">
        <v>304</v>
      </c>
      <c r="B337" s="14" t="s">
        <v>90</v>
      </c>
      <c r="C337" s="14" t="s">
        <v>2386</v>
      </c>
      <c r="D337" s="14" t="s">
        <v>2664</v>
      </c>
      <c r="E337" s="14">
        <v>50</v>
      </c>
    </row>
    <row r="338" spans="1:5" ht="13.5">
      <c r="A338" s="2">
        <v>305</v>
      </c>
      <c r="B338" s="4" t="s">
        <v>90</v>
      </c>
      <c r="C338" s="4" t="s">
        <v>2763</v>
      </c>
      <c r="D338" s="4" t="s">
        <v>2814</v>
      </c>
      <c r="E338" s="4">
        <v>2</v>
      </c>
    </row>
    <row r="339" spans="1:5" ht="13.5">
      <c r="A339" s="2">
        <v>306</v>
      </c>
      <c r="B339" s="4" t="s">
        <v>90</v>
      </c>
      <c r="C339" s="4" t="s">
        <v>2764</v>
      </c>
      <c r="D339" s="4" t="s">
        <v>2815</v>
      </c>
      <c r="E339" s="4">
        <v>2</v>
      </c>
    </row>
    <row r="340" spans="1:5" ht="13.5">
      <c r="A340" s="2">
        <v>307</v>
      </c>
      <c r="B340" s="4" t="s">
        <v>90</v>
      </c>
      <c r="C340" s="4" t="s">
        <v>1434</v>
      </c>
      <c r="D340" s="4" t="s">
        <v>454</v>
      </c>
      <c r="E340" s="4">
        <v>2</v>
      </c>
    </row>
    <row r="341" spans="1:5" ht="13.5">
      <c r="A341" s="2">
        <v>308</v>
      </c>
      <c r="B341" s="4" t="s">
        <v>91</v>
      </c>
      <c r="C341" s="4" t="s">
        <v>2267</v>
      </c>
      <c r="D341" s="4" t="s">
        <v>2765</v>
      </c>
      <c r="E341" s="4">
        <v>2</v>
      </c>
    </row>
    <row r="342" spans="1:5" ht="13.5">
      <c r="A342" s="2">
        <v>309</v>
      </c>
      <c r="B342" s="4" t="s">
        <v>91</v>
      </c>
      <c r="C342" s="4" t="s">
        <v>2267</v>
      </c>
      <c r="D342" s="4" t="s">
        <v>2268</v>
      </c>
      <c r="E342" s="4">
        <v>200</v>
      </c>
    </row>
    <row r="343" spans="1:5" ht="13.5">
      <c r="A343" s="2">
        <v>310</v>
      </c>
      <c r="B343" s="4" t="s">
        <v>91</v>
      </c>
      <c r="C343" s="4" t="s">
        <v>1095</v>
      </c>
      <c r="D343" s="4" t="s">
        <v>1623</v>
      </c>
      <c r="E343" s="4">
        <v>600</v>
      </c>
    </row>
    <row r="344" spans="1:5" ht="13.5">
      <c r="A344" s="2">
        <v>311</v>
      </c>
      <c r="B344" s="4" t="s">
        <v>91</v>
      </c>
      <c r="C344" s="4" t="s">
        <v>1095</v>
      </c>
      <c r="D344" s="4" t="s">
        <v>1624</v>
      </c>
      <c r="E344" s="4">
        <v>50</v>
      </c>
    </row>
    <row r="345" spans="1:5" ht="13.5">
      <c r="A345" s="2">
        <v>312</v>
      </c>
      <c r="B345" s="4" t="s">
        <v>91</v>
      </c>
      <c r="C345" s="4" t="s">
        <v>1095</v>
      </c>
      <c r="D345" s="4" t="s">
        <v>1096</v>
      </c>
      <c r="E345" s="4">
        <v>150</v>
      </c>
    </row>
    <row r="346" spans="1:5" ht="13.5">
      <c r="A346" s="2">
        <v>313</v>
      </c>
      <c r="B346" s="4" t="s">
        <v>91</v>
      </c>
      <c r="C346" s="4" t="s">
        <v>2259</v>
      </c>
      <c r="D346" s="4" t="s">
        <v>2261</v>
      </c>
      <c r="E346" s="4">
        <v>5</v>
      </c>
    </row>
    <row r="347" spans="1:5" ht="13.5">
      <c r="A347" s="2">
        <v>314</v>
      </c>
      <c r="B347" s="4" t="s">
        <v>91</v>
      </c>
      <c r="C347" s="4" t="s">
        <v>2259</v>
      </c>
      <c r="D347" s="4" t="s">
        <v>2260</v>
      </c>
      <c r="E347" s="4">
        <v>5</v>
      </c>
    </row>
    <row r="348" spans="1:5" ht="13.5">
      <c r="A348" s="2">
        <v>315</v>
      </c>
      <c r="B348" s="4" t="s">
        <v>2319</v>
      </c>
      <c r="C348" s="4" t="s">
        <v>2320</v>
      </c>
      <c r="D348" s="4" t="s">
        <v>2321</v>
      </c>
      <c r="E348" s="4">
        <v>3</v>
      </c>
    </row>
    <row r="349" spans="1:5" ht="13.5">
      <c r="A349" s="2">
        <v>316</v>
      </c>
      <c r="B349" s="4" t="s">
        <v>1526</v>
      </c>
      <c r="C349" s="7" t="s">
        <v>971</v>
      </c>
      <c r="D349" s="4" t="s">
        <v>1527</v>
      </c>
      <c r="E349" s="4">
        <v>5</v>
      </c>
    </row>
    <row r="350" spans="1:5" ht="13.5">
      <c r="A350" s="2">
        <v>317</v>
      </c>
      <c r="B350" s="4" t="s">
        <v>1526</v>
      </c>
      <c r="C350" s="7" t="s">
        <v>2322</v>
      </c>
      <c r="D350" s="7" t="s">
        <v>2323</v>
      </c>
      <c r="E350" s="4">
        <v>2</v>
      </c>
    </row>
    <row r="351" spans="1:5" ht="14.25">
      <c r="A351" s="2"/>
      <c r="B351" s="2"/>
      <c r="C351" s="4"/>
      <c r="D351" s="8" t="s">
        <v>1088</v>
      </c>
      <c r="E351" s="4"/>
    </row>
    <row r="352" spans="1:5" ht="13.5">
      <c r="A352" s="2">
        <v>318</v>
      </c>
      <c r="B352" s="4" t="s">
        <v>2145</v>
      </c>
      <c r="C352" s="4" t="s">
        <v>2144</v>
      </c>
      <c r="D352" s="4" t="s">
        <v>2146</v>
      </c>
      <c r="E352" s="4">
        <v>2</v>
      </c>
    </row>
    <row r="353" spans="1:5" ht="13.5">
      <c r="A353" s="2">
        <v>319</v>
      </c>
      <c r="B353" s="4" t="s">
        <v>2265</v>
      </c>
      <c r="C353" s="4" t="s">
        <v>2262</v>
      </c>
      <c r="D353" s="4" t="s">
        <v>2266</v>
      </c>
      <c r="E353" s="4">
        <v>2</v>
      </c>
    </row>
    <row r="354" spans="1:5" ht="13.5">
      <c r="A354" s="2">
        <v>320</v>
      </c>
      <c r="B354" s="4" t="s">
        <v>2414</v>
      </c>
      <c r="C354" s="4" t="s">
        <v>2091</v>
      </c>
      <c r="D354" s="4" t="s">
        <v>2092</v>
      </c>
      <c r="E354" s="4">
        <v>15</v>
      </c>
    </row>
    <row r="355" spans="1:5" ht="13.5">
      <c r="A355" s="2">
        <v>321</v>
      </c>
      <c r="B355" s="4" t="s">
        <v>472</v>
      </c>
      <c r="C355" s="4" t="s">
        <v>1310</v>
      </c>
      <c r="D355" s="4" t="s">
        <v>3</v>
      </c>
      <c r="E355" s="4">
        <v>2</v>
      </c>
    </row>
    <row r="356" spans="1:5" ht="13.5">
      <c r="A356" s="2">
        <v>322</v>
      </c>
      <c r="B356" s="4" t="s">
        <v>472</v>
      </c>
      <c r="C356" s="4" t="s">
        <v>1310</v>
      </c>
      <c r="D356" s="4" t="s">
        <v>1311</v>
      </c>
      <c r="E356" s="4">
        <v>2</v>
      </c>
    </row>
    <row r="357" spans="1:5" ht="13.5">
      <c r="A357" s="2">
        <v>323</v>
      </c>
      <c r="B357" s="4" t="s">
        <v>472</v>
      </c>
      <c r="C357" s="4" t="s">
        <v>2235</v>
      </c>
      <c r="D357" s="4" t="s">
        <v>2</v>
      </c>
      <c r="E357" s="4">
        <v>2</v>
      </c>
    </row>
    <row r="358" spans="1:5" ht="13.5">
      <c r="A358" s="2">
        <v>324</v>
      </c>
      <c r="B358" s="4" t="s">
        <v>1625</v>
      </c>
      <c r="C358" s="4" t="s">
        <v>2317</v>
      </c>
      <c r="D358" s="4" t="s">
        <v>2318</v>
      </c>
      <c r="E358" s="4">
        <v>2</v>
      </c>
    </row>
    <row r="359" spans="1:5" ht="14.25">
      <c r="A359" s="2"/>
      <c r="B359" s="2" t="s">
        <v>92</v>
      </c>
      <c r="C359" s="4"/>
      <c r="D359" s="8" t="s">
        <v>93</v>
      </c>
      <c r="E359" s="4"/>
    </row>
    <row r="360" spans="1:5" ht="13.5">
      <c r="A360" s="2">
        <v>325</v>
      </c>
      <c r="B360" s="4" t="s">
        <v>94</v>
      </c>
      <c r="C360" s="4" t="s">
        <v>1418</v>
      </c>
      <c r="D360" s="4" t="s">
        <v>2342</v>
      </c>
      <c r="E360" s="4">
        <v>2</v>
      </c>
    </row>
    <row r="361" spans="1:5" ht="13.5">
      <c r="A361" s="2">
        <v>326</v>
      </c>
      <c r="B361" s="4" t="s">
        <v>498</v>
      </c>
      <c r="C361" s="4" t="s">
        <v>499</v>
      </c>
      <c r="D361" s="4" t="s">
        <v>2352</v>
      </c>
      <c r="E361" s="4">
        <v>2</v>
      </c>
    </row>
    <row r="362" spans="1:5" ht="14.25">
      <c r="A362" s="2"/>
      <c r="B362" s="2" t="s">
        <v>1299</v>
      </c>
      <c r="C362" s="4"/>
      <c r="D362" s="8" t="s">
        <v>1300</v>
      </c>
      <c r="E362" s="4"/>
    </row>
    <row r="363" spans="1:5" ht="13.5">
      <c r="A363" s="2">
        <v>327</v>
      </c>
      <c r="B363" s="4" t="s">
        <v>1301</v>
      </c>
      <c r="C363" s="4" t="s">
        <v>96</v>
      </c>
      <c r="D363" s="4" t="s">
        <v>2163</v>
      </c>
      <c r="E363" s="4">
        <v>300</v>
      </c>
    </row>
    <row r="364" spans="1:5" ht="13.5">
      <c r="A364" s="2">
        <v>328</v>
      </c>
      <c r="B364" s="4" t="s">
        <v>2256</v>
      </c>
      <c r="C364" s="4" t="s">
        <v>2257</v>
      </c>
      <c r="D364" s="4" t="s">
        <v>2258</v>
      </c>
      <c r="E364" s="4">
        <v>120</v>
      </c>
    </row>
    <row r="365" spans="1:5" ht="13.5">
      <c r="A365" s="2">
        <v>329</v>
      </c>
      <c r="B365" s="4" t="s">
        <v>2694</v>
      </c>
      <c r="C365" s="4" t="s">
        <v>85</v>
      </c>
      <c r="D365" s="4" t="s">
        <v>2638</v>
      </c>
      <c r="E365" s="4">
        <v>1</v>
      </c>
    </row>
    <row r="366" spans="1:5" ht="13.5">
      <c r="A366" s="2">
        <v>330</v>
      </c>
      <c r="B366" s="4" t="s">
        <v>2694</v>
      </c>
      <c r="C366" s="4" t="s">
        <v>85</v>
      </c>
      <c r="D366" s="4" t="s">
        <v>2639</v>
      </c>
      <c r="E366" s="4">
        <v>65</v>
      </c>
    </row>
    <row r="367" spans="1:5" ht="13.5">
      <c r="A367" s="2">
        <v>331</v>
      </c>
      <c r="B367" s="4" t="s">
        <v>2694</v>
      </c>
      <c r="C367" s="4" t="s">
        <v>85</v>
      </c>
      <c r="D367" s="4" t="s">
        <v>296</v>
      </c>
      <c r="E367" s="4">
        <v>100</v>
      </c>
    </row>
    <row r="368" spans="1:5" ht="13.5">
      <c r="A368" s="2">
        <v>332</v>
      </c>
      <c r="B368" s="4" t="s">
        <v>2694</v>
      </c>
      <c r="C368" s="4" t="s">
        <v>2695</v>
      </c>
      <c r="D368" s="4" t="s">
        <v>993</v>
      </c>
      <c r="E368" s="4">
        <v>5</v>
      </c>
    </row>
    <row r="369" spans="1:5" ht="13.5">
      <c r="A369" s="2">
        <v>333</v>
      </c>
      <c r="B369" s="4" t="s">
        <v>2694</v>
      </c>
      <c r="C369" s="4" t="s">
        <v>2695</v>
      </c>
      <c r="D369" s="4" t="s">
        <v>665</v>
      </c>
      <c r="E369" s="4">
        <v>5</v>
      </c>
    </row>
    <row r="370" spans="1:5" ht="14.25">
      <c r="A370" s="2"/>
      <c r="B370" s="2" t="s">
        <v>2696</v>
      </c>
      <c r="C370" s="7"/>
      <c r="D370" s="11" t="s">
        <v>2697</v>
      </c>
      <c r="E370" s="4"/>
    </row>
    <row r="371" spans="1:5" ht="27">
      <c r="A371" s="2">
        <v>334</v>
      </c>
      <c r="B371" s="4" t="s">
        <v>2698</v>
      </c>
      <c r="C371" s="4" t="s">
        <v>1106</v>
      </c>
      <c r="D371" s="4" t="s">
        <v>2187</v>
      </c>
      <c r="E371" s="4">
        <v>40</v>
      </c>
    </row>
    <row r="372" spans="1:5" ht="13.5">
      <c r="A372" s="2">
        <v>335</v>
      </c>
      <c r="B372" s="4" t="s">
        <v>2698</v>
      </c>
      <c r="C372" s="4" t="s">
        <v>881</v>
      </c>
      <c r="D372" s="4" t="s">
        <v>882</v>
      </c>
      <c r="E372" s="4">
        <v>40</v>
      </c>
    </row>
    <row r="373" spans="1:5" ht="13.5">
      <c r="A373" s="2">
        <v>336</v>
      </c>
      <c r="B373" s="4" t="s">
        <v>2698</v>
      </c>
      <c r="C373" s="4" t="s">
        <v>995</v>
      </c>
      <c r="D373" s="4" t="s">
        <v>996</v>
      </c>
      <c r="E373" s="66">
        <v>25000</v>
      </c>
    </row>
    <row r="374" spans="1:5" ht="27">
      <c r="A374" s="2">
        <v>337</v>
      </c>
      <c r="B374" s="4" t="s">
        <v>2698</v>
      </c>
      <c r="C374" s="4" t="s">
        <v>997</v>
      </c>
      <c r="D374" s="4" t="s">
        <v>2165</v>
      </c>
      <c r="E374" s="4">
        <v>300</v>
      </c>
    </row>
    <row r="375" spans="1:5" ht="27">
      <c r="A375" s="2">
        <v>338</v>
      </c>
      <c r="B375" s="4" t="s">
        <v>2698</v>
      </c>
      <c r="C375" s="4" t="s">
        <v>2151</v>
      </c>
      <c r="D375" s="4" t="s">
        <v>908</v>
      </c>
      <c r="E375" s="4">
        <v>20</v>
      </c>
    </row>
    <row r="376" spans="1:5" ht="13.5">
      <c r="A376" s="2">
        <v>339</v>
      </c>
      <c r="B376" s="4" t="s">
        <v>2698</v>
      </c>
      <c r="C376" s="4" t="s">
        <v>997</v>
      </c>
      <c r="D376" s="4" t="s">
        <v>931</v>
      </c>
      <c r="E376" s="4">
        <v>400</v>
      </c>
    </row>
    <row r="377" spans="1:5" ht="13.5">
      <c r="A377" s="2">
        <v>340</v>
      </c>
      <c r="B377" s="4" t="s">
        <v>2698</v>
      </c>
      <c r="C377" s="4" t="s">
        <v>997</v>
      </c>
      <c r="D377" s="4" t="s">
        <v>2817</v>
      </c>
      <c r="E377" s="4">
        <v>200</v>
      </c>
    </row>
    <row r="378" spans="1:5" ht="13.5">
      <c r="A378" s="2">
        <v>341</v>
      </c>
      <c r="B378" s="4" t="s">
        <v>2698</v>
      </c>
      <c r="C378" s="4" t="s">
        <v>997</v>
      </c>
      <c r="D378" s="4" t="s">
        <v>2816</v>
      </c>
      <c r="E378" s="4">
        <v>20</v>
      </c>
    </row>
    <row r="379" spans="1:5" ht="13.5">
      <c r="A379" s="2">
        <v>342</v>
      </c>
      <c r="B379" s="4" t="s">
        <v>2698</v>
      </c>
      <c r="C379" s="4" t="s">
        <v>2223</v>
      </c>
      <c r="D379" s="4" t="s">
        <v>2818</v>
      </c>
      <c r="E379" s="4">
        <v>5</v>
      </c>
    </row>
    <row r="380" spans="1:5" ht="14.25">
      <c r="A380" s="2"/>
      <c r="B380" s="2" t="s">
        <v>2152</v>
      </c>
      <c r="C380" s="4"/>
      <c r="D380" s="8" t="s">
        <v>2153</v>
      </c>
      <c r="E380" s="4"/>
    </row>
    <row r="381" spans="1:5" ht="13.5">
      <c r="A381" s="2">
        <v>343</v>
      </c>
      <c r="B381" s="4" t="s">
        <v>2154</v>
      </c>
      <c r="C381" s="4" t="s">
        <v>2224</v>
      </c>
      <c r="D381" s="4" t="s">
        <v>4</v>
      </c>
      <c r="E381" s="4">
        <v>3</v>
      </c>
    </row>
    <row r="382" spans="1:5" ht="13.5">
      <c r="A382" s="2">
        <v>344</v>
      </c>
      <c r="B382" s="4" t="s">
        <v>2154</v>
      </c>
      <c r="C382" s="4" t="s">
        <v>2224</v>
      </c>
      <c r="D382" s="4" t="s">
        <v>5</v>
      </c>
      <c r="E382" s="4">
        <v>3</v>
      </c>
    </row>
    <row r="383" spans="1:5" ht="13.5">
      <c r="A383" s="2">
        <v>345</v>
      </c>
      <c r="B383" s="4" t="s">
        <v>1281</v>
      </c>
      <c r="C383" s="4" t="s">
        <v>2225</v>
      </c>
      <c r="D383" s="4" t="s">
        <v>6</v>
      </c>
      <c r="E383" s="4">
        <v>2</v>
      </c>
    </row>
    <row r="384" spans="1:5" ht="13.5">
      <c r="A384" s="2">
        <v>346</v>
      </c>
      <c r="B384" s="4" t="s">
        <v>122</v>
      </c>
      <c r="C384" s="4" t="s">
        <v>123</v>
      </c>
      <c r="D384" s="4" t="s">
        <v>7</v>
      </c>
      <c r="E384" s="4">
        <v>2</v>
      </c>
    </row>
    <row r="385" spans="1:5" ht="14.25">
      <c r="A385" s="2"/>
      <c r="B385" s="2" t="s">
        <v>1282</v>
      </c>
      <c r="C385" s="4"/>
      <c r="D385" s="8" t="s">
        <v>1283</v>
      </c>
      <c r="E385" s="4"/>
    </row>
    <row r="386" spans="1:5" ht="13.5">
      <c r="A386" s="2">
        <v>347</v>
      </c>
      <c r="B386" s="4" t="s">
        <v>1284</v>
      </c>
      <c r="C386" s="4" t="s">
        <v>1285</v>
      </c>
      <c r="D386" s="4" t="s">
        <v>2226</v>
      </c>
      <c r="E386" s="4">
        <v>2</v>
      </c>
    </row>
    <row r="387" spans="1:5" ht="14.25">
      <c r="A387" s="2"/>
      <c r="B387" s="2" t="s">
        <v>1286</v>
      </c>
      <c r="C387" s="7"/>
      <c r="D387" s="8" t="s">
        <v>1287</v>
      </c>
      <c r="E387" s="4"/>
    </row>
    <row r="388" spans="1:5" ht="13.5">
      <c r="A388" s="2">
        <v>348</v>
      </c>
      <c r="B388" s="4" t="s">
        <v>1288</v>
      </c>
      <c r="C388" s="4" t="s">
        <v>1303</v>
      </c>
      <c r="D388" s="4" t="s">
        <v>8</v>
      </c>
      <c r="E388" s="4">
        <v>100</v>
      </c>
    </row>
    <row r="389" spans="1:5" ht="13.5">
      <c r="A389" s="2">
        <v>349</v>
      </c>
      <c r="B389" s="4" t="s">
        <v>2729</v>
      </c>
      <c r="C389" s="4" t="s">
        <v>2730</v>
      </c>
      <c r="D389" s="4" t="s">
        <v>9</v>
      </c>
      <c r="E389" s="4">
        <v>10</v>
      </c>
    </row>
    <row r="390" spans="1:5" ht="13.5">
      <c r="A390" s="2">
        <v>350</v>
      </c>
      <c r="B390" s="4" t="s">
        <v>1589</v>
      </c>
      <c r="C390" s="4" t="s">
        <v>1304</v>
      </c>
      <c r="D390" s="4" t="s">
        <v>2316</v>
      </c>
      <c r="E390" s="14">
        <v>10</v>
      </c>
    </row>
    <row r="391" spans="1:5" ht="13.5">
      <c r="A391" s="2">
        <v>351</v>
      </c>
      <c r="B391" s="4" t="s">
        <v>1589</v>
      </c>
      <c r="C391" s="4" t="s">
        <v>675</v>
      </c>
      <c r="D391" s="4" t="s">
        <v>2835</v>
      </c>
      <c r="E391" s="14">
        <v>50</v>
      </c>
    </row>
    <row r="392" spans="1:5" ht="13.5">
      <c r="A392" s="2">
        <v>352</v>
      </c>
      <c r="B392" s="4" t="s">
        <v>2684</v>
      </c>
      <c r="C392" s="4" t="s">
        <v>855</v>
      </c>
      <c r="D392" s="4" t="s">
        <v>10</v>
      </c>
      <c r="E392" s="4">
        <v>50</v>
      </c>
    </row>
    <row r="393" spans="1:5" ht="13.5">
      <c r="A393" s="2">
        <v>353</v>
      </c>
      <c r="B393" s="4" t="s">
        <v>2685</v>
      </c>
      <c r="C393" s="4" t="s">
        <v>2662</v>
      </c>
      <c r="D393" s="4" t="s">
        <v>2663</v>
      </c>
      <c r="E393" s="4">
        <v>30</v>
      </c>
    </row>
    <row r="394" spans="1:5" ht="13.5">
      <c r="A394" s="2">
        <v>354</v>
      </c>
      <c r="B394" s="4" t="s">
        <v>2685</v>
      </c>
      <c r="C394" s="4" t="s">
        <v>971</v>
      </c>
      <c r="D394" s="4" t="s">
        <v>1279</v>
      </c>
      <c r="E394" s="4">
        <v>25</v>
      </c>
    </row>
    <row r="395" spans="1:5" ht="13.5">
      <c r="A395" s="2">
        <v>355</v>
      </c>
      <c r="B395" s="4" t="s">
        <v>2685</v>
      </c>
      <c r="C395" s="4" t="s">
        <v>971</v>
      </c>
      <c r="D395" s="4" t="s">
        <v>2819</v>
      </c>
      <c r="E395" s="4">
        <v>5</v>
      </c>
    </row>
    <row r="396" spans="1:5" ht="13.5">
      <c r="A396" s="2">
        <v>356</v>
      </c>
      <c r="B396" s="4" t="s">
        <v>2685</v>
      </c>
      <c r="C396" s="4" t="s">
        <v>971</v>
      </c>
      <c r="D396" s="4" t="s">
        <v>2089</v>
      </c>
      <c r="E396" s="4">
        <v>300</v>
      </c>
    </row>
    <row r="397" spans="1:5" ht="13.5">
      <c r="A397" s="2">
        <v>357</v>
      </c>
      <c r="B397" s="4" t="s">
        <v>2685</v>
      </c>
      <c r="C397" s="4" t="s">
        <v>2686</v>
      </c>
      <c r="D397" s="4" t="s">
        <v>109</v>
      </c>
      <c r="E397" s="4">
        <v>5</v>
      </c>
    </row>
    <row r="398" spans="1:5" ht="13.5">
      <c r="A398" s="2">
        <v>358</v>
      </c>
      <c r="B398" s="4" t="s">
        <v>2687</v>
      </c>
      <c r="C398" s="4" t="s">
        <v>1211</v>
      </c>
      <c r="D398" s="4" t="s">
        <v>11</v>
      </c>
      <c r="E398" s="4">
        <v>15</v>
      </c>
    </row>
    <row r="399" spans="1:5" ht="13.5">
      <c r="A399" s="2">
        <v>359</v>
      </c>
      <c r="B399" s="4" t="s">
        <v>2687</v>
      </c>
      <c r="C399" s="4" t="s">
        <v>455</v>
      </c>
      <c r="D399" s="4" t="s">
        <v>457</v>
      </c>
      <c r="E399" s="4">
        <v>50</v>
      </c>
    </row>
    <row r="400" spans="1:5" ht="13.5">
      <c r="A400" s="2">
        <v>360</v>
      </c>
      <c r="B400" s="4" t="s">
        <v>2687</v>
      </c>
      <c r="C400" s="4" t="s">
        <v>455</v>
      </c>
      <c r="D400" s="4" t="s">
        <v>456</v>
      </c>
      <c r="E400" s="66">
        <v>200</v>
      </c>
    </row>
    <row r="401" spans="1:5" ht="13.5">
      <c r="A401" s="2">
        <v>361</v>
      </c>
      <c r="B401" s="4" t="s">
        <v>2687</v>
      </c>
      <c r="C401" s="4" t="s">
        <v>2688</v>
      </c>
      <c r="D401" s="4" t="s">
        <v>458</v>
      </c>
      <c r="E401" s="4">
        <v>20</v>
      </c>
    </row>
    <row r="402" spans="1:5" ht="13.5">
      <c r="A402" s="2">
        <v>362</v>
      </c>
      <c r="B402" s="4" t="s">
        <v>2687</v>
      </c>
      <c r="C402" s="4" t="s">
        <v>932</v>
      </c>
      <c r="D402" s="4" t="s">
        <v>460</v>
      </c>
      <c r="E402" s="4">
        <v>2000</v>
      </c>
    </row>
    <row r="403" spans="1:5" ht="13.5">
      <c r="A403" s="2">
        <v>363</v>
      </c>
      <c r="B403" s="4" t="s">
        <v>2687</v>
      </c>
      <c r="C403" s="4" t="s">
        <v>932</v>
      </c>
      <c r="D403" s="4" t="s">
        <v>459</v>
      </c>
      <c r="E403" s="66">
        <v>2000</v>
      </c>
    </row>
    <row r="404" spans="1:5" ht="13.5">
      <c r="A404" s="2">
        <v>364</v>
      </c>
      <c r="B404" s="4" t="s">
        <v>2687</v>
      </c>
      <c r="C404" s="4" t="s">
        <v>673</v>
      </c>
      <c r="D404" s="4" t="s">
        <v>970</v>
      </c>
      <c r="E404" s="4">
        <v>100</v>
      </c>
    </row>
    <row r="405" spans="1:5" ht="13.5">
      <c r="A405" s="2">
        <v>365</v>
      </c>
      <c r="B405" s="4" t="s">
        <v>2687</v>
      </c>
      <c r="C405" s="4" t="s">
        <v>2100</v>
      </c>
      <c r="D405" s="4" t="s">
        <v>674</v>
      </c>
      <c r="E405" s="4">
        <v>50</v>
      </c>
    </row>
    <row r="406" spans="1:5" ht="13.5">
      <c r="A406" s="2">
        <v>366</v>
      </c>
      <c r="B406" s="4" t="s">
        <v>2687</v>
      </c>
      <c r="C406" s="4" t="s">
        <v>1435</v>
      </c>
      <c r="D406" s="4" t="s">
        <v>2837</v>
      </c>
      <c r="E406" s="4">
        <v>200</v>
      </c>
    </row>
    <row r="407" spans="1:5" ht="13.5">
      <c r="A407" s="2">
        <v>367</v>
      </c>
      <c r="B407" s="4" t="s">
        <v>2687</v>
      </c>
      <c r="C407" s="4" t="s">
        <v>1435</v>
      </c>
      <c r="D407" s="4" t="s">
        <v>2838</v>
      </c>
      <c r="E407" s="4">
        <v>300</v>
      </c>
    </row>
    <row r="408" spans="1:5" ht="13.5">
      <c r="A408" s="2">
        <v>368</v>
      </c>
      <c r="B408" s="4" t="s">
        <v>2687</v>
      </c>
      <c r="C408" s="4" t="s">
        <v>933</v>
      </c>
      <c r="D408" s="4" t="s">
        <v>2099</v>
      </c>
      <c r="E408" s="4">
        <v>2500</v>
      </c>
    </row>
    <row r="409" spans="1:5" ht="13.5">
      <c r="A409" s="2">
        <v>369</v>
      </c>
      <c r="B409" s="4" t="s">
        <v>2687</v>
      </c>
      <c r="C409" s="4" t="s">
        <v>933</v>
      </c>
      <c r="D409" s="4" t="s">
        <v>2820</v>
      </c>
      <c r="E409" s="4">
        <v>15</v>
      </c>
    </row>
    <row r="410" spans="1:5" ht="13.5">
      <c r="A410" s="2">
        <v>370</v>
      </c>
      <c r="B410" s="4" t="s">
        <v>2687</v>
      </c>
      <c r="C410" s="4" t="s">
        <v>933</v>
      </c>
      <c r="D410" s="4" t="s">
        <v>2098</v>
      </c>
      <c r="E410" s="4">
        <v>20</v>
      </c>
    </row>
    <row r="411" spans="1:5" ht="13.5">
      <c r="A411" s="2">
        <v>371</v>
      </c>
      <c r="B411" s="4" t="s">
        <v>2687</v>
      </c>
      <c r="C411" s="4" t="s">
        <v>676</v>
      </c>
      <c r="D411" s="4" t="s">
        <v>677</v>
      </c>
      <c r="E411" s="4">
        <v>20</v>
      </c>
    </row>
    <row r="412" spans="1:5" ht="13.5">
      <c r="A412" s="2">
        <v>372</v>
      </c>
      <c r="B412" s="4" t="s">
        <v>934</v>
      </c>
      <c r="C412" s="4" t="s">
        <v>2690</v>
      </c>
      <c r="D412" s="4" t="s">
        <v>2691</v>
      </c>
      <c r="E412" s="4">
        <v>50</v>
      </c>
    </row>
    <row r="413" spans="1:5" ht="13.5">
      <c r="A413" s="2">
        <v>373</v>
      </c>
      <c r="B413" s="4" t="s">
        <v>934</v>
      </c>
      <c r="C413" s="4" t="s">
        <v>2692</v>
      </c>
      <c r="D413" s="4" t="s">
        <v>261</v>
      </c>
      <c r="E413" s="4">
        <v>250</v>
      </c>
    </row>
    <row r="414" spans="1:5" ht="13.5">
      <c r="A414" s="2">
        <v>374</v>
      </c>
      <c r="B414" s="4" t="s">
        <v>465</v>
      </c>
      <c r="C414" s="4" t="s">
        <v>971</v>
      </c>
      <c r="D414" s="4" t="s">
        <v>2821</v>
      </c>
      <c r="E414" s="4">
        <v>3</v>
      </c>
    </row>
    <row r="415" spans="1:5" ht="13.5">
      <c r="A415" s="2">
        <v>375</v>
      </c>
      <c r="B415" s="4" t="s">
        <v>465</v>
      </c>
      <c r="C415" s="4" t="s">
        <v>971</v>
      </c>
      <c r="D415" s="4" t="s">
        <v>1331</v>
      </c>
      <c r="E415" s="4">
        <v>50</v>
      </c>
    </row>
    <row r="416" spans="1:5" ht="13.5">
      <c r="A416" s="2">
        <v>376</v>
      </c>
      <c r="B416" s="4" t="s">
        <v>466</v>
      </c>
      <c r="C416" s="4" t="s">
        <v>467</v>
      </c>
      <c r="D416" s="4" t="s">
        <v>12</v>
      </c>
      <c r="E416" s="4">
        <v>20</v>
      </c>
    </row>
    <row r="417" spans="1:5" ht="13.5">
      <c r="A417" s="2">
        <v>377</v>
      </c>
      <c r="B417" s="4" t="s">
        <v>466</v>
      </c>
      <c r="C417" s="4" t="s">
        <v>467</v>
      </c>
      <c r="D417" s="4" t="s">
        <v>293</v>
      </c>
      <c r="E417" s="4">
        <v>10</v>
      </c>
    </row>
    <row r="418" spans="1:5" ht="13.5">
      <c r="A418" s="2">
        <v>378</v>
      </c>
      <c r="B418" s="4" t="s">
        <v>466</v>
      </c>
      <c r="C418" s="4" t="s">
        <v>467</v>
      </c>
      <c r="D418" s="4" t="s">
        <v>1305</v>
      </c>
      <c r="E418" s="4">
        <v>10</v>
      </c>
    </row>
    <row r="419" spans="1:5" ht="13.5">
      <c r="A419" s="2">
        <v>379</v>
      </c>
      <c r="B419" s="4" t="s">
        <v>466</v>
      </c>
      <c r="C419" s="4" t="s">
        <v>937</v>
      </c>
      <c r="D419" s="4" t="s">
        <v>13</v>
      </c>
      <c r="E419" s="4">
        <v>5</v>
      </c>
    </row>
    <row r="420" spans="1:5" ht="13.5">
      <c r="A420" s="2">
        <v>380</v>
      </c>
      <c r="B420" s="4" t="s">
        <v>466</v>
      </c>
      <c r="C420" s="4" t="s">
        <v>937</v>
      </c>
      <c r="D420" s="4" t="s">
        <v>1462</v>
      </c>
      <c r="E420" s="4">
        <v>10</v>
      </c>
    </row>
    <row r="421" spans="1:5" ht="13.5">
      <c r="A421" s="2">
        <v>381</v>
      </c>
      <c r="B421" s="4" t="s">
        <v>466</v>
      </c>
      <c r="C421" s="4" t="s">
        <v>118</v>
      </c>
      <c r="D421" s="4" t="s">
        <v>14</v>
      </c>
      <c r="E421" s="4">
        <v>3</v>
      </c>
    </row>
    <row r="422" spans="1:5" ht="13.5">
      <c r="A422" s="2">
        <v>382</v>
      </c>
      <c r="B422" s="4" t="s">
        <v>466</v>
      </c>
      <c r="C422" s="4" t="s">
        <v>2171</v>
      </c>
      <c r="D422" s="4" t="s">
        <v>15</v>
      </c>
      <c r="E422" s="4">
        <v>2</v>
      </c>
    </row>
    <row r="423" spans="1:5" ht="13.5">
      <c r="A423" s="2">
        <v>383</v>
      </c>
      <c r="B423" s="4" t="s">
        <v>2177</v>
      </c>
      <c r="C423" s="4" t="s">
        <v>2178</v>
      </c>
      <c r="D423" s="4" t="s">
        <v>1626</v>
      </c>
      <c r="E423" s="4">
        <v>10</v>
      </c>
    </row>
    <row r="424" spans="1:5" ht="13.5">
      <c r="A424" s="2">
        <v>384</v>
      </c>
      <c r="B424" s="4" t="s">
        <v>2177</v>
      </c>
      <c r="C424" s="4" t="s">
        <v>2415</v>
      </c>
      <c r="D424" s="4" t="s">
        <v>2416</v>
      </c>
      <c r="E424" s="4">
        <v>50</v>
      </c>
    </row>
    <row r="425" spans="1:5" ht="13.5">
      <c r="A425" s="2">
        <v>385</v>
      </c>
      <c r="B425" s="4" t="s">
        <v>2177</v>
      </c>
      <c r="C425" s="4" t="s">
        <v>660</v>
      </c>
      <c r="D425" s="4" t="s">
        <v>2244</v>
      </c>
      <c r="E425" s="4">
        <v>20</v>
      </c>
    </row>
    <row r="426" spans="1:5" ht="13.5">
      <c r="A426" s="2">
        <v>386</v>
      </c>
      <c r="B426" s="4" t="s">
        <v>2177</v>
      </c>
      <c r="C426" s="4" t="s">
        <v>660</v>
      </c>
      <c r="D426" s="4" t="s">
        <v>16</v>
      </c>
      <c r="E426" s="4">
        <v>10</v>
      </c>
    </row>
    <row r="427" spans="1:5" ht="14.25">
      <c r="A427" s="2">
        <v>387</v>
      </c>
      <c r="B427" s="4" t="s">
        <v>2179</v>
      </c>
      <c r="C427" s="4" t="s">
        <v>473</v>
      </c>
      <c r="D427" s="18" t="s">
        <v>404</v>
      </c>
      <c r="E427" s="4">
        <v>100</v>
      </c>
    </row>
    <row r="428" spans="1:5" ht="13.5">
      <c r="A428" s="2">
        <v>388</v>
      </c>
      <c r="B428" s="4" t="s">
        <v>2179</v>
      </c>
      <c r="C428" s="4" t="s">
        <v>473</v>
      </c>
      <c r="D428" s="4" t="s">
        <v>2661</v>
      </c>
      <c r="E428" s="4">
        <v>100</v>
      </c>
    </row>
    <row r="429" spans="1:5" ht="13.5">
      <c r="A429" s="2">
        <v>389</v>
      </c>
      <c r="B429" s="4" t="s">
        <v>2179</v>
      </c>
      <c r="C429" s="4" t="s">
        <v>1113</v>
      </c>
      <c r="D429" s="4" t="s">
        <v>2843</v>
      </c>
      <c r="E429" s="4">
        <v>300</v>
      </c>
    </row>
    <row r="430" spans="1:5" ht="13.5">
      <c r="A430" s="2">
        <v>390</v>
      </c>
      <c r="B430" s="4" t="s">
        <v>2179</v>
      </c>
      <c r="C430" s="4" t="s">
        <v>2844</v>
      </c>
      <c r="D430" s="4" t="s">
        <v>944</v>
      </c>
      <c r="E430" s="4">
        <v>15</v>
      </c>
    </row>
    <row r="431" spans="1:5" ht="13.5">
      <c r="A431" s="2">
        <v>391</v>
      </c>
      <c r="B431" s="4" t="s">
        <v>2180</v>
      </c>
      <c r="C431" s="4" t="s">
        <v>945</v>
      </c>
      <c r="D431" s="4" t="s">
        <v>946</v>
      </c>
      <c r="E431" s="4">
        <v>100</v>
      </c>
    </row>
    <row r="432" spans="1:5" ht="13.5">
      <c r="A432" s="2">
        <v>392</v>
      </c>
      <c r="B432" s="4" t="s">
        <v>2180</v>
      </c>
      <c r="C432" s="4" t="s">
        <v>945</v>
      </c>
      <c r="D432" s="4" t="s">
        <v>1271</v>
      </c>
      <c r="E432" s="4">
        <v>380</v>
      </c>
    </row>
    <row r="433" spans="1:5" ht="13.5">
      <c r="A433" s="2">
        <v>393</v>
      </c>
      <c r="B433" s="4" t="s">
        <v>2180</v>
      </c>
      <c r="C433" s="4" t="s">
        <v>2365</v>
      </c>
      <c r="D433" s="4" t="s">
        <v>963</v>
      </c>
      <c r="E433" s="4">
        <v>50</v>
      </c>
    </row>
    <row r="434" spans="1:5" ht="13.5">
      <c r="A434" s="2">
        <v>394</v>
      </c>
      <c r="B434" s="4" t="s">
        <v>2180</v>
      </c>
      <c r="C434" s="4" t="s">
        <v>2365</v>
      </c>
      <c r="D434" s="4" t="s">
        <v>958</v>
      </c>
      <c r="E434" s="4">
        <v>20</v>
      </c>
    </row>
    <row r="435" spans="1:5" ht="13.5">
      <c r="A435" s="2">
        <v>395</v>
      </c>
      <c r="B435" s="4" t="s">
        <v>2180</v>
      </c>
      <c r="C435" s="4" t="s">
        <v>2181</v>
      </c>
      <c r="D435" s="4" t="s">
        <v>2822</v>
      </c>
      <c r="E435" s="4">
        <v>2</v>
      </c>
    </row>
    <row r="436" spans="1:5" ht="13.5">
      <c r="A436" s="2">
        <v>396</v>
      </c>
      <c r="B436" s="4" t="s">
        <v>2180</v>
      </c>
      <c r="C436" s="4" t="s">
        <v>2182</v>
      </c>
      <c r="D436" s="4" t="s">
        <v>957</v>
      </c>
      <c r="E436" s="4">
        <v>2</v>
      </c>
    </row>
    <row r="437" spans="1:5" ht="13.5">
      <c r="A437" s="2">
        <v>397</v>
      </c>
      <c r="B437" s="4" t="s">
        <v>2180</v>
      </c>
      <c r="C437" s="4" t="s">
        <v>496</v>
      </c>
      <c r="D437" s="4" t="s">
        <v>497</v>
      </c>
      <c r="E437" s="4">
        <v>2</v>
      </c>
    </row>
    <row r="438" spans="1:5" ht="13.5">
      <c r="A438" s="2">
        <v>398</v>
      </c>
      <c r="B438" s="4" t="s">
        <v>2768</v>
      </c>
      <c r="C438" s="4" t="s">
        <v>250</v>
      </c>
      <c r="D438" s="4" t="s">
        <v>251</v>
      </c>
      <c r="E438" s="4">
        <v>2</v>
      </c>
    </row>
    <row r="439" spans="1:5" ht="13.5">
      <c r="A439" s="2">
        <v>399</v>
      </c>
      <c r="B439" s="4" t="s">
        <v>2183</v>
      </c>
      <c r="C439" s="4" t="s">
        <v>2184</v>
      </c>
      <c r="D439" s="4" t="s">
        <v>1610</v>
      </c>
      <c r="E439" s="4">
        <v>15</v>
      </c>
    </row>
    <row r="440" spans="1:5" ht="13.5">
      <c r="A440" s="2">
        <v>400</v>
      </c>
      <c r="B440" s="4" t="s">
        <v>2183</v>
      </c>
      <c r="C440" s="4" t="s">
        <v>1611</v>
      </c>
      <c r="D440" s="4" t="s">
        <v>1612</v>
      </c>
      <c r="E440" s="4">
        <v>15</v>
      </c>
    </row>
    <row r="441" spans="1:5" ht="13.5">
      <c r="A441" s="2">
        <v>401</v>
      </c>
      <c r="B441" s="4" t="s">
        <v>2185</v>
      </c>
      <c r="C441" s="4" t="s">
        <v>1613</v>
      </c>
      <c r="D441" s="4" t="s">
        <v>883</v>
      </c>
      <c r="E441" s="66">
        <v>1600</v>
      </c>
    </row>
    <row r="442" spans="1:5" ht="13.5">
      <c r="A442" s="2">
        <v>402</v>
      </c>
      <c r="B442" s="4" t="s">
        <v>2185</v>
      </c>
      <c r="C442" s="4" t="s">
        <v>1613</v>
      </c>
      <c r="D442" s="4" t="s">
        <v>17</v>
      </c>
      <c r="E442" s="4">
        <v>5</v>
      </c>
    </row>
    <row r="443" spans="1:5" ht="13.5">
      <c r="A443" s="2">
        <v>403</v>
      </c>
      <c r="B443" s="4" t="s">
        <v>2185</v>
      </c>
      <c r="C443" s="4" t="s">
        <v>252</v>
      </c>
      <c r="D443" s="4" t="s">
        <v>253</v>
      </c>
      <c r="E443" s="4">
        <v>2</v>
      </c>
    </row>
    <row r="444" spans="1:5" ht="14.25">
      <c r="A444" s="2"/>
      <c r="B444" s="2" t="s">
        <v>2186</v>
      </c>
      <c r="C444" s="4"/>
      <c r="D444" s="8" t="s">
        <v>2213</v>
      </c>
      <c r="E444" s="4"/>
    </row>
    <row r="445" spans="1:5" ht="13.5">
      <c r="A445" s="2">
        <v>404</v>
      </c>
      <c r="B445" s="4" t="s">
        <v>2186</v>
      </c>
      <c r="C445" s="4" t="s">
        <v>1328</v>
      </c>
      <c r="D445" s="4" t="s">
        <v>1329</v>
      </c>
      <c r="E445" s="4">
        <v>10</v>
      </c>
    </row>
    <row r="446" spans="1:5" ht="13.5">
      <c r="A446" s="2">
        <v>405</v>
      </c>
      <c r="B446" s="4" t="s">
        <v>2186</v>
      </c>
      <c r="C446" s="4" t="s">
        <v>2082</v>
      </c>
      <c r="D446" s="4" t="s">
        <v>2083</v>
      </c>
      <c r="E446" s="4">
        <v>30</v>
      </c>
    </row>
    <row r="447" spans="1:5" ht="13.5">
      <c r="A447" s="2">
        <v>406</v>
      </c>
      <c r="B447" s="4" t="s">
        <v>2186</v>
      </c>
      <c r="C447" s="4" t="s">
        <v>2366</v>
      </c>
      <c r="D447" s="4" t="s">
        <v>2746</v>
      </c>
      <c r="E447" s="4">
        <v>5</v>
      </c>
    </row>
    <row r="448" spans="1:5" ht="13.5">
      <c r="A448" s="2">
        <v>407</v>
      </c>
      <c r="B448" s="4" t="s">
        <v>2186</v>
      </c>
      <c r="C448" s="4" t="s">
        <v>1419</v>
      </c>
      <c r="D448" s="4" t="s">
        <v>2313</v>
      </c>
      <c r="E448" s="4">
        <v>5</v>
      </c>
    </row>
    <row r="449" spans="1:5" ht="14.25">
      <c r="A449" s="2"/>
      <c r="B449" s="2" t="s">
        <v>2107</v>
      </c>
      <c r="C449" s="7"/>
      <c r="D449" s="11" t="s">
        <v>1109</v>
      </c>
      <c r="E449" s="4"/>
    </row>
    <row r="450" spans="1:5" ht="13.5">
      <c r="A450" s="2">
        <v>408</v>
      </c>
      <c r="B450" s="4" t="s">
        <v>1110</v>
      </c>
      <c r="C450" s="7" t="s">
        <v>2748</v>
      </c>
      <c r="D450" s="7" t="s">
        <v>659</v>
      </c>
      <c r="E450" s="4">
        <v>20</v>
      </c>
    </row>
    <row r="451" spans="1:5" ht="13.5">
      <c r="A451" s="2">
        <v>409</v>
      </c>
      <c r="B451" s="4" t="s">
        <v>1644</v>
      </c>
      <c r="C451" s="7" t="s">
        <v>1642</v>
      </c>
      <c r="D451" s="7" t="s">
        <v>1645</v>
      </c>
      <c r="E451" s="4">
        <v>5</v>
      </c>
    </row>
    <row r="452" spans="1:5" ht="13.5">
      <c r="A452" s="2">
        <v>410</v>
      </c>
      <c r="B452" s="4" t="s">
        <v>965</v>
      </c>
      <c r="C452" s="4" t="s">
        <v>2749</v>
      </c>
      <c r="D452" s="4" t="s">
        <v>2197</v>
      </c>
      <c r="E452" s="4">
        <v>50</v>
      </c>
    </row>
    <row r="453" spans="1:5" ht="13.5">
      <c r="A453" s="2">
        <v>411</v>
      </c>
      <c r="B453" s="4" t="s">
        <v>965</v>
      </c>
      <c r="C453" s="4" t="s">
        <v>2749</v>
      </c>
      <c r="D453" s="4" t="s">
        <v>2656</v>
      </c>
      <c r="E453" s="4">
        <v>100</v>
      </c>
    </row>
    <row r="454" spans="1:5" ht="13.5">
      <c r="A454" s="2">
        <v>412</v>
      </c>
      <c r="B454" s="4" t="s">
        <v>965</v>
      </c>
      <c r="C454" s="4" t="s">
        <v>2657</v>
      </c>
      <c r="D454" s="4" t="s">
        <v>18</v>
      </c>
      <c r="E454" s="4">
        <v>2</v>
      </c>
    </row>
    <row r="455" spans="1:5" ht="13.5">
      <c r="A455" s="2">
        <v>413</v>
      </c>
      <c r="B455" s="4" t="s">
        <v>965</v>
      </c>
      <c r="C455" s="4" t="s">
        <v>2198</v>
      </c>
      <c r="D455" s="4" t="s">
        <v>2658</v>
      </c>
      <c r="E455" s="4">
        <v>2</v>
      </c>
    </row>
    <row r="456" spans="1:5" ht="13.5">
      <c r="A456" s="2">
        <v>414</v>
      </c>
      <c r="B456" s="4" t="s">
        <v>1216</v>
      </c>
      <c r="C456" s="4" t="s">
        <v>495</v>
      </c>
      <c r="D456" s="4" t="s">
        <v>140</v>
      </c>
      <c r="E456" s="4">
        <v>1</v>
      </c>
    </row>
    <row r="457" spans="1:5" ht="14.25">
      <c r="A457" s="2"/>
      <c r="B457" s="2" t="s">
        <v>966</v>
      </c>
      <c r="C457" s="4"/>
      <c r="D457" s="8" t="s">
        <v>967</v>
      </c>
      <c r="E457" s="4"/>
    </row>
    <row r="458" spans="1:5" ht="13.5">
      <c r="A458" s="2">
        <v>415</v>
      </c>
      <c r="B458" s="4" t="s">
        <v>968</v>
      </c>
      <c r="C458" s="4" t="s">
        <v>969</v>
      </c>
      <c r="D458" s="4" t="s">
        <v>19</v>
      </c>
      <c r="E458" s="4">
        <v>1</v>
      </c>
    </row>
    <row r="459" spans="1:5" ht="13.5">
      <c r="A459" s="2">
        <v>416</v>
      </c>
      <c r="B459" s="4" t="s">
        <v>2988</v>
      </c>
      <c r="C459" s="4" t="s">
        <v>998</v>
      </c>
      <c r="D459" s="4" t="s">
        <v>1219</v>
      </c>
      <c r="E459" s="4">
        <v>1</v>
      </c>
    </row>
    <row r="460" spans="1:5" ht="13.5">
      <c r="A460" s="2">
        <v>417</v>
      </c>
      <c r="B460" s="4" t="s">
        <v>999</v>
      </c>
      <c r="C460" s="4" t="s">
        <v>1000</v>
      </c>
      <c r="D460" s="7" t="s">
        <v>1220</v>
      </c>
      <c r="E460" s="4">
        <v>1</v>
      </c>
    </row>
    <row r="461" spans="1:5" ht="14.25">
      <c r="A461" s="2"/>
      <c r="B461" s="2" t="s">
        <v>1474</v>
      </c>
      <c r="C461" s="7"/>
      <c r="D461" s="11" t="s">
        <v>1475</v>
      </c>
      <c r="E461" s="4"/>
    </row>
    <row r="462" spans="1:5" ht="13.5">
      <c r="A462" s="2">
        <v>418</v>
      </c>
      <c r="B462" s="4" t="s">
        <v>1476</v>
      </c>
      <c r="C462" s="4" t="s">
        <v>134</v>
      </c>
      <c r="D462" s="7" t="s">
        <v>959</v>
      </c>
      <c r="E462" s="4">
        <v>2</v>
      </c>
    </row>
    <row r="463" spans="1:5" ht="13.5">
      <c r="A463" s="2">
        <v>419</v>
      </c>
      <c r="B463" s="4" t="s">
        <v>1476</v>
      </c>
      <c r="C463" s="4" t="s">
        <v>2722</v>
      </c>
      <c r="D463" s="4" t="s">
        <v>1221</v>
      </c>
      <c r="E463" s="4">
        <v>2</v>
      </c>
    </row>
    <row r="464" spans="1:5" ht="13.5">
      <c r="A464" s="2">
        <v>420</v>
      </c>
      <c r="B464" s="4" t="s">
        <v>110</v>
      </c>
      <c r="C464" s="4" t="s">
        <v>2766</v>
      </c>
      <c r="D464" s="4" t="s">
        <v>2767</v>
      </c>
      <c r="E464" s="4">
        <v>5</v>
      </c>
    </row>
    <row r="465" spans="1:5" ht="13.5">
      <c r="A465" s="2">
        <v>421</v>
      </c>
      <c r="B465" s="4" t="s">
        <v>110</v>
      </c>
      <c r="C465" s="4" t="s">
        <v>111</v>
      </c>
      <c r="D465" s="4" t="s">
        <v>1222</v>
      </c>
      <c r="E465" s="4">
        <v>5</v>
      </c>
    </row>
    <row r="466" spans="1:5" ht="14.25">
      <c r="A466" s="2"/>
      <c r="B466" s="2" t="s">
        <v>1114</v>
      </c>
      <c r="C466" s="7"/>
      <c r="D466" s="11" t="s">
        <v>1085</v>
      </c>
      <c r="E466" s="4"/>
    </row>
    <row r="467" spans="1:5" ht="13.5">
      <c r="A467" s="2">
        <v>422</v>
      </c>
      <c r="B467" s="4" t="s">
        <v>2204</v>
      </c>
      <c r="C467" s="4" t="s">
        <v>257</v>
      </c>
      <c r="D467" s="7" t="s">
        <v>980</v>
      </c>
      <c r="E467" s="4">
        <v>20</v>
      </c>
    </row>
    <row r="468" spans="1:5" ht="13.5">
      <c r="A468" s="2">
        <v>423</v>
      </c>
      <c r="B468" s="4" t="s">
        <v>2204</v>
      </c>
      <c r="C468" s="4" t="s">
        <v>257</v>
      </c>
      <c r="D468" s="4" t="s">
        <v>1226</v>
      </c>
      <c r="E468" s="4">
        <v>5</v>
      </c>
    </row>
    <row r="469" spans="1:5" ht="13.5">
      <c r="A469" s="2">
        <v>424</v>
      </c>
      <c r="B469" s="4" t="s">
        <v>1407</v>
      </c>
      <c r="C469" s="4" t="s">
        <v>981</v>
      </c>
      <c r="D469" s="4" t="s">
        <v>982</v>
      </c>
      <c r="E469" s="4">
        <v>1100</v>
      </c>
    </row>
    <row r="470" spans="1:5" ht="13.5">
      <c r="A470" s="2">
        <v>425</v>
      </c>
      <c r="B470" s="4" t="s">
        <v>1407</v>
      </c>
      <c r="C470" s="4" t="s">
        <v>981</v>
      </c>
      <c r="D470" s="4" t="s">
        <v>1227</v>
      </c>
      <c r="E470" s="4">
        <v>100</v>
      </c>
    </row>
    <row r="471" spans="1:5" ht="13.5">
      <c r="A471" s="2">
        <v>426</v>
      </c>
      <c r="B471" s="4" t="s">
        <v>1407</v>
      </c>
      <c r="C471" s="4" t="s">
        <v>983</v>
      </c>
      <c r="D471" s="4" t="s">
        <v>1228</v>
      </c>
      <c r="E471" s="4">
        <v>5</v>
      </c>
    </row>
    <row r="472" spans="1:5" ht="13.5">
      <c r="A472" s="2">
        <v>427</v>
      </c>
      <c r="B472" s="4" t="s">
        <v>1408</v>
      </c>
      <c r="C472" s="4" t="s">
        <v>97</v>
      </c>
      <c r="D472" s="4" t="s">
        <v>837</v>
      </c>
      <c r="E472" s="4">
        <v>1900</v>
      </c>
    </row>
    <row r="473" spans="1:5" ht="13.5">
      <c r="A473" s="2">
        <v>428</v>
      </c>
      <c r="B473" s="4" t="s">
        <v>1408</v>
      </c>
      <c r="C473" s="4" t="s">
        <v>97</v>
      </c>
      <c r="D473" s="4" t="s">
        <v>1223</v>
      </c>
      <c r="E473" s="4">
        <v>300</v>
      </c>
    </row>
    <row r="474" spans="1:5" ht="13.5">
      <c r="A474" s="2">
        <v>429</v>
      </c>
      <c r="B474" s="4" t="s">
        <v>1408</v>
      </c>
      <c r="C474" s="4" t="s">
        <v>2755</v>
      </c>
      <c r="D474" s="4" t="s">
        <v>288</v>
      </c>
      <c r="E474" s="4">
        <v>5</v>
      </c>
    </row>
    <row r="475" spans="1:5" ht="13.5">
      <c r="A475" s="2">
        <v>430</v>
      </c>
      <c r="B475" s="4" t="s">
        <v>1408</v>
      </c>
      <c r="C475" s="4" t="s">
        <v>2103</v>
      </c>
      <c r="D475" s="4" t="s">
        <v>838</v>
      </c>
      <c r="E475" s="4">
        <v>20</v>
      </c>
    </row>
    <row r="476" spans="1:5" ht="13.5">
      <c r="A476" s="2">
        <v>431</v>
      </c>
      <c r="B476" s="4" t="s">
        <v>1408</v>
      </c>
      <c r="C476" s="4" t="s">
        <v>2103</v>
      </c>
      <c r="D476" s="4" t="s">
        <v>1224</v>
      </c>
      <c r="E476" s="4">
        <v>2</v>
      </c>
    </row>
    <row r="477" spans="1:5" ht="13.5">
      <c r="A477" s="2">
        <v>432</v>
      </c>
      <c r="B477" s="4" t="s">
        <v>1408</v>
      </c>
      <c r="C477" s="4" t="s">
        <v>2128</v>
      </c>
      <c r="D477" s="4" t="s">
        <v>2129</v>
      </c>
      <c r="E477" s="4">
        <v>2</v>
      </c>
    </row>
    <row r="478" spans="1:5" ht="13.5">
      <c r="A478" s="2">
        <v>433</v>
      </c>
      <c r="B478" s="4" t="s">
        <v>2155</v>
      </c>
      <c r="C478" s="7" t="s">
        <v>2194</v>
      </c>
      <c r="D478" s="4" t="s">
        <v>1225</v>
      </c>
      <c r="E478" s="4">
        <v>2</v>
      </c>
    </row>
    <row r="479" spans="1:5" ht="13.5">
      <c r="A479" s="2">
        <v>434</v>
      </c>
      <c r="B479" s="4" t="s">
        <v>2155</v>
      </c>
      <c r="C479" s="4" t="s">
        <v>649</v>
      </c>
      <c r="D479" s="4" t="s">
        <v>650</v>
      </c>
      <c r="E479" s="4">
        <v>15</v>
      </c>
    </row>
    <row r="480" spans="1:5" ht="13.5">
      <c r="A480" s="2">
        <v>435</v>
      </c>
      <c r="B480" s="4" t="s">
        <v>2156</v>
      </c>
      <c r="C480" s="4" t="s">
        <v>651</v>
      </c>
      <c r="D480" s="4" t="s">
        <v>287</v>
      </c>
      <c r="E480" s="4">
        <v>210</v>
      </c>
    </row>
    <row r="481" spans="1:5" ht="13.5">
      <c r="A481" s="2">
        <v>436</v>
      </c>
      <c r="B481" s="4" t="s">
        <v>2156</v>
      </c>
      <c r="C481" s="4" t="s">
        <v>651</v>
      </c>
      <c r="D481" s="4" t="s">
        <v>286</v>
      </c>
      <c r="E481" s="4">
        <v>50</v>
      </c>
    </row>
    <row r="482" spans="1:5" ht="27">
      <c r="A482" s="2">
        <v>437</v>
      </c>
      <c r="B482" s="4" t="s">
        <v>1296</v>
      </c>
      <c r="C482" s="4" t="s">
        <v>1297</v>
      </c>
      <c r="D482" s="4" t="s">
        <v>1298</v>
      </c>
      <c r="E482" s="4">
        <v>20</v>
      </c>
    </row>
    <row r="483" spans="1:5" ht="14.25">
      <c r="A483" s="2"/>
      <c r="B483" s="2" t="s">
        <v>960</v>
      </c>
      <c r="C483" s="4"/>
      <c r="D483" s="8" t="s">
        <v>961</v>
      </c>
      <c r="E483" s="4"/>
    </row>
    <row r="484" spans="1:5" ht="13.5">
      <c r="A484" s="2">
        <v>438</v>
      </c>
      <c r="B484" s="4" t="s">
        <v>1637</v>
      </c>
      <c r="C484" s="4" t="s">
        <v>1638</v>
      </c>
      <c r="D484" s="4" t="s">
        <v>1639</v>
      </c>
      <c r="E484" s="4">
        <v>15</v>
      </c>
    </row>
    <row r="485" spans="1:5" ht="13.5">
      <c r="A485" s="2">
        <v>439</v>
      </c>
      <c r="B485" s="4" t="s">
        <v>1637</v>
      </c>
      <c r="C485" s="4" t="s">
        <v>257</v>
      </c>
      <c r="D485" s="4" t="s">
        <v>701</v>
      </c>
      <c r="E485" s="4">
        <v>15</v>
      </c>
    </row>
    <row r="486" spans="1:5" ht="13.5">
      <c r="A486" s="2">
        <v>440</v>
      </c>
      <c r="B486" s="4" t="s">
        <v>1637</v>
      </c>
      <c r="C486" s="4" t="s">
        <v>2103</v>
      </c>
      <c r="D486" s="4" t="s">
        <v>892</v>
      </c>
      <c r="E486" s="4">
        <v>10</v>
      </c>
    </row>
    <row r="487" spans="1:5" ht="14.25">
      <c r="A487" s="2"/>
      <c r="B487" s="2" t="s">
        <v>2157</v>
      </c>
      <c r="C487" s="4"/>
      <c r="D487" s="8" t="s">
        <v>2158</v>
      </c>
      <c r="E487" s="4"/>
    </row>
    <row r="488" spans="1:5" ht="13.5">
      <c r="A488" s="2">
        <v>441</v>
      </c>
      <c r="B488" s="4" t="s">
        <v>2159</v>
      </c>
      <c r="C488" s="4" t="s">
        <v>2160</v>
      </c>
      <c r="D488" s="4" t="s">
        <v>1269</v>
      </c>
      <c r="E488" s="4">
        <v>1200</v>
      </c>
    </row>
    <row r="489" spans="1:5" ht="13.5">
      <c r="A489" s="2">
        <v>442</v>
      </c>
      <c r="B489" s="4" t="s">
        <v>2159</v>
      </c>
      <c r="C489" s="4" t="s">
        <v>2160</v>
      </c>
      <c r="D489" s="4" t="s">
        <v>1270</v>
      </c>
      <c r="E489" s="4">
        <v>1200</v>
      </c>
    </row>
    <row r="490" spans="1:5" ht="13.5">
      <c r="A490" s="2">
        <v>443</v>
      </c>
      <c r="B490" s="4" t="s">
        <v>2161</v>
      </c>
      <c r="C490" s="4" t="s">
        <v>284</v>
      </c>
      <c r="D490" s="4" t="s">
        <v>285</v>
      </c>
      <c r="E490" s="4">
        <v>50</v>
      </c>
    </row>
    <row r="491" spans="1:5" ht="13.5">
      <c r="A491" s="2">
        <v>444</v>
      </c>
      <c r="B491" s="4" t="s">
        <v>2161</v>
      </c>
      <c r="C491" s="4" t="s">
        <v>284</v>
      </c>
      <c r="D491" s="4" t="s">
        <v>661</v>
      </c>
      <c r="E491" s="4">
        <v>30</v>
      </c>
    </row>
    <row r="492" spans="1:5" ht="13.5">
      <c r="A492" s="2">
        <v>445</v>
      </c>
      <c r="B492" s="4" t="s">
        <v>2161</v>
      </c>
      <c r="C492" s="4" t="s">
        <v>2314</v>
      </c>
      <c r="D492" s="4" t="s">
        <v>2315</v>
      </c>
      <c r="E492" s="4">
        <v>600</v>
      </c>
    </row>
    <row r="493" spans="1:5" ht="13.5">
      <c r="A493" s="2">
        <v>446</v>
      </c>
      <c r="B493" s="4" t="s">
        <v>2162</v>
      </c>
      <c r="C493" s="4" t="s">
        <v>1326</v>
      </c>
      <c r="D493" s="4" t="s">
        <v>1229</v>
      </c>
      <c r="E493" s="4">
        <v>2</v>
      </c>
    </row>
    <row r="494" spans="1:5" ht="13.5">
      <c r="A494" s="2">
        <v>447</v>
      </c>
      <c r="B494" s="4" t="s">
        <v>2162</v>
      </c>
      <c r="C494" s="4" t="s">
        <v>141</v>
      </c>
      <c r="D494" s="4" t="s">
        <v>1230</v>
      </c>
      <c r="E494" s="4">
        <v>2</v>
      </c>
    </row>
    <row r="495" spans="1:5" ht="14.25">
      <c r="A495" s="2"/>
      <c r="B495" s="4"/>
      <c r="C495" s="4"/>
      <c r="D495" s="8" t="s">
        <v>425</v>
      </c>
      <c r="E495" s="4"/>
    </row>
    <row r="496" spans="1:5" ht="13.5">
      <c r="A496" s="2">
        <v>448</v>
      </c>
      <c r="B496" s="4" t="s">
        <v>2203</v>
      </c>
      <c r="C496" s="31" t="s">
        <v>2201</v>
      </c>
      <c r="D496" s="31" t="s">
        <v>2202</v>
      </c>
      <c r="E496" s="4">
        <v>1000</v>
      </c>
    </row>
    <row r="497" spans="1:5" ht="13.5">
      <c r="A497" s="2">
        <v>449</v>
      </c>
      <c r="B497" s="4" t="s">
        <v>1232</v>
      </c>
      <c r="C497" s="9" t="s">
        <v>1231</v>
      </c>
      <c r="D497" s="9" t="s">
        <v>1233</v>
      </c>
      <c r="E497" s="4">
        <v>400</v>
      </c>
    </row>
    <row r="498" spans="1:5" ht="14.25">
      <c r="A498" s="2"/>
      <c r="B498" s="2" t="s">
        <v>2115</v>
      </c>
      <c r="C498" s="4"/>
      <c r="D498" s="8" t="s">
        <v>2116</v>
      </c>
      <c r="E498" s="4"/>
    </row>
    <row r="499" spans="1:5" ht="13.5">
      <c r="A499" s="2">
        <v>450</v>
      </c>
      <c r="B499" s="4" t="s">
        <v>2117</v>
      </c>
      <c r="C499" s="4" t="s">
        <v>890</v>
      </c>
      <c r="D499" s="4" t="s">
        <v>2998</v>
      </c>
      <c r="E499" s="4">
        <v>60</v>
      </c>
    </row>
    <row r="500" spans="1:5" ht="13.5">
      <c r="A500" s="2">
        <v>451</v>
      </c>
      <c r="B500" s="4" t="s">
        <v>891</v>
      </c>
      <c r="C500" s="4" t="s">
        <v>2999</v>
      </c>
      <c r="D500" s="4" t="s">
        <v>1208</v>
      </c>
      <c r="E500" s="4">
        <v>200</v>
      </c>
    </row>
    <row r="501" spans="1:5" ht="13.5">
      <c r="A501" s="2">
        <v>452</v>
      </c>
      <c r="B501" s="4" t="s">
        <v>839</v>
      </c>
      <c r="C501" s="4" t="s">
        <v>1209</v>
      </c>
      <c r="D501" s="4" t="s">
        <v>1210</v>
      </c>
      <c r="E501" s="66">
        <v>1000</v>
      </c>
    </row>
    <row r="502" spans="1:5" ht="13.5">
      <c r="A502" s="2">
        <v>453</v>
      </c>
      <c r="B502" s="4" t="s">
        <v>839</v>
      </c>
      <c r="C502" s="4" t="s">
        <v>1209</v>
      </c>
      <c r="D502" s="4" t="s">
        <v>2149</v>
      </c>
      <c r="E502" s="4">
        <v>800</v>
      </c>
    </row>
    <row r="503" spans="1:5" ht="13.5">
      <c r="A503" s="2">
        <v>454</v>
      </c>
      <c r="B503" s="4" t="s">
        <v>840</v>
      </c>
      <c r="C503" s="4" t="s">
        <v>2150</v>
      </c>
      <c r="D503" s="4" t="s">
        <v>2702</v>
      </c>
      <c r="E503" s="4">
        <v>40</v>
      </c>
    </row>
    <row r="504" spans="1:5" ht="13.5">
      <c r="A504" s="2">
        <v>455</v>
      </c>
      <c r="B504" s="4" t="s">
        <v>840</v>
      </c>
      <c r="C504" s="4" t="s">
        <v>2845</v>
      </c>
      <c r="D504" s="4" t="s">
        <v>2195</v>
      </c>
      <c r="E504" s="4">
        <v>1600</v>
      </c>
    </row>
    <row r="505" spans="1:5" ht="13.5">
      <c r="A505" s="2">
        <v>456</v>
      </c>
      <c r="B505" s="4" t="s">
        <v>840</v>
      </c>
      <c r="C505" s="4" t="s">
        <v>2845</v>
      </c>
      <c r="D505" s="4" t="s">
        <v>2196</v>
      </c>
      <c r="E505" s="4">
        <v>100</v>
      </c>
    </row>
    <row r="506" spans="1:5" ht="13.5">
      <c r="A506" s="2">
        <v>457</v>
      </c>
      <c r="B506" s="4" t="s">
        <v>840</v>
      </c>
      <c r="C506" s="4" t="s">
        <v>2636</v>
      </c>
      <c r="D506" s="4" t="s">
        <v>80</v>
      </c>
      <c r="E506" s="4">
        <v>15</v>
      </c>
    </row>
    <row r="507" spans="1:5" ht="13.5">
      <c r="A507" s="2">
        <v>458</v>
      </c>
      <c r="B507" s="4" t="s">
        <v>2275</v>
      </c>
      <c r="C507" s="4" t="s">
        <v>915</v>
      </c>
      <c r="D507" s="4" t="s">
        <v>916</v>
      </c>
      <c r="E507" s="66">
        <v>200</v>
      </c>
    </row>
    <row r="508" spans="1:5" ht="13.5">
      <c r="A508" s="2">
        <v>459</v>
      </c>
      <c r="B508" s="4" t="s">
        <v>2275</v>
      </c>
      <c r="C508" s="4" t="s">
        <v>915</v>
      </c>
      <c r="D508" s="4" t="s">
        <v>994</v>
      </c>
      <c r="E508" s="4">
        <v>200</v>
      </c>
    </row>
    <row r="509" spans="1:5" ht="13.5">
      <c r="A509" s="2">
        <v>460</v>
      </c>
      <c r="B509" s="4" t="s">
        <v>2275</v>
      </c>
      <c r="C509" s="4" t="s">
        <v>915</v>
      </c>
      <c r="D509" s="4" t="s">
        <v>678</v>
      </c>
      <c r="E509" s="4">
        <v>600</v>
      </c>
    </row>
    <row r="510" spans="1:5" ht="13.5">
      <c r="A510" s="2">
        <v>461</v>
      </c>
      <c r="B510" s="4" t="s">
        <v>2275</v>
      </c>
      <c r="C510" s="4" t="s">
        <v>915</v>
      </c>
      <c r="D510" s="4" t="s">
        <v>1001</v>
      </c>
      <c r="E510" s="4">
        <v>60</v>
      </c>
    </row>
    <row r="511" spans="1:5" ht="13.5">
      <c r="A511" s="2">
        <v>462</v>
      </c>
      <c r="B511" s="4" t="s">
        <v>2275</v>
      </c>
      <c r="C511" s="4" t="s">
        <v>2345</v>
      </c>
      <c r="D511" s="4" t="s">
        <v>2344</v>
      </c>
      <c r="E511" s="4">
        <v>15</v>
      </c>
    </row>
    <row r="512" spans="1:5" ht="13.5">
      <c r="A512" s="2">
        <v>463</v>
      </c>
      <c r="B512" s="4" t="s">
        <v>2275</v>
      </c>
      <c r="C512" s="4" t="s">
        <v>679</v>
      </c>
      <c r="D512" s="4" t="s">
        <v>2994</v>
      </c>
      <c r="E512" s="4">
        <v>5</v>
      </c>
    </row>
    <row r="513" spans="1:5" ht="27">
      <c r="A513" s="2">
        <v>464</v>
      </c>
      <c r="B513" s="4" t="s">
        <v>2275</v>
      </c>
      <c r="C513" s="4" t="s">
        <v>992</v>
      </c>
      <c r="D513" s="4" t="s">
        <v>2122</v>
      </c>
      <c r="E513" s="4">
        <v>700</v>
      </c>
    </row>
    <row r="514" spans="1:5" ht="14.25">
      <c r="A514" s="2"/>
      <c r="B514" s="2" t="s">
        <v>2276</v>
      </c>
      <c r="C514" s="4"/>
      <c r="D514" s="8" t="s">
        <v>1086</v>
      </c>
      <c r="E514" s="4"/>
    </row>
    <row r="515" spans="1:5" ht="13.5">
      <c r="A515" s="2">
        <v>465</v>
      </c>
      <c r="B515" s="4" t="s">
        <v>1087</v>
      </c>
      <c r="C515" s="4" t="s">
        <v>2269</v>
      </c>
      <c r="D515" s="4" t="s">
        <v>2205</v>
      </c>
      <c r="E515" s="4">
        <v>200</v>
      </c>
    </row>
    <row r="516" spans="1:5" ht="13.5">
      <c r="A516" s="2">
        <v>466</v>
      </c>
      <c r="B516" s="4" t="s">
        <v>1087</v>
      </c>
      <c r="C516" s="4" t="s">
        <v>2269</v>
      </c>
      <c r="D516" s="4" t="s">
        <v>2270</v>
      </c>
      <c r="E516" s="66">
        <v>11000</v>
      </c>
    </row>
    <row r="517" spans="1:5" ht="13.5">
      <c r="A517" s="2">
        <v>467</v>
      </c>
      <c r="B517" s="4" t="s">
        <v>1087</v>
      </c>
      <c r="C517" s="4" t="s">
        <v>2269</v>
      </c>
      <c r="D517" s="4" t="s">
        <v>2407</v>
      </c>
      <c r="E517" s="4">
        <v>50</v>
      </c>
    </row>
    <row r="518" spans="1:5" ht="13.5">
      <c r="A518" s="2">
        <v>468</v>
      </c>
      <c r="B518" s="4" t="s">
        <v>1087</v>
      </c>
      <c r="C518" s="4" t="s">
        <v>2269</v>
      </c>
      <c r="D518" s="4" t="s">
        <v>2408</v>
      </c>
      <c r="E518" s="4">
        <v>20</v>
      </c>
    </row>
    <row r="519" spans="1:5" ht="13.5">
      <c r="A519" s="2">
        <v>469</v>
      </c>
      <c r="B519" s="4" t="s">
        <v>1087</v>
      </c>
      <c r="C519" s="4" t="s">
        <v>1084</v>
      </c>
      <c r="D519" s="4" t="s">
        <v>920</v>
      </c>
      <c r="E519" s="4">
        <v>500</v>
      </c>
    </row>
    <row r="520" spans="1:5" ht="13.5">
      <c r="A520" s="2">
        <v>470</v>
      </c>
      <c r="B520" s="4" t="s">
        <v>1087</v>
      </c>
      <c r="C520" s="4" t="s">
        <v>1084</v>
      </c>
      <c r="D520" s="4" t="s">
        <v>921</v>
      </c>
      <c r="E520" s="4">
        <v>550</v>
      </c>
    </row>
    <row r="521" spans="1:5" ht="13.5">
      <c r="A521" s="2">
        <v>471</v>
      </c>
      <c r="B521" s="4" t="s">
        <v>1087</v>
      </c>
      <c r="C521" s="4" t="s">
        <v>1084</v>
      </c>
      <c r="D521" s="4" t="s">
        <v>922</v>
      </c>
      <c r="E521" s="4">
        <v>360</v>
      </c>
    </row>
    <row r="522" spans="1:5" ht="13.5">
      <c r="A522" s="2">
        <v>472</v>
      </c>
      <c r="B522" s="4" t="s">
        <v>1087</v>
      </c>
      <c r="C522" s="4" t="s">
        <v>1084</v>
      </c>
      <c r="D522" s="4" t="s">
        <v>923</v>
      </c>
      <c r="E522" s="4">
        <v>1</v>
      </c>
    </row>
    <row r="523" spans="1:5" ht="13.5">
      <c r="A523" s="2">
        <v>473</v>
      </c>
      <c r="B523" s="4" t="s">
        <v>1087</v>
      </c>
      <c r="C523" s="4" t="s">
        <v>1084</v>
      </c>
      <c r="D523" s="32" t="s">
        <v>924</v>
      </c>
      <c r="E523" s="4">
        <v>35</v>
      </c>
    </row>
    <row r="524" spans="1:5" ht="13.5">
      <c r="A524" s="2">
        <v>474</v>
      </c>
      <c r="B524" s="4" t="s">
        <v>1087</v>
      </c>
      <c r="C524" s="4" t="s">
        <v>1084</v>
      </c>
      <c r="D524" s="32" t="s">
        <v>925</v>
      </c>
      <c r="E524" s="4">
        <v>10</v>
      </c>
    </row>
    <row r="525" spans="1:5" ht="27">
      <c r="A525" s="2">
        <v>475</v>
      </c>
      <c r="B525" s="4" t="s">
        <v>1087</v>
      </c>
      <c r="C525" s="22" t="s">
        <v>74</v>
      </c>
      <c r="D525" s="22" t="s">
        <v>75</v>
      </c>
      <c r="E525" s="4">
        <v>10</v>
      </c>
    </row>
    <row r="526" spans="1:5" ht="27">
      <c r="A526" s="2">
        <v>476</v>
      </c>
      <c r="B526" s="4" t="s">
        <v>1087</v>
      </c>
      <c r="C526" s="22" t="s">
        <v>74</v>
      </c>
      <c r="D526" s="22" t="s">
        <v>279</v>
      </c>
      <c r="E526" s="4">
        <v>350</v>
      </c>
    </row>
    <row r="527" spans="1:5" ht="27">
      <c r="A527" s="2">
        <v>477</v>
      </c>
      <c r="B527" s="4" t="s">
        <v>1087</v>
      </c>
      <c r="C527" s="22" t="s">
        <v>74</v>
      </c>
      <c r="D527" s="22" t="s">
        <v>280</v>
      </c>
      <c r="E527" s="4">
        <v>350</v>
      </c>
    </row>
    <row r="528" spans="1:5" ht="27">
      <c r="A528" s="2">
        <v>478</v>
      </c>
      <c r="B528" s="4" t="s">
        <v>1087</v>
      </c>
      <c r="C528" s="22" t="s">
        <v>74</v>
      </c>
      <c r="D528" s="22" t="s">
        <v>281</v>
      </c>
      <c r="E528" s="4">
        <v>90</v>
      </c>
    </row>
    <row r="529" spans="1:5" ht="13.5">
      <c r="A529" s="2">
        <v>479</v>
      </c>
      <c r="B529" s="4" t="s">
        <v>1087</v>
      </c>
      <c r="C529" s="4" t="s">
        <v>1083</v>
      </c>
      <c r="D529" s="4" t="s">
        <v>426</v>
      </c>
      <c r="E529" s="4">
        <v>60</v>
      </c>
    </row>
    <row r="530" spans="1:5" ht="13.5">
      <c r="A530" s="2">
        <v>480</v>
      </c>
      <c r="B530" s="4" t="s">
        <v>1117</v>
      </c>
      <c r="C530" s="4" t="s">
        <v>2271</v>
      </c>
      <c r="D530" s="4" t="s">
        <v>2272</v>
      </c>
      <c r="E530" s="66">
        <v>1800</v>
      </c>
    </row>
    <row r="531" spans="1:5" ht="13.5">
      <c r="A531" s="2">
        <v>481</v>
      </c>
      <c r="B531" s="4" t="s">
        <v>1117</v>
      </c>
      <c r="C531" s="19" t="s">
        <v>1209</v>
      </c>
      <c r="D531" s="19" t="s">
        <v>1272</v>
      </c>
      <c r="E531" s="66">
        <v>50</v>
      </c>
    </row>
    <row r="532" spans="1:5" ht="13.5">
      <c r="A532" s="2">
        <v>482</v>
      </c>
      <c r="B532" s="4" t="s">
        <v>1117</v>
      </c>
      <c r="C532" s="4" t="s">
        <v>1209</v>
      </c>
      <c r="D532" s="4" t="s">
        <v>2828</v>
      </c>
      <c r="E532" s="4">
        <v>15</v>
      </c>
    </row>
    <row r="533" spans="1:5" ht="13.5">
      <c r="A533" s="2">
        <v>483</v>
      </c>
      <c r="B533" s="4" t="s">
        <v>1117</v>
      </c>
      <c r="C533" s="4" t="s">
        <v>1209</v>
      </c>
      <c r="D533" s="4" t="s">
        <v>2827</v>
      </c>
      <c r="E533" s="4">
        <v>10</v>
      </c>
    </row>
    <row r="534" spans="1:5" ht="13.5">
      <c r="A534" s="2">
        <v>484</v>
      </c>
      <c r="B534" s="4" t="s">
        <v>1117</v>
      </c>
      <c r="C534" s="4" t="s">
        <v>1209</v>
      </c>
      <c r="D534" s="4" t="s">
        <v>2826</v>
      </c>
      <c r="E534" s="4">
        <v>20</v>
      </c>
    </row>
    <row r="535" spans="1:5" ht="13.5">
      <c r="A535" s="2">
        <v>485</v>
      </c>
      <c r="B535" s="30" t="s">
        <v>2824</v>
      </c>
      <c r="C535" s="19" t="s">
        <v>2823</v>
      </c>
      <c r="D535" s="19" t="s">
        <v>2825</v>
      </c>
      <c r="E535" s="4">
        <v>40</v>
      </c>
    </row>
    <row r="536" spans="1:5" ht="13.5">
      <c r="A536" s="2">
        <v>486</v>
      </c>
      <c r="B536" s="30" t="s">
        <v>2824</v>
      </c>
      <c r="C536" s="19" t="s">
        <v>2823</v>
      </c>
      <c r="D536" s="19" t="s">
        <v>2829</v>
      </c>
      <c r="E536" s="4">
        <v>150</v>
      </c>
    </row>
    <row r="537" spans="1:5" ht="13.5">
      <c r="A537" s="2">
        <v>487</v>
      </c>
      <c r="B537" s="30" t="s">
        <v>2824</v>
      </c>
      <c r="C537" s="19" t="s">
        <v>2823</v>
      </c>
      <c r="D537" s="19" t="s">
        <v>2830</v>
      </c>
      <c r="E537" s="4">
        <v>80</v>
      </c>
    </row>
    <row r="538" spans="1:5" ht="13.5">
      <c r="A538" s="2">
        <v>488</v>
      </c>
      <c r="B538" s="4" t="s">
        <v>1118</v>
      </c>
      <c r="C538" s="4" t="s">
        <v>2273</v>
      </c>
      <c r="D538" s="4" t="s">
        <v>289</v>
      </c>
      <c r="E538" s="4">
        <v>2200</v>
      </c>
    </row>
    <row r="539" spans="1:5" ht="13.5">
      <c r="A539" s="2">
        <v>489</v>
      </c>
      <c r="B539" s="4" t="s">
        <v>1118</v>
      </c>
      <c r="C539" s="4" t="s">
        <v>2273</v>
      </c>
      <c r="D539" s="4" t="s">
        <v>2324</v>
      </c>
      <c r="E539" s="4">
        <v>100</v>
      </c>
    </row>
    <row r="540" spans="1:5" ht="13.5">
      <c r="A540" s="2">
        <v>490</v>
      </c>
      <c r="B540" s="4" t="s">
        <v>1118</v>
      </c>
      <c r="C540" s="4" t="s">
        <v>2273</v>
      </c>
      <c r="D540" s="4" t="s">
        <v>2325</v>
      </c>
      <c r="E540" s="4">
        <v>100</v>
      </c>
    </row>
    <row r="541" spans="1:5" ht="13.5">
      <c r="A541" s="2">
        <v>491</v>
      </c>
      <c r="B541" s="4" t="s">
        <v>1118</v>
      </c>
      <c r="C541" s="4" t="s">
        <v>2273</v>
      </c>
      <c r="D541" s="4" t="s">
        <v>2274</v>
      </c>
      <c r="E541" s="66">
        <v>4500</v>
      </c>
    </row>
    <row r="542" spans="1:5" ht="13.5">
      <c r="A542" s="2">
        <v>492</v>
      </c>
      <c r="B542" s="4" t="s">
        <v>1059</v>
      </c>
      <c r="C542" s="4" t="s">
        <v>2391</v>
      </c>
      <c r="D542" s="4" t="s">
        <v>2993</v>
      </c>
      <c r="E542" s="66">
        <v>5000</v>
      </c>
    </row>
    <row r="543" spans="1:5" ht="13.5">
      <c r="A543" s="2">
        <v>493</v>
      </c>
      <c r="B543" s="4" t="s">
        <v>1059</v>
      </c>
      <c r="C543" s="4" t="s">
        <v>2391</v>
      </c>
      <c r="D543" s="4" t="s">
        <v>1234</v>
      </c>
      <c r="E543" s="4">
        <v>250</v>
      </c>
    </row>
    <row r="544" spans="1:5" ht="27">
      <c r="A544" s="2">
        <v>494</v>
      </c>
      <c r="B544" s="4" t="s">
        <v>1059</v>
      </c>
      <c r="C544" s="4" t="s">
        <v>2392</v>
      </c>
      <c r="D544" s="4" t="s">
        <v>1235</v>
      </c>
      <c r="E544" s="4">
        <v>2</v>
      </c>
    </row>
    <row r="545" spans="1:5" ht="13.5">
      <c r="A545" s="2">
        <v>495</v>
      </c>
      <c r="B545" s="4" t="s">
        <v>1060</v>
      </c>
      <c r="C545" s="4" t="s">
        <v>2393</v>
      </c>
      <c r="D545" s="4" t="s">
        <v>1236</v>
      </c>
      <c r="E545" s="4">
        <v>150</v>
      </c>
    </row>
    <row r="546" spans="1:5" ht="13.5">
      <c r="A546" s="2">
        <v>496</v>
      </c>
      <c r="B546" s="4" t="s">
        <v>1060</v>
      </c>
      <c r="C546" s="4" t="s">
        <v>2393</v>
      </c>
      <c r="D546" s="4" t="s">
        <v>2996</v>
      </c>
      <c r="E546" s="4">
        <v>200</v>
      </c>
    </row>
    <row r="547" spans="1:5" ht="14.25">
      <c r="A547" s="2"/>
      <c r="B547" s="2" t="s">
        <v>1061</v>
      </c>
      <c r="C547" s="4"/>
      <c r="D547" s="8" t="s">
        <v>1062</v>
      </c>
      <c r="E547" s="4"/>
    </row>
    <row r="548" spans="1:5" ht="13.5">
      <c r="A548" s="2">
        <v>497</v>
      </c>
      <c r="B548" s="4" t="s">
        <v>1063</v>
      </c>
      <c r="C548" s="4" t="s">
        <v>947</v>
      </c>
      <c r="D548" s="4" t="s">
        <v>948</v>
      </c>
      <c r="E548" s="4">
        <v>30</v>
      </c>
    </row>
    <row r="549" spans="1:5" ht="13.5">
      <c r="A549" s="2">
        <v>498</v>
      </c>
      <c r="B549" s="4" t="s">
        <v>1064</v>
      </c>
      <c r="C549" s="4" t="s">
        <v>949</v>
      </c>
      <c r="D549" s="4" t="s">
        <v>1237</v>
      </c>
      <c r="E549" s="4">
        <v>2</v>
      </c>
    </row>
    <row r="550" spans="1:5" ht="13.5">
      <c r="A550" s="2">
        <v>499</v>
      </c>
      <c r="B550" s="4" t="s">
        <v>2745</v>
      </c>
      <c r="C550" s="4" t="s">
        <v>950</v>
      </c>
      <c r="D550" s="4" t="s">
        <v>2282</v>
      </c>
      <c r="E550" s="4">
        <v>5</v>
      </c>
    </row>
    <row r="551" spans="1:5" ht="13.5">
      <c r="A551" s="2">
        <v>500</v>
      </c>
      <c r="B551" s="4" t="s">
        <v>2745</v>
      </c>
      <c r="C551" s="4" t="s">
        <v>950</v>
      </c>
      <c r="D551" s="4" t="s">
        <v>2341</v>
      </c>
      <c r="E551" s="4">
        <v>2</v>
      </c>
    </row>
    <row r="552" spans="1:5" ht="13.5">
      <c r="A552" s="2">
        <v>501</v>
      </c>
      <c r="B552" s="4" t="s">
        <v>2745</v>
      </c>
      <c r="C552" s="4" t="s">
        <v>950</v>
      </c>
      <c r="D552" s="4" t="s">
        <v>1238</v>
      </c>
      <c r="E552" s="4">
        <v>2</v>
      </c>
    </row>
    <row r="553" spans="1:5" ht="13.5">
      <c r="A553" s="2">
        <v>502</v>
      </c>
      <c r="B553" s="4" t="s">
        <v>2743</v>
      </c>
      <c r="C553" s="4" t="s">
        <v>2740</v>
      </c>
      <c r="D553" s="4" t="s">
        <v>1239</v>
      </c>
      <c r="E553" s="4">
        <v>1</v>
      </c>
    </row>
    <row r="554" spans="1:5" ht="14.25">
      <c r="A554" s="2"/>
      <c r="B554" s="2" t="s">
        <v>2087</v>
      </c>
      <c r="C554" s="4"/>
      <c r="D554" s="8" t="s">
        <v>2847</v>
      </c>
      <c r="E554" s="4"/>
    </row>
    <row r="555" spans="1:5" ht="13.5">
      <c r="A555" s="2">
        <v>503</v>
      </c>
      <c r="B555" s="4" t="s">
        <v>449</v>
      </c>
      <c r="C555" s="4" t="s">
        <v>2232</v>
      </c>
      <c r="D555" s="4" t="s">
        <v>2347</v>
      </c>
      <c r="E555" s="4">
        <v>1</v>
      </c>
    </row>
    <row r="556" spans="1:5" ht="13.5">
      <c r="A556" s="2">
        <v>504</v>
      </c>
      <c r="B556" s="4" t="s">
        <v>84</v>
      </c>
      <c r="C556" s="4" t="s">
        <v>83</v>
      </c>
      <c r="D556" s="4" t="s">
        <v>2346</v>
      </c>
      <c r="E556" s="4">
        <v>1</v>
      </c>
    </row>
    <row r="557" spans="1:5" ht="14.25">
      <c r="A557" s="2"/>
      <c r="B557" s="2" t="s">
        <v>450</v>
      </c>
      <c r="C557" s="4"/>
      <c r="D557" s="8" t="s">
        <v>451</v>
      </c>
      <c r="E557" s="4"/>
    </row>
    <row r="558" spans="1:5" ht="13.5">
      <c r="A558" s="2">
        <v>505</v>
      </c>
      <c r="B558" s="4" t="s">
        <v>452</v>
      </c>
      <c r="C558" s="4" t="s">
        <v>2229</v>
      </c>
      <c r="D558" s="4" t="s">
        <v>1280</v>
      </c>
      <c r="E558" s="4">
        <v>500</v>
      </c>
    </row>
    <row r="559" spans="1:5" ht="13.5">
      <c r="A559" s="2">
        <v>506</v>
      </c>
      <c r="B559" s="4" t="s">
        <v>2360</v>
      </c>
      <c r="C559" s="4" t="s">
        <v>2230</v>
      </c>
      <c r="D559" s="4" t="s">
        <v>1240</v>
      </c>
      <c r="E559" s="4">
        <v>1</v>
      </c>
    </row>
    <row r="560" spans="1:5" ht="13.5">
      <c r="A560" s="2">
        <v>507</v>
      </c>
      <c r="B560" s="4" t="s">
        <v>2360</v>
      </c>
      <c r="C560" s="4" t="s">
        <v>2230</v>
      </c>
      <c r="D560" s="4" t="s">
        <v>670</v>
      </c>
      <c r="E560" s="4">
        <v>30</v>
      </c>
    </row>
    <row r="561" spans="1:5" ht="13.5">
      <c r="A561" s="2">
        <v>508</v>
      </c>
      <c r="B561" s="4" t="s">
        <v>1294</v>
      </c>
      <c r="C561" s="4" t="s">
        <v>2356</v>
      </c>
      <c r="D561" s="4" t="s">
        <v>290</v>
      </c>
      <c r="E561" s="4">
        <v>1</v>
      </c>
    </row>
    <row r="562" spans="1:5" ht="13.5">
      <c r="A562" s="2">
        <v>509</v>
      </c>
      <c r="B562" s="4" t="s">
        <v>1294</v>
      </c>
      <c r="C562" s="4" t="s">
        <v>2108</v>
      </c>
      <c r="D562" s="4" t="s">
        <v>1241</v>
      </c>
      <c r="E562" s="4">
        <v>40</v>
      </c>
    </row>
    <row r="563" spans="1:5" ht="13.5">
      <c r="A563" s="2">
        <v>510</v>
      </c>
      <c r="B563" s="4" t="s">
        <v>1294</v>
      </c>
      <c r="C563" s="4" t="s">
        <v>2109</v>
      </c>
      <c r="D563" s="4" t="s">
        <v>2110</v>
      </c>
      <c r="E563" s="66">
        <v>1500</v>
      </c>
    </row>
    <row r="564" spans="1:5" ht="13.5">
      <c r="A564" s="2">
        <v>511</v>
      </c>
      <c r="B564" s="4" t="s">
        <v>1294</v>
      </c>
      <c r="C564" s="4" t="s">
        <v>2109</v>
      </c>
      <c r="D564" s="4" t="s">
        <v>1242</v>
      </c>
      <c r="E564" s="4">
        <v>5</v>
      </c>
    </row>
    <row r="565" spans="1:5" ht="13.5">
      <c r="A565" s="2">
        <v>512</v>
      </c>
      <c r="B565" s="4" t="s">
        <v>1294</v>
      </c>
      <c r="C565" s="4" t="s">
        <v>2109</v>
      </c>
      <c r="D565" s="4" t="s">
        <v>1243</v>
      </c>
      <c r="E565" s="4">
        <v>50</v>
      </c>
    </row>
    <row r="566" spans="1:5" ht="13.5">
      <c r="A566" s="2">
        <v>513</v>
      </c>
      <c r="B566" s="4" t="s">
        <v>691</v>
      </c>
      <c r="C566" s="4" t="s">
        <v>692</v>
      </c>
      <c r="D566" s="4" t="s">
        <v>1244</v>
      </c>
      <c r="E566" s="4">
        <v>1</v>
      </c>
    </row>
    <row r="567" spans="1:5" ht="13.5">
      <c r="A567" s="2">
        <v>514</v>
      </c>
      <c r="B567" s="4" t="s">
        <v>1461</v>
      </c>
      <c r="C567" s="4" t="s">
        <v>1065</v>
      </c>
      <c r="D567" s="4" t="s">
        <v>1066</v>
      </c>
      <c r="E567" s="4">
        <v>60</v>
      </c>
    </row>
    <row r="568" spans="1:5" ht="13.5">
      <c r="A568" s="2">
        <v>515</v>
      </c>
      <c r="B568" s="4" t="s">
        <v>1461</v>
      </c>
      <c r="C568" s="4" t="s">
        <v>1065</v>
      </c>
      <c r="D568" s="4" t="s">
        <v>1067</v>
      </c>
      <c r="E568" s="4">
        <v>20</v>
      </c>
    </row>
    <row r="569" spans="1:5" ht="13.5">
      <c r="A569" s="2">
        <v>516</v>
      </c>
      <c r="B569" s="4" t="s">
        <v>2139</v>
      </c>
      <c r="C569" s="4" t="s">
        <v>2140</v>
      </c>
      <c r="D569" s="4" t="s">
        <v>2141</v>
      </c>
      <c r="E569" s="4">
        <v>1</v>
      </c>
    </row>
    <row r="570" spans="1:5" ht="13.5">
      <c r="A570" s="2">
        <v>517</v>
      </c>
      <c r="B570" s="4" t="s">
        <v>1291</v>
      </c>
      <c r="C570" s="4" t="s">
        <v>1480</v>
      </c>
      <c r="D570" s="4" t="s">
        <v>1481</v>
      </c>
      <c r="E570" s="4">
        <v>1</v>
      </c>
    </row>
    <row r="571" spans="1:5" ht="13.5">
      <c r="A571" s="2">
        <v>518</v>
      </c>
      <c r="B571" s="4" t="s">
        <v>1291</v>
      </c>
      <c r="C571" s="4" t="s">
        <v>2254</v>
      </c>
      <c r="D571" s="4" t="s">
        <v>1245</v>
      </c>
      <c r="E571" s="4">
        <v>20</v>
      </c>
    </row>
    <row r="572" spans="1:5" ht="14.25">
      <c r="A572" s="2"/>
      <c r="B572" s="2" t="s">
        <v>1292</v>
      </c>
      <c r="C572" s="4"/>
      <c r="D572" s="8" t="s">
        <v>1293</v>
      </c>
      <c r="E572" s="4"/>
    </row>
    <row r="573" spans="1:5" ht="13.5">
      <c r="A573" s="2">
        <v>519</v>
      </c>
      <c r="B573" s="4" t="s">
        <v>1330</v>
      </c>
      <c r="C573" s="4" t="s">
        <v>2072</v>
      </c>
      <c r="D573" s="4" t="s">
        <v>1246</v>
      </c>
      <c r="E573" s="4">
        <v>3</v>
      </c>
    </row>
    <row r="574" spans="1:5" ht="13.5">
      <c r="A574" s="2">
        <v>520</v>
      </c>
      <c r="B574" s="4" t="s">
        <v>1330</v>
      </c>
      <c r="C574" s="4" t="s">
        <v>2072</v>
      </c>
      <c r="D574" s="4" t="s">
        <v>1107</v>
      </c>
      <c r="E574" s="4">
        <v>20</v>
      </c>
    </row>
    <row r="575" spans="1:5" ht="13.5">
      <c r="A575" s="2">
        <v>521</v>
      </c>
      <c r="B575" s="4" t="s">
        <v>1330</v>
      </c>
      <c r="C575" s="4" t="s">
        <v>2072</v>
      </c>
      <c r="D575" s="4" t="s">
        <v>1247</v>
      </c>
      <c r="E575" s="4">
        <v>2</v>
      </c>
    </row>
    <row r="576" spans="1:5" ht="13.5">
      <c r="A576" s="2">
        <v>522</v>
      </c>
      <c r="B576" s="4" t="s">
        <v>1330</v>
      </c>
      <c r="C576" s="4" t="s">
        <v>2072</v>
      </c>
      <c r="D576" s="4" t="s">
        <v>1306</v>
      </c>
      <c r="E576" s="4">
        <v>150</v>
      </c>
    </row>
    <row r="577" spans="1:5" ht="13.5">
      <c r="A577" s="2">
        <v>523</v>
      </c>
      <c r="B577" s="4" t="s">
        <v>1330</v>
      </c>
      <c r="C577" s="4" t="s">
        <v>2760</v>
      </c>
      <c r="D577" s="4" t="s">
        <v>2761</v>
      </c>
      <c r="E577" s="4">
        <v>10</v>
      </c>
    </row>
    <row r="578" spans="1:5" ht="13.5">
      <c r="A578" s="2">
        <v>524</v>
      </c>
      <c r="B578" s="4" t="s">
        <v>1330</v>
      </c>
      <c r="C578" s="4" t="s">
        <v>2760</v>
      </c>
      <c r="D578" s="4" t="s">
        <v>1248</v>
      </c>
      <c r="E578" s="4">
        <v>1</v>
      </c>
    </row>
    <row r="579" spans="1:5" ht="14.25">
      <c r="A579" s="2"/>
      <c r="B579" s="2" t="s">
        <v>662</v>
      </c>
      <c r="C579" s="7"/>
      <c r="D579" s="11" t="s">
        <v>663</v>
      </c>
      <c r="E579" s="4"/>
    </row>
    <row r="580" spans="1:5" ht="13.5">
      <c r="A580" s="2">
        <v>525</v>
      </c>
      <c r="B580" s="4" t="s">
        <v>664</v>
      </c>
      <c r="C580" s="4" t="s">
        <v>2354</v>
      </c>
      <c r="D580" s="7" t="s">
        <v>1460</v>
      </c>
      <c r="E580" s="66">
        <v>200</v>
      </c>
    </row>
    <row r="581" spans="1:5" ht="13.5">
      <c r="A581" s="2">
        <v>526</v>
      </c>
      <c r="B581" s="4" t="s">
        <v>664</v>
      </c>
      <c r="C581" s="4" t="s">
        <v>2354</v>
      </c>
      <c r="D581" s="7" t="s">
        <v>2355</v>
      </c>
      <c r="E581" s="66">
        <v>1300</v>
      </c>
    </row>
    <row r="582" spans="1:5" ht="13.5">
      <c r="A582" s="2">
        <v>527</v>
      </c>
      <c r="B582" s="4" t="s">
        <v>664</v>
      </c>
      <c r="C582" s="4" t="s">
        <v>854</v>
      </c>
      <c r="D582" s="4" t="s">
        <v>926</v>
      </c>
      <c r="E582" s="4">
        <v>75</v>
      </c>
    </row>
    <row r="583" spans="1:5" ht="13.5">
      <c r="A583" s="2">
        <v>528</v>
      </c>
      <c r="B583" s="4" t="s">
        <v>2708</v>
      </c>
      <c r="C583" s="4" t="s">
        <v>1430</v>
      </c>
      <c r="D583" s="4" t="s">
        <v>1250</v>
      </c>
      <c r="E583" s="4">
        <v>1</v>
      </c>
    </row>
    <row r="584" spans="1:5" ht="13.5">
      <c r="A584" s="2">
        <v>529</v>
      </c>
      <c r="B584" s="4" t="s">
        <v>2708</v>
      </c>
      <c r="C584" s="4" t="s">
        <v>971</v>
      </c>
      <c r="D584" s="4" t="s">
        <v>1249</v>
      </c>
      <c r="E584" s="4">
        <v>1</v>
      </c>
    </row>
    <row r="585" spans="1:5" ht="14.25">
      <c r="A585" s="2"/>
      <c r="B585" s="2" t="s">
        <v>654</v>
      </c>
      <c r="C585" s="4"/>
      <c r="D585" s="8" t="s">
        <v>655</v>
      </c>
      <c r="E585" s="4"/>
    </row>
    <row r="586" spans="1:5" ht="13.5">
      <c r="A586" s="2">
        <v>530</v>
      </c>
      <c r="B586" s="4" t="s">
        <v>653</v>
      </c>
      <c r="C586" s="4" t="s">
        <v>652</v>
      </c>
      <c r="D586" s="4" t="s">
        <v>1251</v>
      </c>
      <c r="E586" s="4">
        <v>1</v>
      </c>
    </row>
    <row r="587" spans="1:5" ht="14.25">
      <c r="A587" s="2"/>
      <c r="B587" s="2" t="s">
        <v>2709</v>
      </c>
      <c r="C587" s="4"/>
      <c r="D587" s="8" t="s">
        <v>2710</v>
      </c>
      <c r="E587" s="4"/>
    </row>
    <row r="588" spans="1:5" ht="13.5">
      <c r="A588" s="2">
        <v>531</v>
      </c>
      <c r="B588" s="4" t="s">
        <v>2711</v>
      </c>
      <c r="C588" s="4" t="s">
        <v>2717</v>
      </c>
      <c r="D588" s="4" t="s">
        <v>2718</v>
      </c>
      <c r="E588" s="4">
        <v>2</v>
      </c>
    </row>
    <row r="589" spans="1:5" ht="13.5">
      <c r="A589" s="2">
        <v>532</v>
      </c>
      <c r="B589" s="4" t="s">
        <v>1594</v>
      </c>
      <c r="C589" s="4" t="s">
        <v>1595</v>
      </c>
      <c r="D589" s="4" t="s">
        <v>1596</v>
      </c>
      <c r="E589" s="4">
        <v>2</v>
      </c>
    </row>
    <row r="590" spans="1:5" ht="13.5">
      <c r="A590" s="2">
        <v>533</v>
      </c>
      <c r="B590" s="4" t="s">
        <v>1627</v>
      </c>
      <c r="C590" s="4" t="s">
        <v>971</v>
      </c>
      <c r="D590" s="4" t="s">
        <v>1628</v>
      </c>
      <c r="E590" s="4">
        <v>5</v>
      </c>
    </row>
    <row r="591" spans="1:5" ht="13.5">
      <c r="A591" s="2">
        <v>534</v>
      </c>
      <c r="B591" s="4" t="s">
        <v>1627</v>
      </c>
      <c r="C591" s="4" t="s">
        <v>971</v>
      </c>
      <c r="D591" s="4" t="s">
        <v>1629</v>
      </c>
      <c r="E591" s="4">
        <v>5</v>
      </c>
    </row>
    <row r="592" spans="1:5" ht="14.25">
      <c r="A592" s="2"/>
      <c r="B592" s="2" t="s">
        <v>2712</v>
      </c>
      <c r="C592" s="4"/>
      <c r="D592" s="8" t="s">
        <v>2713</v>
      </c>
      <c r="E592" s="4"/>
    </row>
    <row r="593" spans="1:5" ht="13.5">
      <c r="A593" s="2">
        <v>535</v>
      </c>
      <c r="B593" s="4" t="s">
        <v>2714</v>
      </c>
      <c r="C593" s="4" t="s">
        <v>867</v>
      </c>
      <c r="D593" s="4" t="s">
        <v>868</v>
      </c>
      <c r="E593" s="4">
        <v>1</v>
      </c>
    </row>
    <row r="594" spans="1:5" ht="13.5">
      <c r="A594" s="2">
        <v>536</v>
      </c>
      <c r="B594" s="4" t="s">
        <v>2738</v>
      </c>
      <c r="C594" s="4" t="s">
        <v>437</v>
      </c>
      <c r="D594" s="4" t="s">
        <v>438</v>
      </c>
      <c r="E594" s="4">
        <v>30</v>
      </c>
    </row>
    <row r="595" spans="1:5" ht="13.5">
      <c r="A595" s="2">
        <v>537</v>
      </c>
      <c r="B595" s="4" t="s">
        <v>2715</v>
      </c>
      <c r="C595" s="4" t="s">
        <v>867</v>
      </c>
      <c r="D595" s="4" t="s">
        <v>1477</v>
      </c>
      <c r="E595" s="4">
        <v>2</v>
      </c>
    </row>
    <row r="596" spans="1:5" ht="13.5">
      <c r="A596" s="2">
        <v>538</v>
      </c>
      <c r="B596" s="4" t="s">
        <v>2716</v>
      </c>
      <c r="C596" s="4" t="s">
        <v>1302</v>
      </c>
      <c r="D596" s="4" t="s">
        <v>1252</v>
      </c>
      <c r="E596" s="4">
        <v>10</v>
      </c>
    </row>
    <row r="597" spans="1:5" ht="13.5">
      <c r="A597" s="2">
        <v>539</v>
      </c>
      <c r="B597" s="4" t="s">
        <v>2716</v>
      </c>
      <c r="C597" s="4" t="s">
        <v>1302</v>
      </c>
      <c r="D597" s="4" t="s">
        <v>1466</v>
      </c>
      <c r="E597" s="4">
        <v>700</v>
      </c>
    </row>
    <row r="598" spans="1:5" ht="13.5">
      <c r="A598" s="2">
        <v>540</v>
      </c>
      <c r="B598" s="4" t="s">
        <v>2653</v>
      </c>
      <c r="C598" s="4" t="s">
        <v>2654</v>
      </c>
      <c r="D598" s="4" t="s">
        <v>1253</v>
      </c>
      <c r="E598" s="4">
        <v>1</v>
      </c>
    </row>
    <row r="599" spans="1:5" ht="14.25">
      <c r="A599" s="2"/>
      <c r="B599" s="2" t="s">
        <v>2655</v>
      </c>
      <c r="C599" s="7"/>
      <c r="D599" s="8" t="s">
        <v>2841</v>
      </c>
      <c r="E599" s="4"/>
    </row>
    <row r="600" spans="1:5" ht="13.5">
      <c r="A600" s="2">
        <v>541</v>
      </c>
      <c r="B600" s="4" t="s">
        <v>2379</v>
      </c>
      <c r="C600" s="4" t="s">
        <v>461</v>
      </c>
      <c r="D600" s="4" t="s">
        <v>1254</v>
      </c>
      <c r="E600" s="4">
        <v>3</v>
      </c>
    </row>
    <row r="601" spans="1:5" ht="13.5">
      <c r="A601" s="2">
        <v>542</v>
      </c>
      <c r="B601" s="4" t="s">
        <v>2379</v>
      </c>
      <c r="C601" s="4" t="s">
        <v>461</v>
      </c>
      <c r="D601" s="4" t="s">
        <v>1588</v>
      </c>
      <c r="E601" s="4">
        <v>20</v>
      </c>
    </row>
    <row r="602" spans="1:5" ht="13.5">
      <c r="A602" s="2">
        <v>543</v>
      </c>
      <c r="B602" s="4" t="s">
        <v>2379</v>
      </c>
      <c r="C602" s="4" t="s">
        <v>2842</v>
      </c>
      <c r="D602" s="4" t="s">
        <v>2119</v>
      </c>
      <c r="E602" s="4">
        <v>500</v>
      </c>
    </row>
    <row r="603" spans="1:5" ht="13.5">
      <c r="A603" s="2">
        <v>544</v>
      </c>
      <c r="B603" s="4" t="s">
        <v>2379</v>
      </c>
      <c r="C603" s="4" t="s">
        <v>2842</v>
      </c>
      <c r="D603" s="4" t="s">
        <v>1255</v>
      </c>
      <c r="E603" s="4">
        <v>70</v>
      </c>
    </row>
    <row r="604" spans="1:5" ht="13.5">
      <c r="A604" s="2">
        <v>545</v>
      </c>
      <c r="B604" s="4" t="s">
        <v>2379</v>
      </c>
      <c r="C604" s="4" t="s">
        <v>2842</v>
      </c>
      <c r="D604" s="4" t="s">
        <v>2118</v>
      </c>
      <c r="E604" s="4">
        <v>10</v>
      </c>
    </row>
    <row r="605" spans="1:5" ht="13.5">
      <c r="A605" s="2">
        <v>546</v>
      </c>
      <c r="B605" s="4" t="s">
        <v>851</v>
      </c>
      <c r="C605" s="7" t="s">
        <v>1213</v>
      </c>
      <c r="D605" s="4" t="s">
        <v>2635</v>
      </c>
      <c r="E605" s="4">
        <v>15</v>
      </c>
    </row>
    <row r="606" spans="1:5" ht="13.5">
      <c r="A606" s="2">
        <v>547</v>
      </c>
      <c r="B606" s="4" t="s">
        <v>851</v>
      </c>
      <c r="C606" s="4" t="s">
        <v>852</v>
      </c>
      <c r="D606" s="4" t="s">
        <v>1256</v>
      </c>
      <c r="E606" s="4">
        <v>5</v>
      </c>
    </row>
    <row r="607" spans="1:5" ht="27">
      <c r="A607" s="2">
        <v>548</v>
      </c>
      <c r="B607" s="4" t="s">
        <v>853</v>
      </c>
      <c r="C607" s="7" t="s">
        <v>971</v>
      </c>
      <c r="D607" s="4" t="s">
        <v>2120</v>
      </c>
      <c r="E607" s="4">
        <v>60</v>
      </c>
    </row>
    <row r="608" spans="1:5" ht="27">
      <c r="A608" s="2">
        <v>549</v>
      </c>
      <c r="B608" s="4" t="s">
        <v>853</v>
      </c>
      <c r="C608" s="7" t="s">
        <v>971</v>
      </c>
      <c r="D608" s="4" t="s">
        <v>2121</v>
      </c>
      <c r="E608" s="4">
        <v>10</v>
      </c>
    </row>
    <row r="609" spans="1:5" ht="14.25">
      <c r="A609" s="2"/>
      <c r="B609" s="2" t="s">
        <v>1295</v>
      </c>
      <c r="C609" s="7"/>
      <c r="D609" s="8" t="s">
        <v>1072</v>
      </c>
      <c r="E609" s="4"/>
    </row>
    <row r="610" spans="1:5" ht="13.5">
      <c r="A610" s="2">
        <v>550</v>
      </c>
      <c r="B610" s="4" t="s">
        <v>1112</v>
      </c>
      <c r="C610" s="4" t="s">
        <v>1273</v>
      </c>
      <c r="D610" s="4" t="s">
        <v>1274</v>
      </c>
      <c r="E610" s="66">
        <v>1200</v>
      </c>
    </row>
    <row r="611" spans="1:5" ht="13.5">
      <c r="A611" s="2">
        <v>551</v>
      </c>
      <c r="B611" s="4" t="s">
        <v>1112</v>
      </c>
      <c r="C611" s="4" t="s">
        <v>1273</v>
      </c>
      <c r="D611" s="4" t="s">
        <v>1275</v>
      </c>
      <c r="E611" s="4">
        <v>5</v>
      </c>
    </row>
    <row r="612" spans="1:5" ht="13.5">
      <c r="A612" s="2">
        <v>552</v>
      </c>
      <c r="B612" s="4" t="s">
        <v>2247</v>
      </c>
      <c r="C612" s="4" t="s">
        <v>1073</v>
      </c>
      <c r="D612" s="4" t="s">
        <v>927</v>
      </c>
      <c r="E612" s="4">
        <v>300</v>
      </c>
    </row>
    <row r="613" spans="1:5" ht="13.5">
      <c r="A613" s="2">
        <v>553</v>
      </c>
      <c r="B613" s="4" t="s">
        <v>2247</v>
      </c>
      <c r="C613" s="4" t="s">
        <v>1073</v>
      </c>
      <c r="D613" s="4" t="s">
        <v>1260</v>
      </c>
      <c r="E613" s="4">
        <v>2</v>
      </c>
    </row>
    <row r="614" spans="1:5" ht="13.5">
      <c r="A614" s="2">
        <v>554</v>
      </c>
      <c r="B614" s="4" t="s">
        <v>2248</v>
      </c>
      <c r="C614" s="4" t="s">
        <v>1074</v>
      </c>
      <c r="D614" s="4" t="s">
        <v>1259</v>
      </c>
      <c r="E614" s="4">
        <v>10</v>
      </c>
    </row>
    <row r="615" spans="1:5" ht="13.5">
      <c r="A615" s="2">
        <v>555</v>
      </c>
      <c r="B615" s="4" t="s">
        <v>2248</v>
      </c>
      <c r="C615" s="4" t="s">
        <v>1075</v>
      </c>
      <c r="D615" s="4" t="s">
        <v>1258</v>
      </c>
      <c r="E615" s="4">
        <v>5</v>
      </c>
    </row>
    <row r="616" spans="1:5" ht="13.5">
      <c r="A616" s="2">
        <v>556</v>
      </c>
      <c r="B616" s="4" t="s">
        <v>2249</v>
      </c>
      <c r="C616" s="4" t="s">
        <v>2387</v>
      </c>
      <c r="D616" s="4" t="s">
        <v>1257</v>
      </c>
      <c r="E616" s="4">
        <v>5</v>
      </c>
    </row>
    <row r="617" spans="1:5" ht="13.5">
      <c r="A617" s="2">
        <v>557</v>
      </c>
      <c r="B617" s="4" t="s">
        <v>2249</v>
      </c>
      <c r="C617" s="4" t="s">
        <v>2102</v>
      </c>
      <c r="D617" s="4" t="s">
        <v>1262</v>
      </c>
      <c r="E617" s="4">
        <v>5</v>
      </c>
    </row>
    <row r="618" spans="1:5" ht="13.5">
      <c r="A618" s="2">
        <v>558</v>
      </c>
      <c r="B618" s="4" t="s">
        <v>2249</v>
      </c>
      <c r="C618" s="4" t="s">
        <v>2250</v>
      </c>
      <c r="D618" s="4" t="s">
        <v>1261</v>
      </c>
      <c r="E618" s="4">
        <v>5</v>
      </c>
    </row>
    <row r="619" spans="1:5" ht="13.5">
      <c r="A619" s="2">
        <v>559</v>
      </c>
      <c r="B619" s="4" t="s">
        <v>2249</v>
      </c>
      <c r="C619" s="4" t="s">
        <v>2142</v>
      </c>
      <c r="D619" s="4" t="s">
        <v>2143</v>
      </c>
      <c r="E619" s="4">
        <v>2</v>
      </c>
    </row>
    <row r="620" spans="1:5" ht="13.5">
      <c r="A620" s="2">
        <v>560</v>
      </c>
      <c r="B620" s="4" t="s">
        <v>1602</v>
      </c>
      <c r="C620" s="4" t="s">
        <v>2253</v>
      </c>
      <c r="D620" s="4" t="s">
        <v>2725</v>
      </c>
      <c r="E620" s="4">
        <v>2</v>
      </c>
    </row>
    <row r="621" spans="1:5" ht="14.25">
      <c r="A621" s="2"/>
      <c r="B621" s="2" t="s">
        <v>2251</v>
      </c>
      <c r="C621" s="4"/>
      <c r="D621" s="8" t="s">
        <v>870</v>
      </c>
      <c r="E621" s="4"/>
    </row>
    <row r="622" spans="1:5" ht="13.5">
      <c r="A622" s="2">
        <v>561</v>
      </c>
      <c r="B622" s="4" t="s">
        <v>2084</v>
      </c>
      <c r="C622" s="4" t="s">
        <v>2844</v>
      </c>
      <c r="D622" s="4" t="s">
        <v>2703</v>
      </c>
      <c r="E622" s="4">
        <v>20</v>
      </c>
    </row>
    <row r="623" spans="1:5" ht="13.5">
      <c r="A623" s="2">
        <v>562</v>
      </c>
      <c r="B623" s="4" t="s">
        <v>2085</v>
      </c>
      <c r="C623" s="4" t="s">
        <v>945</v>
      </c>
      <c r="D623" s="4" t="s">
        <v>2832</v>
      </c>
      <c r="E623" s="4">
        <v>10</v>
      </c>
    </row>
    <row r="624" spans="1:5" ht="13.5">
      <c r="A624" s="2">
        <v>563</v>
      </c>
      <c r="B624" s="4" t="s">
        <v>2221</v>
      </c>
      <c r="C624" s="4" t="s">
        <v>995</v>
      </c>
      <c r="D624" s="4" t="s">
        <v>2222</v>
      </c>
      <c r="E624" s="4">
        <v>2</v>
      </c>
    </row>
    <row r="625" spans="1:5" ht="13.5">
      <c r="A625" s="2">
        <v>564</v>
      </c>
      <c r="B625" s="4" t="s">
        <v>657</v>
      </c>
      <c r="C625" s="4" t="s">
        <v>435</v>
      </c>
      <c r="D625" s="4" t="s">
        <v>2075</v>
      </c>
      <c r="E625" s="4">
        <v>2</v>
      </c>
    </row>
    <row r="626" spans="1:5" ht="27">
      <c r="A626" s="2">
        <v>565</v>
      </c>
      <c r="B626" s="4" t="s">
        <v>657</v>
      </c>
      <c r="C626" s="4" t="s">
        <v>2831</v>
      </c>
      <c r="D626" s="4" t="s">
        <v>2233</v>
      </c>
      <c r="E626" s="4">
        <v>2</v>
      </c>
    </row>
    <row r="627" spans="1:5" ht="13.5">
      <c r="A627" s="2">
        <v>566</v>
      </c>
      <c r="B627" s="4" t="s">
        <v>657</v>
      </c>
      <c r="C627" s="4" t="s">
        <v>2234</v>
      </c>
      <c r="D627" s="4" t="s">
        <v>693</v>
      </c>
      <c r="E627" s="4">
        <v>5</v>
      </c>
    </row>
    <row r="628" spans="1:5" ht="13.5">
      <c r="A628" s="2">
        <v>567</v>
      </c>
      <c r="B628" s="4" t="s">
        <v>694</v>
      </c>
      <c r="C628" s="4" t="s">
        <v>695</v>
      </c>
      <c r="D628" s="4" t="s">
        <v>696</v>
      </c>
      <c r="E628" s="4">
        <v>5</v>
      </c>
    </row>
    <row r="629" spans="1:5" ht="27">
      <c r="A629" s="2">
        <v>568</v>
      </c>
      <c r="B629" s="4" t="s">
        <v>2086</v>
      </c>
      <c r="C629" s="4" t="s">
        <v>971</v>
      </c>
      <c r="D629" s="4" t="s">
        <v>2123</v>
      </c>
      <c r="E629" s="4">
        <v>5</v>
      </c>
    </row>
    <row r="630" spans="1:5" ht="14.25">
      <c r="A630" s="2"/>
      <c r="B630" s="4"/>
      <c r="C630" s="4"/>
      <c r="D630" s="8" t="s">
        <v>2214</v>
      </c>
      <c r="E630" s="4"/>
    </row>
    <row r="631" spans="1:5" ht="27">
      <c r="A631" s="2">
        <v>569</v>
      </c>
      <c r="B631" s="4" t="s">
        <v>462</v>
      </c>
      <c r="C631" s="7" t="s">
        <v>971</v>
      </c>
      <c r="D631" s="4" t="s">
        <v>697</v>
      </c>
      <c r="E631" s="4">
        <v>2</v>
      </c>
    </row>
    <row r="632" spans="1:5" ht="13.5">
      <c r="A632" s="2">
        <v>570</v>
      </c>
      <c r="B632" s="4"/>
      <c r="C632" s="31" t="s">
        <v>2076</v>
      </c>
      <c r="D632" s="31" t="s">
        <v>2077</v>
      </c>
      <c r="E632" s="4">
        <v>2</v>
      </c>
    </row>
    <row r="633" spans="1:5" ht="14.25">
      <c r="A633" s="2"/>
      <c r="B633" s="2" t="s">
        <v>258</v>
      </c>
      <c r="C633" s="4"/>
      <c r="D633" s="8" t="s">
        <v>2215</v>
      </c>
      <c r="E633" s="4"/>
    </row>
    <row r="634" spans="1:5" ht="13.5">
      <c r="A634" s="2">
        <v>571</v>
      </c>
      <c r="B634" s="4" t="s">
        <v>1485</v>
      </c>
      <c r="C634" s="4" t="s">
        <v>1592</v>
      </c>
      <c r="D634" s="4" t="s">
        <v>1593</v>
      </c>
      <c r="E634" s="4">
        <v>800</v>
      </c>
    </row>
    <row r="635" spans="1:5" ht="13.5">
      <c r="A635" s="2">
        <v>572</v>
      </c>
      <c r="B635" s="4" t="s">
        <v>259</v>
      </c>
      <c r="C635" s="4" t="s">
        <v>1464</v>
      </c>
      <c r="D635" s="4" t="s">
        <v>1465</v>
      </c>
      <c r="E635" s="4">
        <v>2</v>
      </c>
    </row>
    <row r="636" spans="1:5" ht="13.5">
      <c r="A636" s="2">
        <v>573</v>
      </c>
      <c r="B636" s="4" t="s">
        <v>259</v>
      </c>
      <c r="C636" s="4" t="s">
        <v>89</v>
      </c>
      <c r="D636" s="4" t="s">
        <v>1463</v>
      </c>
      <c r="E636" s="4">
        <v>2</v>
      </c>
    </row>
    <row r="637" spans="1:5" ht="13.5">
      <c r="A637" s="2">
        <v>574</v>
      </c>
      <c r="B637" s="4" t="s">
        <v>259</v>
      </c>
      <c r="C637" s="4" t="s">
        <v>656</v>
      </c>
      <c r="D637" s="4" t="s">
        <v>1214</v>
      </c>
      <c r="E637" s="4">
        <v>2</v>
      </c>
    </row>
    <row r="638" spans="1:5" ht="14.25">
      <c r="A638" s="2"/>
      <c r="B638" s="4"/>
      <c r="C638" s="4"/>
      <c r="D638" s="8" t="s">
        <v>295</v>
      </c>
      <c r="E638" s="4"/>
    </row>
    <row r="639" spans="1:5" ht="13.5">
      <c r="A639" s="2">
        <v>575</v>
      </c>
      <c r="B639" s="4" t="s">
        <v>294</v>
      </c>
      <c r="C639" s="4" t="s">
        <v>938</v>
      </c>
      <c r="D639" s="4" t="s">
        <v>938</v>
      </c>
      <c r="E639" s="4">
        <v>60</v>
      </c>
    </row>
    <row r="640" spans="1:5" ht="13.5">
      <c r="A640" s="2"/>
      <c r="B640" s="2" t="s">
        <v>2727</v>
      </c>
      <c r="C640" s="4"/>
      <c r="D640" s="2" t="s">
        <v>872</v>
      </c>
      <c r="E640" s="4"/>
    </row>
    <row r="641" spans="1:5" ht="27">
      <c r="A641" s="2">
        <v>576</v>
      </c>
      <c r="B641" s="2"/>
      <c r="C641" s="4" t="s">
        <v>979</v>
      </c>
      <c r="D641" s="4" t="s">
        <v>1640</v>
      </c>
      <c r="E641" s="4">
        <v>10</v>
      </c>
    </row>
    <row r="642" spans="1:5" ht="27">
      <c r="A642" s="2">
        <v>577</v>
      </c>
      <c r="B642" s="4"/>
      <c r="C642" s="4" t="s">
        <v>976</v>
      </c>
      <c r="D642" s="4" t="s">
        <v>1640</v>
      </c>
      <c r="E642" s="4">
        <v>10</v>
      </c>
    </row>
    <row r="643" spans="1:5" ht="27">
      <c r="A643" s="2">
        <v>578</v>
      </c>
      <c r="B643" s="4"/>
      <c r="C643" s="4" t="s">
        <v>977</v>
      </c>
      <c r="D643" s="4" t="s">
        <v>1640</v>
      </c>
      <c r="E643" s="4">
        <v>10</v>
      </c>
    </row>
    <row r="644" spans="1:5" ht="27">
      <c r="A644" s="2">
        <v>579</v>
      </c>
      <c r="B644" s="4"/>
      <c r="C644" s="4" t="s">
        <v>977</v>
      </c>
      <c r="D644" s="4" t="s">
        <v>978</v>
      </c>
      <c r="E644" s="4">
        <v>10</v>
      </c>
    </row>
    <row r="645" spans="1:5" ht="42.75">
      <c r="A645" s="2">
        <v>580</v>
      </c>
      <c r="B645" s="4"/>
      <c r="C645" s="4" t="s">
        <v>412</v>
      </c>
      <c r="D645" s="33" t="s">
        <v>411</v>
      </c>
      <c r="E645" s="4">
        <v>10</v>
      </c>
    </row>
    <row r="646" spans="1:5" ht="42.75">
      <c r="A646" s="2">
        <v>581</v>
      </c>
      <c r="B646" s="4"/>
      <c r="C646" s="4" t="s">
        <v>412</v>
      </c>
      <c r="D646" s="33" t="s">
        <v>413</v>
      </c>
      <c r="E646" s="4">
        <v>10</v>
      </c>
    </row>
    <row r="647" spans="1:5" ht="57">
      <c r="A647" s="2">
        <v>582</v>
      </c>
      <c r="B647" s="4"/>
      <c r="C647" s="4" t="s">
        <v>412</v>
      </c>
      <c r="D647" s="33" t="s">
        <v>2309</v>
      </c>
      <c r="E647" s="4">
        <v>10</v>
      </c>
    </row>
    <row r="648" spans="1:5" ht="13.5">
      <c r="A648" s="2"/>
      <c r="B648" s="2" t="s">
        <v>2728</v>
      </c>
      <c r="C648" s="4"/>
      <c r="D648" s="2" t="s">
        <v>871</v>
      </c>
      <c r="E648" s="4"/>
    </row>
    <row r="649" spans="1:5" ht="13.5">
      <c r="A649" s="2">
        <v>583</v>
      </c>
      <c r="B649" s="4" t="s">
        <v>463</v>
      </c>
      <c r="C649" s="4" t="s">
        <v>698</v>
      </c>
      <c r="D649" s="4" t="s">
        <v>1609</v>
      </c>
      <c r="E649" s="4">
        <v>200</v>
      </c>
    </row>
    <row r="650" spans="1:5" ht="13.5">
      <c r="A650" s="2">
        <v>584</v>
      </c>
      <c r="B650" s="4" t="s">
        <v>463</v>
      </c>
      <c r="C650" s="4" t="s">
        <v>698</v>
      </c>
      <c r="D650" s="4" t="s">
        <v>699</v>
      </c>
      <c r="E650" s="4">
        <v>600</v>
      </c>
    </row>
    <row r="651" spans="1:5" ht="13.5">
      <c r="A651" s="2">
        <v>585</v>
      </c>
      <c r="B651" s="4" t="s">
        <v>464</v>
      </c>
      <c r="C651" s="4" t="s">
        <v>700</v>
      </c>
      <c r="D651" s="4" t="s">
        <v>2836</v>
      </c>
      <c r="E651" s="66">
        <v>500</v>
      </c>
    </row>
    <row r="652" spans="1:5" ht="13.5">
      <c r="A652" s="2">
        <v>586</v>
      </c>
      <c r="B652" s="4" t="s">
        <v>464</v>
      </c>
      <c r="C652" s="4" t="s">
        <v>2242</v>
      </c>
      <c r="D652" s="4" t="s">
        <v>2762</v>
      </c>
      <c r="E652" s="4">
        <v>300</v>
      </c>
    </row>
    <row r="653" spans="1:5" ht="13.5">
      <c r="A653" s="2">
        <v>587</v>
      </c>
      <c r="B653" s="4" t="s">
        <v>464</v>
      </c>
      <c r="C653" s="4" t="s">
        <v>2243</v>
      </c>
      <c r="D653" s="4" t="s">
        <v>2310</v>
      </c>
      <c r="E653" s="4">
        <v>5</v>
      </c>
    </row>
    <row r="654" spans="1:5" ht="13.5">
      <c r="A654" s="2">
        <v>588</v>
      </c>
      <c r="B654" s="4" t="s">
        <v>464</v>
      </c>
      <c r="C654" s="4" t="s">
        <v>315</v>
      </c>
      <c r="D654" s="4" t="s">
        <v>990</v>
      </c>
      <c r="E654" s="4">
        <v>5</v>
      </c>
    </row>
    <row r="655" spans="1:5" ht="13.5">
      <c r="A655" s="2">
        <v>589</v>
      </c>
      <c r="B655" s="4" t="s">
        <v>464</v>
      </c>
      <c r="C655" s="4" t="s">
        <v>971</v>
      </c>
      <c r="D655" s="4" t="s">
        <v>2986</v>
      </c>
      <c r="E655" s="4">
        <v>23</v>
      </c>
    </row>
    <row r="656" spans="1:5" ht="13.5">
      <c r="A656" s="2">
        <v>590</v>
      </c>
      <c r="B656" s="4" t="s">
        <v>464</v>
      </c>
      <c r="C656" s="31" t="s">
        <v>2078</v>
      </c>
      <c r="D656" s="31" t="s">
        <v>2079</v>
      </c>
      <c r="E656" s="4">
        <v>5</v>
      </c>
    </row>
    <row r="657" spans="1:5" ht="13.5">
      <c r="A657" s="2">
        <v>591</v>
      </c>
      <c r="B657" s="4" t="s">
        <v>464</v>
      </c>
      <c r="C657" s="31" t="s">
        <v>2080</v>
      </c>
      <c r="D657" s="31" t="s">
        <v>2081</v>
      </c>
      <c r="E657" s="4">
        <v>2</v>
      </c>
    </row>
    <row r="658" spans="1:5" ht="14.25">
      <c r="A658" s="2"/>
      <c r="B658" s="2"/>
      <c r="C658" s="4"/>
      <c r="D658" s="8" t="s">
        <v>2216</v>
      </c>
      <c r="E658" s="4"/>
    </row>
    <row r="659" spans="1:5" ht="14.25">
      <c r="A659" s="2"/>
      <c r="B659" s="2" t="s">
        <v>2218</v>
      </c>
      <c r="C659" s="4"/>
      <c r="D659" s="8" t="s">
        <v>2217</v>
      </c>
      <c r="E659" s="4"/>
    </row>
    <row r="660" spans="1:5" ht="13.5">
      <c r="A660" s="2">
        <v>592</v>
      </c>
      <c r="B660" s="4" t="s">
        <v>2380</v>
      </c>
      <c r="C660" s="4" t="s">
        <v>101</v>
      </c>
      <c r="D660" s="34" t="s">
        <v>1410</v>
      </c>
      <c r="E660" s="4">
        <v>50</v>
      </c>
    </row>
    <row r="661" spans="1:5" ht="13.5">
      <c r="A661" s="2">
        <v>593</v>
      </c>
      <c r="B661" s="4" t="s">
        <v>2380</v>
      </c>
      <c r="C661" s="4" t="s">
        <v>101</v>
      </c>
      <c r="D661" s="34" t="s">
        <v>1412</v>
      </c>
      <c r="E661" s="4">
        <v>50</v>
      </c>
    </row>
    <row r="662" spans="1:5" ht="13.5">
      <c r="A662" s="2">
        <v>594</v>
      </c>
      <c r="B662" s="4" t="s">
        <v>2380</v>
      </c>
      <c r="C662" s="4" t="s">
        <v>101</v>
      </c>
      <c r="D662" s="34" t="s">
        <v>1411</v>
      </c>
      <c r="E662" s="4">
        <v>50</v>
      </c>
    </row>
    <row r="663" spans="1:5" ht="13.5">
      <c r="A663" s="2">
        <v>595</v>
      </c>
      <c r="B663" s="4" t="s">
        <v>2380</v>
      </c>
      <c r="C663" s="7" t="s">
        <v>1082</v>
      </c>
      <c r="D663" s="7" t="s">
        <v>1413</v>
      </c>
      <c r="E663" s="4">
        <v>50</v>
      </c>
    </row>
    <row r="664" spans="1:5" ht="13.5">
      <c r="A664" s="2">
        <v>596</v>
      </c>
      <c r="B664" s="4" t="s">
        <v>2380</v>
      </c>
      <c r="C664" s="7" t="s">
        <v>1082</v>
      </c>
      <c r="D664" s="7" t="s">
        <v>2349</v>
      </c>
      <c r="E664" s="4">
        <v>50</v>
      </c>
    </row>
    <row r="665" spans="1:5" ht="13.5">
      <c r="A665" s="2">
        <v>597</v>
      </c>
      <c r="B665" s="53" t="s">
        <v>2380</v>
      </c>
      <c r="C665" s="35" t="s">
        <v>393</v>
      </c>
      <c r="D665" s="35" t="s">
        <v>394</v>
      </c>
      <c r="E665" s="67">
        <v>200</v>
      </c>
    </row>
    <row r="666" spans="1:5" ht="13.5">
      <c r="A666" s="2">
        <v>598</v>
      </c>
      <c r="B666" s="53" t="s">
        <v>2380</v>
      </c>
      <c r="C666" s="35" t="s">
        <v>395</v>
      </c>
      <c r="D666" s="35" t="s">
        <v>401</v>
      </c>
      <c r="E666" s="67">
        <v>100</v>
      </c>
    </row>
    <row r="667" spans="1:5" ht="13.5">
      <c r="A667" s="2">
        <v>599</v>
      </c>
      <c r="B667" s="53" t="s">
        <v>2380</v>
      </c>
      <c r="C667" s="35" t="s">
        <v>395</v>
      </c>
      <c r="D667" s="35" t="s">
        <v>396</v>
      </c>
      <c r="E667" s="67">
        <v>550</v>
      </c>
    </row>
    <row r="668" spans="1:5" ht="13.5">
      <c r="A668" s="2">
        <v>600</v>
      </c>
      <c r="B668" s="53" t="s">
        <v>2380</v>
      </c>
      <c r="C668" s="35" t="s">
        <v>395</v>
      </c>
      <c r="D668" s="35" t="s">
        <v>400</v>
      </c>
      <c r="E668" s="67">
        <v>550</v>
      </c>
    </row>
    <row r="669" spans="1:5" ht="13.5">
      <c r="A669" s="2">
        <v>601</v>
      </c>
      <c r="B669" s="53" t="s">
        <v>399</v>
      </c>
      <c r="C669" s="35" t="s">
        <v>397</v>
      </c>
      <c r="D669" s="35" t="s">
        <v>398</v>
      </c>
      <c r="E669" s="67">
        <v>30</v>
      </c>
    </row>
    <row r="670" spans="1:5" ht="14.25">
      <c r="A670" s="2"/>
      <c r="B670" s="2" t="s">
        <v>2219</v>
      </c>
      <c r="C670" s="4"/>
      <c r="D670" s="8" t="s">
        <v>2220</v>
      </c>
      <c r="E670" s="4"/>
    </row>
    <row r="671" spans="1:5" ht="13.5">
      <c r="A671" s="2">
        <v>602</v>
      </c>
      <c r="B671" s="4" t="s">
        <v>2381</v>
      </c>
      <c r="C671" s="4" t="s">
        <v>2382</v>
      </c>
      <c r="D671" s="4" t="s">
        <v>2383</v>
      </c>
      <c r="E671" s="4">
        <v>50</v>
      </c>
    </row>
    <row r="672" spans="1:5" ht="14.25">
      <c r="A672" s="2"/>
      <c r="B672" s="4"/>
      <c r="C672" s="4"/>
      <c r="D672" s="8" t="s">
        <v>897</v>
      </c>
      <c r="E672" s="4"/>
    </row>
    <row r="673" spans="1:245" ht="13.5">
      <c r="A673" s="2">
        <v>603</v>
      </c>
      <c r="B673" s="4" t="s">
        <v>974</v>
      </c>
      <c r="C673" s="4" t="s">
        <v>2719</v>
      </c>
      <c r="D673" s="4" t="s">
        <v>2720</v>
      </c>
      <c r="E673" s="4">
        <v>3000</v>
      </c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  <c r="FJ673" s="26"/>
      <c r="FK673" s="26"/>
      <c r="FL673" s="26"/>
      <c r="FM673" s="26"/>
      <c r="FN673" s="26"/>
      <c r="FO673" s="26"/>
      <c r="FP673" s="26"/>
      <c r="FQ673" s="26"/>
      <c r="FR673" s="26"/>
      <c r="FS673" s="26"/>
      <c r="FT673" s="26"/>
      <c r="FU673" s="26"/>
      <c r="FV673" s="26"/>
      <c r="FW673" s="26"/>
      <c r="FX673" s="26"/>
      <c r="FY673" s="26"/>
      <c r="FZ673" s="26"/>
      <c r="GA673" s="26"/>
      <c r="GB673" s="26"/>
      <c r="GC673" s="26"/>
      <c r="GD673" s="26"/>
      <c r="GE673" s="26"/>
      <c r="GF673" s="26"/>
      <c r="GG673" s="26"/>
      <c r="GH673" s="26"/>
      <c r="GI673" s="26"/>
      <c r="GJ673" s="26"/>
      <c r="GK673" s="26"/>
      <c r="GL673" s="26"/>
      <c r="GM673" s="26"/>
      <c r="GN673" s="26"/>
      <c r="GO673" s="26"/>
      <c r="GP673" s="26"/>
      <c r="GQ673" s="26"/>
      <c r="GR673" s="26"/>
      <c r="GS673" s="26"/>
      <c r="GT673" s="26"/>
      <c r="GU673" s="26"/>
      <c r="GV673" s="26"/>
      <c r="GW673" s="26"/>
      <c r="GX673" s="26"/>
      <c r="GY673" s="26"/>
      <c r="GZ673" s="26"/>
      <c r="HA673" s="26"/>
      <c r="HB673" s="26"/>
      <c r="HC673" s="26"/>
      <c r="HD673" s="26"/>
      <c r="HE673" s="26"/>
      <c r="HF673" s="26"/>
      <c r="HG673" s="26"/>
      <c r="HH673" s="26"/>
      <c r="HI673" s="26"/>
      <c r="HJ673" s="26"/>
      <c r="HK673" s="26"/>
      <c r="HL673" s="26"/>
      <c r="HM673" s="26"/>
      <c r="HN673" s="26"/>
      <c r="HO673" s="26"/>
      <c r="HP673" s="26"/>
      <c r="HQ673" s="26"/>
      <c r="HR673" s="26"/>
      <c r="HS673" s="26"/>
      <c r="HT673" s="26"/>
      <c r="HU673" s="26"/>
      <c r="HV673" s="26"/>
      <c r="HW673" s="26"/>
      <c r="HX673" s="26"/>
      <c r="HY673" s="26"/>
      <c r="HZ673" s="26"/>
      <c r="IA673" s="26"/>
      <c r="IB673" s="26"/>
      <c r="IC673" s="26"/>
      <c r="ID673" s="26"/>
      <c r="IE673" s="26"/>
      <c r="IF673" s="26"/>
      <c r="IG673" s="26"/>
      <c r="IH673" s="26"/>
      <c r="II673" s="26"/>
      <c r="IJ673" s="26"/>
      <c r="IK673" s="26"/>
    </row>
    <row r="674" spans="1:245" ht="13.5">
      <c r="A674" s="2">
        <v>604</v>
      </c>
      <c r="B674" s="4" t="s">
        <v>974</v>
      </c>
      <c r="C674" s="4" t="s">
        <v>2719</v>
      </c>
      <c r="D674" s="4" t="s">
        <v>2338</v>
      </c>
      <c r="E674" s="4">
        <v>2000</v>
      </c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  <c r="FJ674" s="26"/>
      <c r="FK674" s="26"/>
      <c r="FL674" s="26"/>
      <c r="FM674" s="26"/>
      <c r="FN674" s="26"/>
      <c r="FO674" s="26"/>
      <c r="FP674" s="26"/>
      <c r="FQ674" s="26"/>
      <c r="FR674" s="26"/>
      <c r="FS674" s="26"/>
      <c r="FT674" s="26"/>
      <c r="FU674" s="26"/>
      <c r="FV674" s="26"/>
      <c r="FW674" s="26"/>
      <c r="FX674" s="26"/>
      <c r="FY674" s="26"/>
      <c r="FZ674" s="26"/>
      <c r="GA674" s="26"/>
      <c r="GB674" s="26"/>
      <c r="GC674" s="26"/>
      <c r="GD674" s="26"/>
      <c r="GE674" s="26"/>
      <c r="GF674" s="26"/>
      <c r="GG674" s="26"/>
      <c r="GH674" s="26"/>
      <c r="GI674" s="26"/>
      <c r="GJ674" s="26"/>
      <c r="GK674" s="26"/>
      <c r="GL674" s="26"/>
      <c r="GM674" s="26"/>
      <c r="GN674" s="26"/>
      <c r="GO674" s="26"/>
      <c r="GP674" s="26"/>
      <c r="GQ674" s="26"/>
      <c r="GR674" s="26"/>
      <c r="GS674" s="26"/>
      <c r="GT674" s="26"/>
      <c r="GU674" s="26"/>
      <c r="GV674" s="26"/>
      <c r="GW674" s="26"/>
      <c r="GX674" s="26"/>
      <c r="GY674" s="26"/>
      <c r="GZ674" s="26"/>
      <c r="HA674" s="26"/>
      <c r="HB674" s="26"/>
      <c r="HC674" s="26"/>
      <c r="HD674" s="26"/>
      <c r="HE674" s="26"/>
      <c r="HF674" s="26"/>
      <c r="HG674" s="26"/>
      <c r="HH674" s="26"/>
      <c r="HI674" s="26"/>
      <c r="HJ674" s="26"/>
      <c r="HK674" s="26"/>
      <c r="HL674" s="26"/>
      <c r="HM674" s="26"/>
      <c r="HN674" s="26"/>
      <c r="HO674" s="26"/>
      <c r="HP674" s="26"/>
      <c r="HQ674" s="26"/>
      <c r="HR674" s="26"/>
      <c r="HS674" s="26"/>
      <c r="HT674" s="26"/>
      <c r="HU674" s="26"/>
      <c r="HV674" s="26"/>
      <c r="HW674" s="26"/>
      <c r="HX674" s="26"/>
      <c r="HY674" s="26"/>
      <c r="HZ674" s="26"/>
      <c r="IA674" s="26"/>
      <c r="IB674" s="26"/>
      <c r="IC674" s="26"/>
      <c r="ID674" s="26"/>
      <c r="IE674" s="26"/>
      <c r="IF674" s="26"/>
      <c r="IG674" s="26"/>
      <c r="IH674" s="26"/>
      <c r="II674" s="26"/>
      <c r="IJ674" s="26"/>
      <c r="IK674" s="26"/>
    </row>
    <row r="675" spans="1:245" ht="13.5">
      <c r="A675" s="2">
        <v>605</v>
      </c>
      <c r="B675" s="4" t="s">
        <v>974</v>
      </c>
      <c r="C675" s="4" t="s">
        <v>2719</v>
      </c>
      <c r="D675" s="59" t="s">
        <v>2339</v>
      </c>
      <c r="E675" s="4">
        <v>100</v>
      </c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  <c r="FJ675" s="26"/>
      <c r="FK675" s="26"/>
      <c r="FL675" s="26"/>
      <c r="FM675" s="26"/>
      <c r="FN675" s="26"/>
      <c r="FO675" s="26"/>
      <c r="FP675" s="26"/>
      <c r="FQ675" s="26"/>
      <c r="FR675" s="26"/>
      <c r="FS675" s="26"/>
      <c r="FT675" s="26"/>
      <c r="FU675" s="26"/>
      <c r="FV675" s="26"/>
      <c r="FW675" s="26"/>
      <c r="FX675" s="26"/>
      <c r="FY675" s="26"/>
      <c r="FZ675" s="26"/>
      <c r="GA675" s="26"/>
      <c r="GB675" s="26"/>
      <c r="GC675" s="26"/>
      <c r="GD675" s="26"/>
      <c r="GE675" s="26"/>
      <c r="GF675" s="26"/>
      <c r="GG675" s="26"/>
      <c r="GH675" s="26"/>
      <c r="GI675" s="26"/>
      <c r="GJ675" s="26"/>
      <c r="GK675" s="26"/>
      <c r="GL675" s="26"/>
      <c r="GM675" s="26"/>
      <c r="GN675" s="26"/>
      <c r="GO675" s="26"/>
      <c r="GP675" s="26"/>
      <c r="GQ675" s="26"/>
      <c r="GR675" s="26"/>
      <c r="GS675" s="26"/>
      <c r="GT675" s="26"/>
      <c r="GU675" s="26"/>
      <c r="GV675" s="26"/>
      <c r="GW675" s="26"/>
      <c r="GX675" s="26"/>
      <c r="GY675" s="26"/>
      <c r="GZ675" s="26"/>
      <c r="HA675" s="26"/>
      <c r="HB675" s="26"/>
      <c r="HC675" s="26"/>
      <c r="HD675" s="26"/>
      <c r="HE675" s="26"/>
      <c r="HF675" s="26"/>
      <c r="HG675" s="26"/>
      <c r="HH675" s="26"/>
      <c r="HI675" s="26"/>
      <c r="HJ675" s="26"/>
      <c r="HK675" s="26"/>
      <c r="HL675" s="26"/>
      <c r="HM675" s="26"/>
      <c r="HN675" s="26"/>
      <c r="HO675" s="26"/>
      <c r="HP675" s="26"/>
      <c r="HQ675" s="26"/>
      <c r="HR675" s="26"/>
      <c r="HS675" s="26"/>
      <c r="HT675" s="26"/>
      <c r="HU675" s="26"/>
      <c r="HV675" s="26"/>
      <c r="HW675" s="26"/>
      <c r="HX675" s="26"/>
      <c r="HY675" s="26"/>
      <c r="HZ675" s="26"/>
      <c r="IA675" s="26"/>
      <c r="IB675" s="26"/>
      <c r="IC675" s="26"/>
      <c r="ID675" s="26"/>
      <c r="IE675" s="26"/>
      <c r="IF675" s="26"/>
      <c r="IG675" s="26"/>
      <c r="IH675" s="26"/>
      <c r="II675" s="26"/>
      <c r="IJ675" s="26"/>
      <c r="IK675" s="26"/>
    </row>
    <row r="676" spans="1:245" ht="13.5">
      <c r="A676" s="548" t="s">
        <v>2327</v>
      </c>
      <c r="B676" s="549"/>
      <c r="C676" s="549"/>
      <c r="D676" s="550"/>
      <c r="E676" s="2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  <c r="FJ676" s="26"/>
      <c r="FK676" s="26"/>
      <c r="FL676" s="26"/>
      <c r="FM676" s="26"/>
      <c r="FN676" s="26"/>
      <c r="FO676" s="26"/>
      <c r="FP676" s="26"/>
      <c r="FQ676" s="26"/>
      <c r="FR676" s="26"/>
      <c r="FS676" s="26"/>
      <c r="FT676" s="26"/>
      <c r="FU676" s="26"/>
      <c r="FV676" s="26"/>
      <c r="FW676" s="26"/>
      <c r="FX676" s="26"/>
      <c r="FY676" s="26"/>
      <c r="FZ676" s="26"/>
      <c r="GA676" s="26"/>
      <c r="GB676" s="26"/>
      <c r="GC676" s="26"/>
      <c r="GD676" s="26"/>
      <c r="GE676" s="26"/>
      <c r="GF676" s="26"/>
      <c r="GG676" s="26"/>
      <c r="GH676" s="26"/>
      <c r="GI676" s="26"/>
      <c r="GJ676" s="26"/>
      <c r="GK676" s="26"/>
      <c r="GL676" s="26"/>
      <c r="GM676" s="26"/>
      <c r="GN676" s="26"/>
      <c r="GO676" s="26"/>
      <c r="GP676" s="26"/>
      <c r="GQ676" s="26"/>
      <c r="GR676" s="26"/>
      <c r="GS676" s="26"/>
      <c r="GT676" s="26"/>
      <c r="GU676" s="26"/>
      <c r="GV676" s="26"/>
      <c r="GW676" s="26"/>
      <c r="GX676" s="26"/>
      <c r="GY676" s="26"/>
      <c r="GZ676" s="26"/>
      <c r="HA676" s="26"/>
      <c r="HB676" s="26"/>
      <c r="HC676" s="26"/>
      <c r="HD676" s="26"/>
      <c r="HE676" s="26"/>
      <c r="HF676" s="26"/>
      <c r="HG676" s="26"/>
      <c r="HH676" s="26"/>
      <c r="HI676" s="26"/>
      <c r="HJ676" s="26"/>
      <c r="HK676" s="26"/>
      <c r="HL676" s="26"/>
      <c r="HM676" s="26"/>
      <c r="HN676" s="26"/>
      <c r="HO676" s="26"/>
      <c r="HP676" s="26"/>
      <c r="HQ676" s="26"/>
      <c r="HR676" s="26"/>
      <c r="HS676" s="26"/>
      <c r="HT676" s="26"/>
      <c r="HU676" s="26"/>
      <c r="HV676" s="26"/>
      <c r="HW676" s="26"/>
      <c r="HX676" s="26"/>
      <c r="HY676" s="26"/>
      <c r="HZ676" s="26"/>
      <c r="IA676" s="26"/>
      <c r="IB676" s="26"/>
      <c r="IC676" s="26"/>
      <c r="ID676" s="26"/>
      <c r="IE676" s="26"/>
      <c r="IF676" s="26"/>
      <c r="IG676" s="26"/>
      <c r="IH676" s="26"/>
      <c r="II676" s="26"/>
      <c r="IJ676" s="26"/>
      <c r="IK676" s="26"/>
    </row>
    <row r="677" spans="1:245" ht="14.25">
      <c r="A677" s="68"/>
      <c r="B677" s="68" t="s">
        <v>964</v>
      </c>
      <c r="C677" s="69"/>
      <c r="D677" s="70" t="s">
        <v>943</v>
      </c>
      <c r="E677" s="69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  <c r="BN677" s="36"/>
      <c r="BO677" s="36"/>
      <c r="BP677" s="36"/>
      <c r="BQ677" s="36"/>
      <c r="BR677" s="36"/>
      <c r="BS677" s="36"/>
      <c r="BT677" s="36"/>
      <c r="BU677" s="36"/>
      <c r="BV677" s="36"/>
      <c r="BW677" s="36"/>
      <c r="BX677" s="36"/>
      <c r="BY677" s="36"/>
      <c r="BZ677" s="36"/>
      <c r="CA677" s="36"/>
      <c r="CB677" s="36"/>
      <c r="CC677" s="36"/>
      <c r="CD677" s="36"/>
      <c r="CE677" s="36"/>
      <c r="CF677" s="36"/>
      <c r="CG677" s="36"/>
      <c r="CH677" s="36"/>
      <c r="CI677" s="36"/>
      <c r="CJ677" s="36"/>
      <c r="CK677" s="36"/>
      <c r="CL677" s="36"/>
      <c r="CM677" s="36"/>
      <c r="CN677" s="36"/>
      <c r="CO677" s="36"/>
      <c r="CP677" s="36"/>
      <c r="CQ677" s="36"/>
      <c r="CR677" s="36"/>
      <c r="CS677" s="36"/>
      <c r="CT677" s="36"/>
      <c r="CU677" s="36"/>
      <c r="CV677" s="36"/>
      <c r="CW677" s="36"/>
      <c r="CX677" s="36"/>
      <c r="CY677" s="36"/>
      <c r="CZ677" s="36"/>
      <c r="DA677" s="36"/>
      <c r="DB677" s="36"/>
      <c r="DC677" s="36"/>
      <c r="DD677" s="36"/>
      <c r="DE677" s="36"/>
      <c r="DF677" s="36"/>
      <c r="DG677" s="36"/>
      <c r="DH677" s="36"/>
      <c r="DI677" s="36"/>
      <c r="DJ677" s="36"/>
      <c r="DK677" s="36"/>
      <c r="DL677" s="36"/>
      <c r="DM677" s="36"/>
      <c r="DN677" s="36"/>
      <c r="DO677" s="36"/>
      <c r="DP677" s="36"/>
      <c r="DQ677" s="36"/>
      <c r="DR677" s="36"/>
      <c r="DS677" s="36"/>
      <c r="DT677" s="36"/>
      <c r="DU677" s="36"/>
      <c r="DV677" s="36"/>
      <c r="DW677" s="36"/>
      <c r="DX677" s="36"/>
      <c r="DY677" s="36"/>
      <c r="DZ677" s="36"/>
      <c r="EA677" s="36"/>
      <c r="EB677" s="36"/>
      <c r="EC677" s="36"/>
      <c r="ED677" s="36"/>
      <c r="EE677" s="36"/>
      <c r="EF677" s="36"/>
      <c r="EG677" s="36"/>
      <c r="EH677" s="36"/>
      <c r="EI677" s="36"/>
      <c r="EJ677" s="36"/>
      <c r="EK677" s="36"/>
      <c r="EL677" s="36"/>
      <c r="EM677" s="36"/>
      <c r="EN677" s="36"/>
      <c r="EO677" s="36"/>
      <c r="EP677" s="36"/>
      <c r="EQ677" s="36"/>
      <c r="ER677" s="36"/>
      <c r="ES677" s="36"/>
      <c r="ET677" s="36"/>
      <c r="EU677" s="36"/>
      <c r="EV677" s="36"/>
      <c r="EW677" s="36"/>
      <c r="EX677" s="36"/>
      <c r="EY677" s="36"/>
      <c r="EZ677" s="36"/>
      <c r="FA677" s="36"/>
      <c r="FB677" s="36"/>
      <c r="FC677" s="36"/>
      <c r="FD677" s="36"/>
      <c r="FE677" s="36"/>
      <c r="FF677" s="36"/>
      <c r="FG677" s="36"/>
      <c r="FH677" s="36"/>
      <c r="FI677" s="36"/>
      <c r="FJ677" s="36"/>
      <c r="FK677" s="36"/>
      <c r="FL677" s="36"/>
      <c r="FM677" s="36"/>
      <c r="FN677" s="36"/>
      <c r="FO677" s="36"/>
      <c r="FP677" s="36"/>
      <c r="FQ677" s="36"/>
      <c r="FR677" s="36"/>
      <c r="FS677" s="36"/>
      <c r="FT677" s="36"/>
      <c r="FU677" s="36"/>
      <c r="FV677" s="36"/>
      <c r="FW677" s="36"/>
      <c r="FX677" s="36"/>
      <c r="FY677" s="36"/>
      <c r="FZ677" s="36"/>
      <c r="GA677" s="36"/>
      <c r="GB677" s="36"/>
      <c r="GC677" s="36"/>
      <c r="GD677" s="36"/>
      <c r="GE677" s="36"/>
      <c r="GF677" s="36"/>
      <c r="GG677" s="36"/>
      <c r="GH677" s="36"/>
      <c r="GI677" s="36"/>
      <c r="GJ677" s="36"/>
      <c r="GK677" s="36"/>
      <c r="GL677" s="36"/>
      <c r="GM677" s="36"/>
      <c r="GN677" s="36"/>
      <c r="GO677" s="36"/>
      <c r="GP677" s="36"/>
      <c r="GQ677" s="36"/>
      <c r="GR677" s="36"/>
      <c r="GS677" s="36"/>
      <c r="GT677" s="36"/>
      <c r="GU677" s="36"/>
      <c r="GV677" s="36"/>
      <c r="GW677" s="36"/>
      <c r="GX677" s="36"/>
      <c r="GY677" s="36"/>
      <c r="GZ677" s="36"/>
      <c r="HA677" s="36"/>
      <c r="HB677" s="36"/>
      <c r="HC677" s="36"/>
      <c r="HD677" s="36"/>
      <c r="HE677" s="36"/>
      <c r="HF677" s="36"/>
      <c r="HG677" s="36"/>
      <c r="HH677" s="36"/>
      <c r="HI677" s="36"/>
      <c r="HJ677" s="36"/>
      <c r="HK677" s="36"/>
      <c r="HL677" s="36"/>
      <c r="HM677" s="36"/>
      <c r="HN677" s="36"/>
      <c r="HO677" s="36"/>
      <c r="HP677" s="36"/>
      <c r="HQ677" s="36"/>
      <c r="HR677" s="36"/>
      <c r="HS677" s="36"/>
      <c r="HT677" s="36"/>
      <c r="HU677" s="36"/>
      <c r="HV677" s="36"/>
      <c r="HW677" s="36"/>
      <c r="HX677" s="36"/>
      <c r="HY677" s="36"/>
      <c r="HZ677" s="36"/>
      <c r="IA677" s="36"/>
      <c r="IB677" s="36"/>
      <c r="IC677" s="36"/>
      <c r="ID677" s="36"/>
      <c r="IE677" s="36"/>
      <c r="IF677" s="36"/>
      <c r="IG677" s="36"/>
      <c r="IH677" s="36"/>
      <c r="II677" s="36"/>
      <c r="IJ677" s="36"/>
      <c r="IK677" s="36"/>
    </row>
    <row r="678" spans="1:245" ht="13.5">
      <c r="A678" s="2">
        <v>1</v>
      </c>
      <c r="B678" s="4" t="s">
        <v>1486</v>
      </c>
      <c r="C678" s="4" t="s">
        <v>471</v>
      </c>
      <c r="D678" s="4" t="s">
        <v>1507</v>
      </c>
      <c r="E678" s="4">
        <v>140</v>
      </c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  <c r="DL678" s="37"/>
      <c r="DM678" s="37"/>
      <c r="DN678" s="37"/>
      <c r="DO678" s="37"/>
      <c r="DP678" s="37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  <c r="ED678" s="37"/>
      <c r="EE678" s="37"/>
      <c r="EF678" s="37"/>
      <c r="EG678" s="37"/>
      <c r="EH678" s="37"/>
      <c r="EI678" s="37"/>
      <c r="EJ678" s="37"/>
      <c r="EK678" s="37"/>
      <c r="EL678" s="37"/>
      <c r="EM678" s="37"/>
      <c r="EN678" s="37"/>
      <c r="EO678" s="37"/>
      <c r="EP678" s="37"/>
      <c r="EQ678" s="37"/>
      <c r="ER678" s="37"/>
      <c r="ES678" s="37"/>
      <c r="ET678" s="37"/>
      <c r="EU678" s="37"/>
      <c r="EV678" s="37"/>
      <c r="EW678" s="37"/>
      <c r="EX678" s="37"/>
      <c r="EY678" s="37"/>
      <c r="EZ678" s="37"/>
      <c r="FA678" s="37"/>
      <c r="FB678" s="37"/>
      <c r="FC678" s="37"/>
      <c r="FD678" s="37"/>
      <c r="FE678" s="37"/>
      <c r="FF678" s="37"/>
      <c r="FG678" s="37"/>
      <c r="FH678" s="37"/>
      <c r="FI678" s="37"/>
      <c r="FJ678" s="37"/>
      <c r="FK678" s="37"/>
      <c r="FL678" s="37"/>
      <c r="FM678" s="37"/>
      <c r="FN678" s="37"/>
      <c r="FO678" s="37"/>
      <c r="FP678" s="37"/>
      <c r="FQ678" s="37"/>
      <c r="FR678" s="37"/>
      <c r="FS678" s="37"/>
      <c r="FT678" s="37"/>
      <c r="FU678" s="37"/>
      <c r="FV678" s="37"/>
      <c r="FW678" s="37"/>
      <c r="FX678" s="37"/>
      <c r="FY678" s="37"/>
      <c r="FZ678" s="37"/>
      <c r="GA678" s="37"/>
      <c r="GB678" s="37"/>
      <c r="GC678" s="37"/>
      <c r="GD678" s="37"/>
      <c r="GE678" s="37"/>
      <c r="GF678" s="37"/>
      <c r="GG678" s="37"/>
      <c r="GH678" s="37"/>
      <c r="GI678" s="37"/>
      <c r="GJ678" s="37"/>
      <c r="GK678" s="37"/>
      <c r="GL678" s="37"/>
      <c r="GM678" s="37"/>
      <c r="GN678" s="37"/>
      <c r="GO678" s="37"/>
      <c r="GP678" s="37"/>
      <c r="GQ678" s="37"/>
      <c r="GR678" s="37"/>
      <c r="GS678" s="37"/>
      <c r="GT678" s="37"/>
      <c r="GU678" s="37"/>
      <c r="GV678" s="37"/>
      <c r="GW678" s="37"/>
      <c r="GX678" s="37"/>
      <c r="GY678" s="37"/>
      <c r="GZ678" s="37"/>
      <c r="HA678" s="37"/>
      <c r="HB678" s="37"/>
      <c r="HC678" s="37"/>
      <c r="HD678" s="37"/>
      <c r="HE678" s="37"/>
      <c r="HF678" s="37"/>
      <c r="HG678" s="37"/>
      <c r="HH678" s="37"/>
      <c r="HI678" s="37"/>
      <c r="HJ678" s="37"/>
      <c r="HK678" s="37"/>
      <c r="HL678" s="37"/>
      <c r="HM678" s="37"/>
      <c r="HN678" s="37"/>
      <c r="HO678" s="37"/>
      <c r="HP678" s="37"/>
      <c r="HQ678" s="37"/>
      <c r="HR678" s="37"/>
      <c r="HS678" s="37"/>
      <c r="HT678" s="37"/>
      <c r="HU678" s="37"/>
      <c r="HV678" s="37"/>
      <c r="HW678" s="37"/>
      <c r="HX678" s="37"/>
      <c r="HY678" s="37"/>
      <c r="HZ678" s="37"/>
      <c r="IA678" s="37"/>
      <c r="IB678" s="37"/>
      <c r="IC678" s="37"/>
      <c r="ID678" s="37"/>
      <c r="IE678" s="37"/>
      <c r="IF678" s="37"/>
      <c r="IG678" s="37"/>
      <c r="IH678" s="37"/>
      <c r="II678" s="37"/>
      <c r="IJ678" s="37"/>
      <c r="IK678" s="37"/>
    </row>
    <row r="679" spans="1:245" ht="13.5">
      <c r="A679" s="2">
        <v>2</v>
      </c>
      <c r="B679" s="4" t="s">
        <v>1487</v>
      </c>
      <c r="C679" s="4" t="s">
        <v>1488</v>
      </c>
      <c r="D679" s="4" t="s">
        <v>2293</v>
      </c>
      <c r="E679" s="4">
        <v>20</v>
      </c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  <c r="DL679" s="37"/>
      <c r="DM679" s="37"/>
      <c r="DN679" s="37"/>
      <c r="DO679" s="37"/>
      <c r="DP679" s="37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  <c r="ED679" s="37"/>
      <c r="EE679" s="37"/>
      <c r="EF679" s="37"/>
      <c r="EG679" s="37"/>
      <c r="EH679" s="37"/>
      <c r="EI679" s="37"/>
      <c r="EJ679" s="37"/>
      <c r="EK679" s="37"/>
      <c r="EL679" s="37"/>
      <c r="EM679" s="37"/>
      <c r="EN679" s="37"/>
      <c r="EO679" s="37"/>
      <c r="EP679" s="37"/>
      <c r="EQ679" s="37"/>
      <c r="ER679" s="37"/>
      <c r="ES679" s="37"/>
      <c r="ET679" s="37"/>
      <c r="EU679" s="37"/>
      <c r="EV679" s="37"/>
      <c r="EW679" s="37"/>
      <c r="EX679" s="37"/>
      <c r="EY679" s="37"/>
      <c r="EZ679" s="37"/>
      <c r="FA679" s="37"/>
      <c r="FB679" s="37"/>
      <c r="FC679" s="37"/>
      <c r="FD679" s="37"/>
      <c r="FE679" s="37"/>
      <c r="FF679" s="37"/>
      <c r="FG679" s="37"/>
      <c r="FH679" s="37"/>
      <c r="FI679" s="37"/>
      <c r="FJ679" s="37"/>
      <c r="FK679" s="37"/>
      <c r="FL679" s="37"/>
      <c r="FM679" s="37"/>
      <c r="FN679" s="37"/>
      <c r="FO679" s="37"/>
      <c r="FP679" s="37"/>
      <c r="FQ679" s="37"/>
      <c r="FR679" s="37"/>
      <c r="FS679" s="37"/>
      <c r="FT679" s="37"/>
      <c r="FU679" s="37"/>
      <c r="FV679" s="37"/>
      <c r="FW679" s="37"/>
      <c r="FX679" s="37"/>
      <c r="FY679" s="37"/>
      <c r="FZ679" s="37"/>
      <c r="GA679" s="37"/>
      <c r="GB679" s="37"/>
      <c r="GC679" s="37"/>
      <c r="GD679" s="37"/>
      <c r="GE679" s="37"/>
      <c r="GF679" s="37"/>
      <c r="GG679" s="37"/>
      <c r="GH679" s="37"/>
      <c r="GI679" s="37"/>
      <c r="GJ679" s="37"/>
      <c r="GK679" s="37"/>
      <c r="GL679" s="37"/>
      <c r="GM679" s="37"/>
      <c r="GN679" s="37"/>
      <c r="GO679" s="37"/>
      <c r="GP679" s="37"/>
      <c r="GQ679" s="37"/>
      <c r="GR679" s="37"/>
      <c r="GS679" s="37"/>
      <c r="GT679" s="37"/>
      <c r="GU679" s="37"/>
      <c r="GV679" s="37"/>
      <c r="GW679" s="37"/>
      <c r="GX679" s="37"/>
      <c r="GY679" s="37"/>
      <c r="GZ679" s="37"/>
      <c r="HA679" s="37"/>
      <c r="HB679" s="37"/>
      <c r="HC679" s="37"/>
      <c r="HD679" s="37"/>
      <c r="HE679" s="37"/>
      <c r="HF679" s="37"/>
      <c r="HG679" s="37"/>
      <c r="HH679" s="37"/>
      <c r="HI679" s="37"/>
      <c r="HJ679" s="37"/>
      <c r="HK679" s="37"/>
      <c r="HL679" s="37"/>
      <c r="HM679" s="37"/>
      <c r="HN679" s="37"/>
      <c r="HO679" s="37"/>
      <c r="HP679" s="37"/>
      <c r="HQ679" s="37"/>
      <c r="HR679" s="37"/>
      <c r="HS679" s="37"/>
      <c r="HT679" s="37"/>
      <c r="HU679" s="37"/>
      <c r="HV679" s="37"/>
      <c r="HW679" s="37"/>
      <c r="HX679" s="37"/>
      <c r="HY679" s="37"/>
      <c r="HZ679" s="37"/>
      <c r="IA679" s="37"/>
      <c r="IB679" s="37"/>
      <c r="IC679" s="37"/>
      <c r="ID679" s="37"/>
      <c r="IE679" s="37"/>
      <c r="IF679" s="37"/>
      <c r="IG679" s="37"/>
      <c r="IH679" s="37"/>
      <c r="II679" s="37"/>
      <c r="IJ679" s="37"/>
      <c r="IK679" s="37"/>
    </row>
    <row r="680" spans="1:245" ht="13.5">
      <c r="A680" s="2">
        <v>3</v>
      </c>
      <c r="B680" s="4" t="s">
        <v>1487</v>
      </c>
      <c r="C680" s="4" t="s">
        <v>1488</v>
      </c>
      <c r="D680" s="4" t="s">
        <v>2311</v>
      </c>
      <c r="E680" s="4">
        <v>20</v>
      </c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  <c r="DL680" s="37"/>
      <c r="DM680" s="37"/>
      <c r="DN680" s="37"/>
      <c r="DO680" s="37"/>
      <c r="DP680" s="37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  <c r="ED680" s="37"/>
      <c r="EE680" s="37"/>
      <c r="EF680" s="37"/>
      <c r="EG680" s="37"/>
      <c r="EH680" s="37"/>
      <c r="EI680" s="37"/>
      <c r="EJ680" s="37"/>
      <c r="EK680" s="37"/>
      <c r="EL680" s="37"/>
      <c r="EM680" s="37"/>
      <c r="EN680" s="37"/>
      <c r="EO680" s="37"/>
      <c r="EP680" s="37"/>
      <c r="EQ680" s="37"/>
      <c r="ER680" s="37"/>
      <c r="ES680" s="37"/>
      <c r="ET680" s="37"/>
      <c r="EU680" s="37"/>
      <c r="EV680" s="37"/>
      <c r="EW680" s="37"/>
      <c r="EX680" s="37"/>
      <c r="EY680" s="37"/>
      <c r="EZ680" s="37"/>
      <c r="FA680" s="37"/>
      <c r="FB680" s="37"/>
      <c r="FC680" s="37"/>
      <c r="FD680" s="37"/>
      <c r="FE680" s="37"/>
      <c r="FF680" s="37"/>
      <c r="FG680" s="37"/>
      <c r="FH680" s="37"/>
      <c r="FI680" s="37"/>
      <c r="FJ680" s="37"/>
      <c r="FK680" s="37"/>
      <c r="FL680" s="37"/>
      <c r="FM680" s="37"/>
      <c r="FN680" s="37"/>
      <c r="FO680" s="37"/>
      <c r="FP680" s="37"/>
      <c r="FQ680" s="37"/>
      <c r="FR680" s="37"/>
      <c r="FS680" s="37"/>
      <c r="FT680" s="37"/>
      <c r="FU680" s="37"/>
      <c r="FV680" s="37"/>
      <c r="FW680" s="37"/>
      <c r="FX680" s="37"/>
      <c r="FY680" s="37"/>
      <c r="FZ680" s="37"/>
      <c r="GA680" s="37"/>
      <c r="GB680" s="37"/>
      <c r="GC680" s="37"/>
      <c r="GD680" s="37"/>
      <c r="GE680" s="37"/>
      <c r="GF680" s="37"/>
      <c r="GG680" s="37"/>
      <c r="GH680" s="37"/>
      <c r="GI680" s="37"/>
      <c r="GJ680" s="37"/>
      <c r="GK680" s="37"/>
      <c r="GL680" s="37"/>
      <c r="GM680" s="37"/>
      <c r="GN680" s="37"/>
      <c r="GO680" s="37"/>
      <c r="GP680" s="37"/>
      <c r="GQ680" s="37"/>
      <c r="GR680" s="37"/>
      <c r="GS680" s="37"/>
      <c r="GT680" s="37"/>
      <c r="GU680" s="37"/>
      <c r="GV680" s="37"/>
      <c r="GW680" s="37"/>
      <c r="GX680" s="37"/>
      <c r="GY680" s="37"/>
      <c r="GZ680" s="37"/>
      <c r="HA680" s="37"/>
      <c r="HB680" s="37"/>
      <c r="HC680" s="37"/>
      <c r="HD680" s="37"/>
      <c r="HE680" s="37"/>
      <c r="HF680" s="37"/>
      <c r="HG680" s="37"/>
      <c r="HH680" s="37"/>
      <c r="HI680" s="37"/>
      <c r="HJ680" s="37"/>
      <c r="HK680" s="37"/>
      <c r="HL680" s="37"/>
      <c r="HM680" s="37"/>
      <c r="HN680" s="37"/>
      <c r="HO680" s="37"/>
      <c r="HP680" s="37"/>
      <c r="HQ680" s="37"/>
      <c r="HR680" s="37"/>
      <c r="HS680" s="37"/>
      <c r="HT680" s="37"/>
      <c r="HU680" s="37"/>
      <c r="HV680" s="37"/>
      <c r="HW680" s="37"/>
      <c r="HX680" s="37"/>
      <c r="HY680" s="37"/>
      <c r="HZ680" s="37"/>
      <c r="IA680" s="37"/>
      <c r="IB680" s="37"/>
      <c r="IC680" s="37"/>
      <c r="ID680" s="37"/>
      <c r="IE680" s="37"/>
      <c r="IF680" s="37"/>
      <c r="IG680" s="37"/>
      <c r="IH680" s="37"/>
      <c r="II680" s="37"/>
      <c r="IJ680" s="37"/>
      <c r="IK680" s="37"/>
    </row>
    <row r="681" spans="1:245" ht="13.5">
      <c r="A681" s="2">
        <v>4</v>
      </c>
      <c r="B681" s="4" t="s">
        <v>1489</v>
      </c>
      <c r="C681" s="4" t="s">
        <v>1490</v>
      </c>
      <c r="D681" s="4" t="s">
        <v>2637</v>
      </c>
      <c r="E681" s="4">
        <v>350</v>
      </c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  <c r="DL681" s="37"/>
      <c r="DM681" s="37"/>
      <c r="DN681" s="37"/>
      <c r="DO681" s="37"/>
      <c r="DP681" s="37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  <c r="ED681" s="37"/>
      <c r="EE681" s="37"/>
      <c r="EF681" s="37"/>
      <c r="EG681" s="37"/>
      <c r="EH681" s="37"/>
      <c r="EI681" s="37"/>
      <c r="EJ681" s="37"/>
      <c r="EK681" s="37"/>
      <c r="EL681" s="37"/>
      <c r="EM681" s="37"/>
      <c r="EN681" s="37"/>
      <c r="EO681" s="37"/>
      <c r="EP681" s="37"/>
      <c r="EQ681" s="37"/>
      <c r="ER681" s="37"/>
      <c r="ES681" s="37"/>
      <c r="ET681" s="37"/>
      <c r="EU681" s="37"/>
      <c r="EV681" s="37"/>
      <c r="EW681" s="37"/>
      <c r="EX681" s="37"/>
      <c r="EY681" s="37"/>
      <c r="EZ681" s="37"/>
      <c r="FA681" s="37"/>
      <c r="FB681" s="37"/>
      <c r="FC681" s="37"/>
      <c r="FD681" s="37"/>
      <c r="FE681" s="37"/>
      <c r="FF681" s="37"/>
      <c r="FG681" s="37"/>
      <c r="FH681" s="37"/>
      <c r="FI681" s="37"/>
      <c r="FJ681" s="37"/>
      <c r="FK681" s="37"/>
      <c r="FL681" s="37"/>
      <c r="FM681" s="37"/>
      <c r="FN681" s="37"/>
      <c r="FO681" s="37"/>
      <c r="FP681" s="37"/>
      <c r="FQ681" s="37"/>
      <c r="FR681" s="37"/>
      <c r="FS681" s="37"/>
      <c r="FT681" s="37"/>
      <c r="FU681" s="37"/>
      <c r="FV681" s="37"/>
      <c r="FW681" s="37"/>
      <c r="FX681" s="37"/>
      <c r="FY681" s="37"/>
      <c r="FZ681" s="37"/>
      <c r="GA681" s="37"/>
      <c r="GB681" s="37"/>
      <c r="GC681" s="37"/>
      <c r="GD681" s="37"/>
      <c r="GE681" s="37"/>
      <c r="GF681" s="37"/>
      <c r="GG681" s="37"/>
      <c r="GH681" s="37"/>
      <c r="GI681" s="37"/>
      <c r="GJ681" s="37"/>
      <c r="GK681" s="37"/>
      <c r="GL681" s="37"/>
      <c r="GM681" s="37"/>
      <c r="GN681" s="37"/>
      <c r="GO681" s="37"/>
      <c r="GP681" s="37"/>
      <c r="GQ681" s="37"/>
      <c r="GR681" s="37"/>
      <c r="GS681" s="37"/>
      <c r="GT681" s="37"/>
      <c r="GU681" s="37"/>
      <c r="GV681" s="37"/>
      <c r="GW681" s="37"/>
      <c r="GX681" s="37"/>
      <c r="GY681" s="37"/>
      <c r="GZ681" s="37"/>
      <c r="HA681" s="37"/>
      <c r="HB681" s="37"/>
      <c r="HC681" s="37"/>
      <c r="HD681" s="37"/>
      <c r="HE681" s="37"/>
      <c r="HF681" s="37"/>
      <c r="HG681" s="37"/>
      <c r="HH681" s="37"/>
      <c r="HI681" s="37"/>
      <c r="HJ681" s="37"/>
      <c r="HK681" s="37"/>
      <c r="HL681" s="37"/>
      <c r="HM681" s="37"/>
      <c r="HN681" s="37"/>
      <c r="HO681" s="37"/>
      <c r="HP681" s="37"/>
      <c r="HQ681" s="37"/>
      <c r="HR681" s="37"/>
      <c r="HS681" s="37"/>
      <c r="HT681" s="37"/>
      <c r="HU681" s="37"/>
      <c r="HV681" s="37"/>
      <c r="HW681" s="37"/>
      <c r="HX681" s="37"/>
      <c r="HY681" s="37"/>
      <c r="HZ681" s="37"/>
      <c r="IA681" s="37"/>
      <c r="IB681" s="37"/>
      <c r="IC681" s="37"/>
      <c r="ID681" s="37"/>
      <c r="IE681" s="37"/>
      <c r="IF681" s="37"/>
      <c r="IG681" s="37"/>
      <c r="IH681" s="37"/>
      <c r="II681" s="37"/>
      <c r="IJ681" s="37"/>
      <c r="IK681" s="37"/>
    </row>
    <row r="682" spans="1:245" ht="13.5">
      <c r="A682" s="2">
        <v>5</v>
      </c>
      <c r="B682" s="4" t="s">
        <v>1489</v>
      </c>
      <c r="C682" s="4" t="s">
        <v>1490</v>
      </c>
      <c r="D682" s="4" t="s">
        <v>2312</v>
      </c>
      <c r="E682" s="4">
        <v>50</v>
      </c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  <c r="CW682" s="37"/>
      <c r="CX682" s="37"/>
      <c r="CY682" s="37"/>
      <c r="CZ682" s="37"/>
      <c r="DA682" s="37"/>
      <c r="DB682" s="37"/>
      <c r="DC682" s="37"/>
      <c r="DD682" s="37"/>
      <c r="DE682" s="37"/>
      <c r="DF682" s="37"/>
      <c r="DG682" s="37"/>
      <c r="DH682" s="37"/>
      <c r="DI682" s="37"/>
      <c r="DJ682" s="37"/>
      <c r="DK682" s="37"/>
      <c r="DL682" s="37"/>
      <c r="DM682" s="37"/>
      <c r="DN682" s="37"/>
      <c r="DO682" s="37"/>
      <c r="DP682" s="37"/>
      <c r="DQ682" s="37"/>
      <c r="DR682" s="37"/>
      <c r="DS682" s="37"/>
      <c r="DT682" s="37"/>
      <c r="DU682" s="37"/>
      <c r="DV682" s="37"/>
      <c r="DW682" s="37"/>
      <c r="DX682" s="37"/>
      <c r="DY682" s="37"/>
      <c r="DZ682" s="37"/>
      <c r="EA682" s="37"/>
      <c r="EB682" s="37"/>
      <c r="EC682" s="37"/>
      <c r="ED682" s="37"/>
      <c r="EE682" s="37"/>
      <c r="EF682" s="37"/>
      <c r="EG682" s="37"/>
      <c r="EH682" s="37"/>
      <c r="EI682" s="37"/>
      <c r="EJ682" s="37"/>
      <c r="EK682" s="37"/>
      <c r="EL682" s="37"/>
      <c r="EM682" s="37"/>
      <c r="EN682" s="37"/>
      <c r="EO682" s="37"/>
      <c r="EP682" s="37"/>
      <c r="EQ682" s="37"/>
      <c r="ER682" s="37"/>
      <c r="ES682" s="37"/>
      <c r="ET682" s="37"/>
      <c r="EU682" s="37"/>
      <c r="EV682" s="37"/>
      <c r="EW682" s="37"/>
      <c r="EX682" s="37"/>
      <c r="EY682" s="37"/>
      <c r="EZ682" s="37"/>
      <c r="FA682" s="37"/>
      <c r="FB682" s="37"/>
      <c r="FC682" s="37"/>
      <c r="FD682" s="37"/>
      <c r="FE682" s="37"/>
      <c r="FF682" s="37"/>
      <c r="FG682" s="37"/>
      <c r="FH682" s="37"/>
      <c r="FI682" s="37"/>
      <c r="FJ682" s="37"/>
      <c r="FK682" s="37"/>
      <c r="FL682" s="37"/>
      <c r="FM682" s="37"/>
      <c r="FN682" s="37"/>
      <c r="FO682" s="37"/>
      <c r="FP682" s="37"/>
      <c r="FQ682" s="37"/>
      <c r="FR682" s="37"/>
      <c r="FS682" s="37"/>
      <c r="FT682" s="37"/>
      <c r="FU682" s="37"/>
      <c r="FV682" s="37"/>
      <c r="FW682" s="37"/>
      <c r="FX682" s="37"/>
      <c r="FY682" s="37"/>
      <c r="FZ682" s="37"/>
      <c r="GA682" s="37"/>
      <c r="GB682" s="37"/>
      <c r="GC682" s="37"/>
      <c r="GD682" s="37"/>
      <c r="GE682" s="37"/>
      <c r="GF682" s="37"/>
      <c r="GG682" s="37"/>
      <c r="GH682" s="37"/>
      <c r="GI682" s="37"/>
      <c r="GJ682" s="37"/>
      <c r="GK682" s="37"/>
      <c r="GL682" s="37"/>
      <c r="GM682" s="37"/>
      <c r="GN682" s="37"/>
      <c r="GO682" s="37"/>
      <c r="GP682" s="37"/>
      <c r="GQ682" s="37"/>
      <c r="GR682" s="37"/>
      <c r="GS682" s="37"/>
      <c r="GT682" s="37"/>
      <c r="GU682" s="37"/>
      <c r="GV682" s="37"/>
      <c r="GW682" s="37"/>
      <c r="GX682" s="37"/>
      <c r="GY682" s="37"/>
      <c r="GZ682" s="37"/>
      <c r="HA682" s="37"/>
      <c r="HB682" s="37"/>
      <c r="HC682" s="37"/>
      <c r="HD682" s="37"/>
      <c r="HE682" s="37"/>
      <c r="HF682" s="37"/>
      <c r="HG682" s="37"/>
      <c r="HH682" s="37"/>
      <c r="HI682" s="37"/>
      <c r="HJ682" s="37"/>
      <c r="HK682" s="37"/>
      <c r="HL682" s="37"/>
      <c r="HM682" s="37"/>
      <c r="HN682" s="37"/>
      <c r="HO682" s="37"/>
      <c r="HP682" s="37"/>
      <c r="HQ682" s="37"/>
      <c r="HR682" s="37"/>
      <c r="HS682" s="37"/>
      <c r="HT682" s="37"/>
      <c r="HU682" s="37"/>
      <c r="HV682" s="37"/>
      <c r="HW682" s="37"/>
      <c r="HX682" s="37"/>
      <c r="HY682" s="37"/>
      <c r="HZ682" s="37"/>
      <c r="IA682" s="37"/>
      <c r="IB682" s="37"/>
      <c r="IC682" s="37"/>
      <c r="ID682" s="37"/>
      <c r="IE682" s="37"/>
      <c r="IF682" s="37"/>
      <c r="IG682" s="37"/>
      <c r="IH682" s="37"/>
      <c r="II682" s="37"/>
      <c r="IJ682" s="37"/>
      <c r="IK682" s="37"/>
    </row>
    <row r="683" spans="1:245" ht="13.5">
      <c r="A683" s="2">
        <v>6</v>
      </c>
      <c r="B683" s="4" t="s">
        <v>1489</v>
      </c>
      <c r="C683" s="4" t="s">
        <v>1491</v>
      </c>
      <c r="D683" s="4" t="s">
        <v>1492</v>
      </c>
      <c r="E683" s="4">
        <v>80</v>
      </c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  <c r="DI683" s="37"/>
      <c r="DJ683" s="37"/>
      <c r="DK683" s="37"/>
      <c r="DL683" s="37"/>
      <c r="DM683" s="37"/>
      <c r="DN683" s="37"/>
      <c r="DO683" s="37"/>
      <c r="DP683" s="37"/>
      <c r="DQ683" s="37"/>
      <c r="DR683" s="37"/>
      <c r="DS683" s="37"/>
      <c r="DT683" s="37"/>
      <c r="DU683" s="37"/>
      <c r="DV683" s="37"/>
      <c r="DW683" s="37"/>
      <c r="DX683" s="37"/>
      <c r="DY683" s="37"/>
      <c r="DZ683" s="37"/>
      <c r="EA683" s="37"/>
      <c r="EB683" s="37"/>
      <c r="EC683" s="37"/>
      <c r="ED683" s="37"/>
      <c r="EE683" s="37"/>
      <c r="EF683" s="37"/>
      <c r="EG683" s="37"/>
      <c r="EH683" s="37"/>
      <c r="EI683" s="37"/>
      <c r="EJ683" s="37"/>
      <c r="EK683" s="37"/>
      <c r="EL683" s="37"/>
      <c r="EM683" s="37"/>
      <c r="EN683" s="37"/>
      <c r="EO683" s="37"/>
      <c r="EP683" s="37"/>
      <c r="EQ683" s="37"/>
      <c r="ER683" s="37"/>
      <c r="ES683" s="37"/>
      <c r="ET683" s="37"/>
      <c r="EU683" s="37"/>
      <c r="EV683" s="37"/>
      <c r="EW683" s="37"/>
      <c r="EX683" s="37"/>
      <c r="EY683" s="37"/>
      <c r="EZ683" s="37"/>
      <c r="FA683" s="37"/>
      <c r="FB683" s="37"/>
      <c r="FC683" s="37"/>
      <c r="FD683" s="37"/>
      <c r="FE683" s="37"/>
      <c r="FF683" s="37"/>
      <c r="FG683" s="37"/>
      <c r="FH683" s="37"/>
      <c r="FI683" s="37"/>
      <c r="FJ683" s="37"/>
      <c r="FK683" s="37"/>
      <c r="FL683" s="37"/>
      <c r="FM683" s="37"/>
      <c r="FN683" s="37"/>
      <c r="FO683" s="37"/>
      <c r="FP683" s="37"/>
      <c r="FQ683" s="37"/>
      <c r="FR683" s="37"/>
      <c r="FS683" s="37"/>
      <c r="FT683" s="37"/>
      <c r="FU683" s="37"/>
      <c r="FV683" s="37"/>
      <c r="FW683" s="37"/>
      <c r="FX683" s="37"/>
      <c r="FY683" s="37"/>
      <c r="FZ683" s="37"/>
      <c r="GA683" s="37"/>
      <c r="GB683" s="37"/>
      <c r="GC683" s="37"/>
      <c r="GD683" s="37"/>
      <c r="GE683" s="37"/>
      <c r="GF683" s="37"/>
      <c r="GG683" s="37"/>
      <c r="GH683" s="37"/>
      <c r="GI683" s="37"/>
      <c r="GJ683" s="37"/>
      <c r="GK683" s="37"/>
      <c r="GL683" s="37"/>
      <c r="GM683" s="37"/>
      <c r="GN683" s="37"/>
      <c r="GO683" s="37"/>
      <c r="GP683" s="37"/>
      <c r="GQ683" s="37"/>
      <c r="GR683" s="37"/>
      <c r="GS683" s="37"/>
      <c r="GT683" s="37"/>
      <c r="GU683" s="37"/>
      <c r="GV683" s="37"/>
      <c r="GW683" s="37"/>
      <c r="GX683" s="37"/>
      <c r="GY683" s="37"/>
      <c r="GZ683" s="37"/>
      <c r="HA683" s="37"/>
      <c r="HB683" s="37"/>
      <c r="HC683" s="37"/>
      <c r="HD683" s="37"/>
      <c r="HE683" s="37"/>
      <c r="HF683" s="37"/>
      <c r="HG683" s="37"/>
      <c r="HH683" s="37"/>
      <c r="HI683" s="37"/>
      <c r="HJ683" s="37"/>
      <c r="HK683" s="37"/>
      <c r="HL683" s="37"/>
      <c r="HM683" s="37"/>
      <c r="HN683" s="37"/>
      <c r="HO683" s="37"/>
      <c r="HP683" s="37"/>
      <c r="HQ683" s="37"/>
      <c r="HR683" s="37"/>
      <c r="HS683" s="37"/>
      <c r="HT683" s="37"/>
      <c r="HU683" s="37"/>
      <c r="HV683" s="37"/>
      <c r="HW683" s="37"/>
      <c r="HX683" s="37"/>
      <c r="HY683" s="37"/>
      <c r="HZ683" s="37"/>
      <c r="IA683" s="37"/>
      <c r="IB683" s="37"/>
      <c r="IC683" s="37"/>
      <c r="ID683" s="37"/>
      <c r="IE683" s="37"/>
      <c r="IF683" s="37"/>
      <c r="IG683" s="37"/>
      <c r="IH683" s="37"/>
      <c r="II683" s="37"/>
      <c r="IJ683" s="37"/>
      <c r="IK683" s="37"/>
    </row>
    <row r="684" spans="1:245" ht="13.5">
      <c r="A684" s="2">
        <v>7</v>
      </c>
      <c r="B684" s="54" t="s">
        <v>1489</v>
      </c>
      <c r="C684" s="38" t="s">
        <v>275</v>
      </c>
      <c r="D684" s="38" t="s">
        <v>276</v>
      </c>
      <c r="E684" s="4">
        <v>12</v>
      </c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  <c r="DI684" s="37"/>
      <c r="DJ684" s="37"/>
      <c r="DK684" s="37"/>
      <c r="DL684" s="37"/>
      <c r="DM684" s="37"/>
      <c r="DN684" s="37"/>
      <c r="DO684" s="37"/>
      <c r="DP684" s="37"/>
      <c r="DQ684" s="37"/>
      <c r="DR684" s="37"/>
      <c r="DS684" s="37"/>
      <c r="DT684" s="37"/>
      <c r="DU684" s="37"/>
      <c r="DV684" s="37"/>
      <c r="DW684" s="37"/>
      <c r="DX684" s="37"/>
      <c r="DY684" s="37"/>
      <c r="DZ684" s="37"/>
      <c r="EA684" s="37"/>
      <c r="EB684" s="37"/>
      <c r="EC684" s="37"/>
      <c r="ED684" s="37"/>
      <c r="EE684" s="37"/>
      <c r="EF684" s="37"/>
      <c r="EG684" s="37"/>
      <c r="EH684" s="37"/>
      <c r="EI684" s="37"/>
      <c r="EJ684" s="37"/>
      <c r="EK684" s="37"/>
      <c r="EL684" s="37"/>
      <c r="EM684" s="37"/>
      <c r="EN684" s="37"/>
      <c r="EO684" s="37"/>
      <c r="EP684" s="37"/>
      <c r="EQ684" s="37"/>
      <c r="ER684" s="37"/>
      <c r="ES684" s="37"/>
      <c r="ET684" s="37"/>
      <c r="EU684" s="37"/>
      <c r="EV684" s="37"/>
      <c r="EW684" s="37"/>
      <c r="EX684" s="37"/>
      <c r="EY684" s="37"/>
      <c r="EZ684" s="37"/>
      <c r="FA684" s="37"/>
      <c r="FB684" s="37"/>
      <c r="FC684" s="37"/>
      <c r="FD684" s="37"/>
      <c r="FE684" s="37"/>
      <c r="FF684" s="37"/>
      <c r="FG684" s="37"/>
      <c r="FH684" s="37"/>
      <c r="FI684" s="37"/>
      <c r="FJ684" s="37"/>
      <c r="FK684" s="37"/>
      <c r="FL684" s="37"/>
      <c r="FM684" s="37"/>
      <c r="FN684" s="37"/>
      <c r="FO684" s="37"/>
      <c r="FP684" s="37"/>
      <c r="FQ684" s="37"/>
      <c r="FR684" s="37"/>
      <c r="FS684" s="37"/>
      <c r="FT684" s="37"/>
      <c r="FU684" s="37"/>
      <c r="FV684" s="37"/>
      <c r="FW684" s="37"/>
      <c r="FX684" s="37"/>
      <c r="FY684" s="37"/>
      <c r="FZ684" s="37"/>
      <c r="GA684" s="37"/>
      <c r="GB684" s="37"/>
      <c r="GC684" s="37"/>
      <c r="GD684" s="37"/>
      <c r="GE684" s="37"/>
      <c r="GF684" s="37"/>
      <c r="GG684" s="37"/>
      <c r="GH684" s="37"/>
      <c r="GI684" s="37"/>
      <c r="GJ684" s="37"/>
      <c r="GK684" s="37"/>
      <c r="GL684" s="37"/>
      <c r="GM684" s="37"/>
      <c r="GN684" s="37"/>
      <c r="GO684" s="37"/>
      <c r="GP684" s="37"/>
      <c r="GQ684" s="37"/>
      <c r="GR684" s="37"/>
      <c r="GS684" s="37"/>
      <c r="GT684" s="37"/>
      <c r="GU684" s="37"/>
      <c r="GV684" s="37"/>
      <c r="GW684" s="37"/>
      <c r="GX684" s="37"/>
      <c r="GY684" s="37"/>
      <c r="GZ684" s="37"/>
      <c r="HA684" s="37"/>
      <c r="HB684" s="37"/>
      <c r="HC684" s="37"/>
      <c r="HD684" s="37"/>
      <c r="HE684" s="37"/>
      <c r="HF684" s="37"/>
      <c r="HG684" s="37"/>
      <c r="HH684" s="37"/>
      <c r="HI684" s="37"/>
      <c r="HJ684" s="37"/>
      <c r="HK684" s="37"/>
      <c r="HL684" s="37"/>
      <c r="HM684" s="37"/>
      <c r="HN684" s="37"/>
      <c r="HO684" s="37"/>
      <c r="HP684" s="37"/>
      <c r="HQ684" s="37"/>
      <c r="HR684" s="37"/>
      <c r="HS684" s="37"/>
      <c r="HT684" s="37"/>
      <c r="HU684" s="37"/>
      <c r="HV684" s="37"/>
      <c r="HW684" s="37"/>
      <c r="HX684" s="37"/>
      <c r="HY684" s="37"/>
      <c r="HZ684" s="37"/>
      <c r="IA684" s="37"/>
      <c r="IB684" s="37"/>
      <c r="IC684" s="37"/>
      <c r="ID684" s="37"/>
      <c r="IE684" s="37"/>
      <c r="IF684" s="37"/>
      <c r="IG684" s="37"/>
      <c r="IH684" s="37"/>
      <c r="II684" s="37"/>
      <c r="IJ684" s="37"/>
      <c r="IK684" s="37"/>
    </row>
    <row r="685" spans="1:245" ht="13.5">
      <c r="A685" s="2">
        <v>8</v>
      </c>
      <c r="B685" s="54" t="s">
        <v>1489</v>
      </c>
      <c r="C685" s="38" t="s">
        <v>275</v>
      </c>
      <c r="D685" s="38" t="s">
        <v>277</v>
      </c>
      <c r="E685" s="4">
        <v>12</v>
      </c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  <c r="DL685" s="37"/>
      <c r="DM685" s="37"/>
      <c r="DN685" s="37"/>
      <c r="DO685" s="37"/>
      <c r="DP685" s="37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  <c r="ED685" s="37"/>
      <c r="EE685" s="37"/>
      <c r="EF685" s="37"/>
      <c r="EG685" s="37"/>
      <c r="EH685" s="37"/>
      <c r="EI685" s="37"/>
      <c r="EJ685" s="37"/>
      <c r="EK685" s="37"/>
      <c r="EL685" s="37"/>
      <c r="EM685" s="37"/>
      <c r="EN685" s="37"/>
      <c r="EO685" s="37"/>
      <c r="EP685" s="37"/>
      <c r="EQ685" s="37"/>
      <c r="ER685" s="37"/>
      <c r="ES685" s="37"/>
      <c r="ET685" s="37"/>
      <c r="EU685" s="37"/>
      <c r="EV685" s="37"/>
      <c r="EW685" s="37"/>
      <c r="EX685" s="37"/>
      <c r="EY685" s="37"/>
      <c r="EZ685" s="37"/>
      <c r="FA685" s="37"/>
      <c r="FB685" s="37"/>
      <c r="FC685" s="37"/>
      <c r="FD685" s="37"/>
      <c r="FE685" s="37"/>
      <c r="FF685" s="37"/>
      <c r="FG685" s="37"/>
      <c r="FH685" s="37"/>
      <c r="FI685" s="37"/>
      <c r="FJ685" s="37"/>
      <c r="FK685" s="37"/>
      <c r="FL685" s="37"/>
      <c r="FM685" s="37"/>
      <c r="FN685" s="37"/>
      <c r="FO685" s="37"/>
      <c r="FP685" s="37"/>
      <c r="FQ685" s="37"/>
      <c r="FR685" s="37"/>
      <c r="FS685" s="37"/>
      <c r="FT685" s="37"/>
      <c r="FU685" s="37"/>
      <c r="FV685" s="37"/>
      <c r="FW685" s="37"/>
      <c r="FX685" s="37"/>
      <c r="FY685" s="37"/>
      <c r="FZ685" s="37"/>
      <c r="GA685" s="37"/>
      <c r="GB685" s="37"/>
      <c r="GC685" s="37"/>
      <c r="GD685" s="37"/>
      <c r="GE685" s="37"/>
      <c r="GF685" s="37"/>
      <c r="GG685" s="37"/>
      <c r="GH685" s="37"/>
      <c r="GI685" s="37"/>
      <c r="GJ685" s="37"/>
      <c r="GK685" s="37"/>
      <c r="GL685" s="37"/>
      <c r="GM685" s="37"/>
      <c r="GN685" s="37"/>
      <c r="GO685" s="37"/>
      <c r="GP685" s="37"/>
      <c r="GQ685" s="37"/>
      <c r="GR685" s="37"/>
      <c r="GS685" s="37"/>
      <c r="GT685" s="37"/>
      <c r="GU685" s="37"/>
      <c r="GV685" s="37"/>
      <c r="GW685" s="37"/>
      <c r="GX685" s="37"/>
      <c r="GY685" s="37"/>
      <c r="GZ685" s="37"/>
      <c r="HA685" s="37"/>
      <c r="HB685" s="37"/>
      <c r="HC685" s="37"/>
      <c r="HD685" s="37"/>
      <c r="HE685" s="37"/>
      <c r="HF685" s="37"/>
      <c r="HG685" s="37"/>
      <c r="HH685" s="37"/>
      <c r="HI685" s="37"/>
      <c r="HJ685" s="37"/>
      <c r="HK685" s="37"/>
      <c r="HL685" s="37"/>
      <c r="HM685" s="37"/>
      <c r="HN685" s="37"/>
      <c r="HO685" s="37"/>
      <c r="HP685" s="37"/>
      <c r="HQ685" s="37"/>
      <c r="HR685" s="37"/>
      <c r="HS685" s="37"/>
      <c r="HT685" s="37"/>
      <c r="HU685" s="37"/>
      <c r="HV685" s="37"/>
      <c r="HW685" s="37"/>
      <c r="HX685" s="37"/>
      <c r="HY685" s="37"/>
      <c r="HZ685" s="37"/>
      <c r="IA685" s="37"/>
      <c r="IB685" s="37"/>
      <c r="IC685" s="37"/>
      <c r="ID685" s="37"/>
      <c r="IE685" s="37"/>
      <c r="IF685" s="37"/>
      <c r="IG685" s="37"/>
      <c r="IH685" s="37"/>
      <c r="II685" s="37"/>
      <c r="IJ685" s="37"/>
      <c r="IK685" s="37"/>
    </row>
    <row r="686" spans="1:245" ht="13.5">
      <c r="A686" s="2">
        <v>9</v>
      </c>
      <c r="B686" s="4" t="s">
        <v>1493</v>
      </c>
      <c r="C686" s="4" t="s">
        <v>1494</v>
      </c>
      <c r="D686" s="4" t="s">
        <v>2294</v>
      </c>
      <c r="E686" s="4">
        <v>10</v>
      </c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  <c r="CW686" s="37"/>
      <c r="CX686" s="37"/>
      <c r="CY686" s="37"/>
      <c r="CZ686" s="37"/>
      <c r="DA686" s="37"/>
      <c r="DB686" s="37"/>
      <c r="DC686" s="37"/>
      <c r="DD686" s="37"/>
      <c r="DE686" s="37"/>
      <c r="DF686" s="37"/>
      <c r="DG686" s="37"/>
      <c r="DH686" s="37"/>
      <c r="DI686" s="37"/>
      <c r="DJ686" s="37"/>
      <c r="DK686" s="37"/>
      <c r="DL686" s="37"/>
      <c r="DM686" s="37"/>
      <c r="DN686" s="37"/>
      <c r="DO686" s="37"/>
      <c r="DP686" s="37"/>
      <c r="DQ686" s="37"/>
      <c r="DR686" s="37"/>
      <c r="DS686" s="37"/>
      <c r="DT686" s="37"/>
      <c r="DU686" s="37"/>
      <c r="DV686" s="37"/>
      <c r="DW686" s="37"/>
      <c r="DX686" s="37"/>
      <c r="DY686" s="37"/>
      <c r="DZ686" s="37"/>
      <c r="EA686" s="37"/>
      <c r="EB686" s="37"/>
      <c r="EC686" s="37"/>
      <c r="ED686" s="37"/>
      <c r="EE686" s="37"/>
      <c r="EF686" s="37"/>
      <c r="EG686" s="37"/>
      <c r="EH686" s="37"/>
      <c r="EI686" s="37"/>
      <c r="EJ686" s="37"/>
      <c r="EK686" s="37"/>
      <c r="EL686" s="37"/>
      <c r="EM686" s="37"/>
      <c r="EN686" s="37"/>
      <c r="EO686" s="37"/>
      <c r="EP686" s="37"/>
      <c r="EQ686" s="37"/>
      <c r="ER686" s="37"/>
      <c r="ES686" s="37"/>
      <c r="ET686" s="37"/>
      <c r="EU686" s="37"/>
      <c r="EV686" s="37"/>
      <c r="EW686" s="37"/>
      <c r="EX686" s="37"/>
      <c r="EY686" s="37"/>
      <c r="EZ686" s="37"/>
      <c r="FA686" s="37"/>
      <c r="FB686" s="37"/>
      <c r="FC686" s="37"/>
      <c r="FD686" s="37"/>
      <c r="FE686" s="37"/>
      <c r="FF686" s="37"/>
      <c r="FG686" s="37"/>
      <c r="FH686" s="37"/>
      <c r="FI686" s="37"/>
      <c r="FJ686" s="37"/>
      <c r="FK686" s="37"/>
      <c r="FL686" s="37"/>
      <c r="FM686" s="37"/>
      <c r="FN686" s="37"/>
      <c r="FO686" s="37"/>
      <c r="FP686" s="37"/>
      <c r="FQ686" s="37"/>
      <c r="FR686" s="37"/>
      <c r="FS686" s="37"/>
      <c r="FT686" s="37"/>
      <c r="FU686" s="37"/>
      <c r="FV686" s="37"/>
      <c r="FW686" s="37"/>
      <c r="FX686" s="37"/>
      <c r="FY686" s="37"/>
      <c r="FZ686" s="37"/>
      <c r="GA686" s="37"/>
      <c r="GB686" s="37"/>
      <c r="GC686" s="37"/>
      <c r="GD686" s="37"/>
      <c r="GE686" s="37"/>
      <c r="GF686" s="37"/>
      <c r="GG686" s="37"/>
      <c r="GH686" s="37"/>
      <c r="GI686" s="37"/>
      <c r="GJ686" s="37"/>
      <c r="GK686" s="37"/>
      <c r="GL686" s="37"/>
      <c r="GM686" s="37"/>
      <c r="GN686" s="37"/>
      <c r="GO686" s="37"/>
      <c r="GP686" s="37"/>
      <c r="GQ686" s="37"/>
      <c r="GR686" s="37"/>
      <c r="GS686" s="37"/>
      <c r="GT686" s="37"/>
      <c r="GU686" s="37"/>
      <c r="GV686" s="37"/>
      <c r="GW686" s="37"/>
      <c r="GX686" s="37"/>
      <c r="GY686" s="37"/>
      <c r="GZ686" s="37"/>
      <c r="HA686" s="37"/>
      <c r="HB686" s="37"/>
      <c r="HC686" s="37"/>
      <c r="HD686" s="37"/>
      <c r="HE686" s="37"/>
      <c r="HF686" s="37"/>
      <c r="HG686" s="37"/>
      <c r="HH686" s="37"/>
      <c r="HI686" s="37"/>
      <c r="HJ686" s="37"/>
      <c r="HK686" s="37"/>
      <c r="HL686" s="37"/>
      <c r="HM686" s="37"/>
      <c r="HN686" s="37"/>
      <c r="HO686" s="37"/>
      <c r="HP686" s="37"/>
      <c r="HQ686" s="37"/>
      <c r="HR686" s="37"/>
      <c r="HS686" s="37"/>
      <c r="HT686" s="37"/>
      <c r="HU686" s="37"/>
      <c r="HV686" s="37"/>
      <c r="HW686" s="37"/>
      <c r="HX686" s="37"/>
      <c r="HY686" s="37"/>
      <c r="HZ686" s="37"/>
      <c r="IA686" s="37"/>
      <c r="IB686" s="37"/>
      <c r="IC686" s="37"/>
      <c r="ID686" s="37"/>
      <c r="IE686" s="37"/>
      <c r="IF686" s="37"/>
      <c r="IG686" s="37"/>
      <c r="IH686" s="37"/>
      <c r="II686" s="37"/>
      <c r="IJ686" s="37"/>
      <c r="IK686" s="37"/>
    </row>
    <row r="687" spans="1:245" ht="13.5">
      <c r="A687" s="2">
        <v>10</v>
      </c>
      <c r="B687" s="4" t="s">
        <v>1493</v>
      </c>
      <c r="C687" s="4" t="s">
        <v>1495</v>
      </c>
      <c r="D687" s="4" t="s">
        <v>2295</v>
      </c>
      <c r="E687" s="4">
        <v>10</v>
      </c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  <c r="DI687" s="37"/>
      <c r="DJ687" s="37"/>
      <c r="DK687" s="37"/>
      <c r="DL687" s="37"/>
      <c r="DM687" s="37"/>
      <c r="DN687" s="37"/>
      <c r="DO687" s="37"/>
      <c r="DP687" s="37"/>
      <c r="DQ687" s="37"/>
      <c r="DR687" s="37"/>
      <c r="DS687" s="37"/>
      <c r="DT687" s="37"/>
      <c r="DU687" s="37"/>
      <c r="DV687" s="37"/>
      <c r="DW687" s="37"/>
      <c r="DX687" s="37"/>
      <c r="DY687" s="37"/>
      <c r="DZ687" s="37"/>
      <c r="EA687" s="37"/>
      <c r="EB687" s="37"/>
      <c r="EC687" s="37"/>
      <c r="ED687" s="37"/>
      <c r="EE687" s="37"/>
      <c r="EF687" s="37"/>
      <c r="EG687" s="37"/>
      <c r="EH687" s="37"/>
      <c r="EI687" s="37"/>
      <c r="EJ687" s="37"/>
      <c r="EK687" s="37"/>
      <c r="EL687" s="37"/>
      <c r="EM687" s="37"/>
      <c r="EN687" s="37"/>
      <c r="EO687" s="37"/>
      <c r="EP687" s="37"/>
      <c r="EQ687" s="37"/>
      <c r="ER687" s="37"/>
      <c r="ES687" s="37"/>
      <c r="ET687" s="37"/>
      <c r="EU687" s="37"/>
      <c r="EV687" s="37"/>
      <c r="EW687" s="37"/>
      <c r="EX687" s="37"/>
      <c r="EY687" s="37"/>
      <c r="EZ687" s="37"/>
      <c r="FA687" s="37"/>
      <c r="FB687" s="37"/>
      <c r="FC687" s="37"/>
      <c r="FD687" s="37"/>
      <c r="FE687" s="37"/>
      <c r="FF687" s="37"/>
      <c r="FG687" s="37"/>
      <c r="FH687" s="37"/>
      <c r="FI687" s="37"/>
      <c r="FJ687" s="37"/>
      <c r="FK687" s="37"/>
      <c r="FL687" s="37"/>
      <c r="FM687" s="37"/>
      <c r="FN687" s="37"/>
      <c r="FO687" s="37"/>
      <c r="FP687" s="37"/>
      <c r="FQ687" s="37"/>
      <c r="FR687" s="37"/>
      <c r="FS687" s="37"/>
      <c r="FT687" s="37"/>
      <c r="FU687" s="37"/>
      <c r="FV687" s="37"/>
      <c r="FW687" s="37"/>
      <c r="FX687" s="37"/>
      <c r="FY687" s="37"/>
      <c r="FZ687" s="37"/>
      <c r="GA687" s="37"/>
      <c r="GB687" s="37"/>
      <c r="GC687" s="37"/>
      <c r="GD687" s="37"/>
      <c r="GE687" s="37"/>
      <c r="GF687" s="37"/>
      <c r="GG687" s="37"/>
      <c r="GH687" s="37"/>
      <c r="GI687" s="37"/>
      <c r="GJ687" s="37"/>
      <c r="GK687" s="37"/>
      <c r="GL687" s="37"/>
      <c r="GM687" s="37"/>
      <c r="GN687" s="37"/>
      <c r="GO687" s="37"/>
      <c r="GP687" s="37"/>
      <c r="GQ687" s="37"/>
      <c r="GR687" s="37"/>
      <c r="GS687" s="37"/>
      <c r="GT687" s="37"/>
      <c r="GU687" s="37"/>
      <c r="GV687" s="37"/>
      <c r="GW687" s="37"/>
      <c r="GX687" s="37"/>
      <c r="GY687" s="37"/>
      <c r="GZ687" s="37"/>
      <c r="HA687" s="37"/>
      <c r="HB687" s="37"/>
      <c r="HC687" s="37"/>
      <c r="HD687" s="37"/>
      <c r="HE687" s="37"/>
      <c r="HF687" s="37"/>
      <c r="HG687" s="37"/>
      <c r="HH687" s="37"/>
      <c r="HI687" s="37"/>
      <c r="HJ687" s="37"/>
      <c r="HK687" s="37"/>
      <c r="HL687" s="37"/>
      <c r="HM687" s="37"/>
      <c r="HN687" s="37"/>
      <c r="HO687" s="37"/>
      <c r="HP687" s="37"/>
      <c r="HQ687" s="37"/>
      <c r="HR687" s="37"/>
      <c r="HS687" s="37"/>
      <c r="HT687" s="37"/>
      <c r="HU687" s="37"/>
      <c r="HV687" s="37"/>
      <c r="HW687" s="37"/>
      <c r="HX687" s="37"/>
      <c r="HY687" s="37"/>
      <c r="HZ687" s="37"/>
      <c r="IA687" s="37"/>
      <c r="IB687" s="37"/>
      <c r="IC687" s="37"/>
      <c r="ID687" s="37"/>
      <c r="IE687" s="37"/>
      <c r="IF687" s="37"/>
      <c r="IG687" s="37"/>
      <c r="IH687" s="37"/>
      <c r="II687" s="37"/>
      <c r="IJ687" s="37"/>
      <c r="IK687" s="37"/>
    </row>
    <row r="688" spans="1:245" ht="13.5">
      <c r="A688" s="2">
        <v>11</v>
      </c>
      <c r="B688" s="4" t="s">
        <v>1493</v>
      </c>
      <c r="C688" s="4" t="s">
        <v>1070</v>
      </c>
      <c r="D688" s="4" t="s">
        <v>1071</v>
      </c>
      <c r="E688" s="4">
        <v>300</v>
      </c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  <c r="DI688" s="37"/>
      <c r="DJ688" s="37"/>
      <c r="DK688" s="37"/>
      <c r="DL688" s="37"/>
      <c r="DM688" s="37"/>
      <c r="DN688" s="37"/>
      <c r="DO688" s="37"/>
      <c r="DP688" s="37"/>
      <c r="DQ688" s="37"/>
      <c r="DR688" s="37"/>
      <c r="DS688" s="37"/>
      <c r="DT688" s="37"/>
      <c r="DU688" s="37"/>
      <c r="DV688" s="37"/>
      <c r="DW688" s="37"/>
      <c r="DX688" s="37"/>
      <c r="DY688" s="37"/>
      <c r="DZ688" s="37"/>
      <c r="EA688" s="37"/>
      <c r="EB688" s="37"/>
      <c r="EC688" s="37"/>
      <c r="ED688" s="37"/>
      <c r="EE688" s="37"/>
      <c r="EF688" s="37"/>
      <c r="EG688" s="37"/>
      <c r="EH688" s="37"/>
      <c r="EI688" s="37"/>
      <c r="EJ688" s="37"/>
      <c r="EK688" s="37"/>
      <c r="EL688" s="37"/>
      <c r="EM688" s="37"/>
      <c r="EN688" s="37"/>
      <c r="EO688" s="37"/>
      <c r="EP688" s="37"/>
      <c r="EQ688" s="37"/>
      <c r="ER688" s="37"/>
      <c r="ES688" s="37"/>
      <c r="ET688" s="37"/>
      <c r="EU688" s="37"/>
      <c r="EV688" s="37"/>
      <c r="EW688" s="37"/>
      <c r="EX688" s="37"/>
      <c r="EY688" s="37"/>
      <c r="EZ688" s="37"/>
      <c r="FA688" s="37"/>
      <c r="FB688" s="37"/>
      <c r="FC688" s="37"/>
      <c r="FD688" s="37"/>
      <c r="FE688" s="37"/>
      <c r="FF688" s="37"/>
      <c r="FG688" s="37"/>
      <c r="FH688" s="37"/>
      <c r="FI688" s="37"/>
      <c r="FJ688" s="37"/>
      <c r="FK688" s="37"/>
      <c r="FL688" s="37"/>
      <c r="FM688" s="37"/>
      <c r="FN688" s="37"/>
      <c r="FO688" s="37"/>
      <c r="FP688" s="37"/>
      <c r="FQ688" s="37"/>
      <c r="FR688" s="37"/>
      <c r="FS688" s="37"/>
      <c r="FT688" s="37"/>
      <c r="FU688" s="37"/>
      <c r="FV688" s="37"/>
      <c r="FW688" s="37"/>
      <c r="FX688" s="37"/>
      <c r="FY688" s="37"/>
      <c r="FZ688" s="37"/>
      <c r="GA688" s="37"/>
      <c r="GB688" s="37"/>
      <c r="GC688" s="37"/>
      <c r="GD688" s="37"/>
      <c r="GE688" s="37"/>
      <c r="GF688" s="37"/>
      <c r="GG688" s="37"/>
      <c r="GH688" s="37"/>
      <c r="GI688" s="37"/>
      <c r="GJ688" s="37"/>
      <c r="GK688" s="37"/>
      <c r="GL688" s="37"/>
      <c r="GM688" s="37"/>
      <c r="GN688" s="37"/>
      <c r="GO688" s="37"/>
      <c r="GP688" s="37"/>
      <c r="GQ688" s="37"/>
      <c r="GR688" s="37"/>
      <c r="GS688" s="37"/>
      <c r="GT688" s="37"/>
      <c r="GU688" s="37"/>
      <c r="GV688" s="37"/>
      <c r="GW688" s="37"/>
      <c r="GX688" s="37"/>
      <c r="GY688" s="37"/>
      <c r="GZ688" s="37"/>
      <c r="HA688" s="37"/>
      <c r="HB688" s="37"/>
      <c r="HC688" s="37"/>
      <c r="HD688" s="37"/>
      <c r="HE688" s="37"/>
      <c r="HF688" s="37"/>
      <c r="HG688" s="37"/>
      <c r="HH688" s="37"/>
      <c r="HI688" s="37"/>
      <c r="HJ688" s="37"/>
      <c r="HK688" s="37"/>
      <c r="HL688" s="37"/>
      <c r="HM688" s="37"/>
      <c r="HN688" s="37"/>
      <c r="HO688" s="37"/>
      <c r="HP688" s="37"/>
      <c r="HQ688" s="37"/>
      <c r="HR688" s="37"/>
      <c r="HS688" s="37"/>
      <c r="HT688" s="37"/>
      <c r="HU688" s="37"/>
      <c r="HV688" s="37"/>
      <c r="HW688" s="37"/>
      <c r="HX688" s="37"/>
      <c r="HY688" s="37"/>
      <c r="HZ688" s="37"/>
      <c r="IA688" s="37"/>
      <c r="IB688" s="37"/>
      <c r="IC688" s="37"/>
      <c r="ID688" s="37"/>
      <c r="IE688" s="37"/>
      <c r="IF688" s="37"/>
      <c r="IG688" s="37"/>
      <c r="IH688" s="37"/>
      <c r="II688" s="37"/>
      <c r="IJ688" s="37"/>
      <c r="IK688" s="37"/>
    </row>
    <row r="689" spans="1:245" ht="13.5">
      <c r="A689" s="2">
        <v>12</v>
      </c>
      <c r="B689" s="4" t="s">
        <v>1496</v>
      </c>
      <c r="C689" s="4" t="s">
        <v>1497</v>
      </c>
      <c r="D689" s="4" t="s">
        <v>2296</v>
      </c>
      <c r="E689" s="4">
        <v>800</v>
      </c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  <c r="DI689" s="37"/>
      <c r="DJ689" s="37"/>
      <c r="DK689" s="37"/>
      <c r="DL689" s="37"/>
      <c r="DM689" s="37"/>
      <c r="DN689" s="37"/>
      <c r="DO689" s="37"/>
      <c r="DP689" s="37"/>
      <c r="DQ689" s="37"/>
      <c r="DR689" s="37"/>
      <c r="DS689" s="37"/>
      <c r="DT689" s="37"/>
      <c r="DU689" s="37"/>
      <c r="DV689" s="37"/>
      <c r="DW689" s="37"/>
      <c r="DX689" s="37"/>
      <c r="DY689" s="37"/>
      <c r="DZ689" s="37"/>
      <c r="EA689" s="37"/>
      <c r="EB689" s="37"/>
      <c r="EC689" s="37"/>
      <c r="ED689" s="37"/>
      <c r="EE689" s="37"/>
      <c r="EF689" s="37"/>
      <c r="EG689" s="37"/>
      <c r="EH689" s="37"/>
      <c r="EI689" s="37"/>
      <c r="EJ689" s="37"/>
      <c r="EK689" s="37"/>
      <c r="EL689" s="37"/>
      <c r="EM689" s="37"/>
      <c r="EN689" s="37"/>
      <c r="EO689" s="37"/>
      <c r="EP689" s="37"/>
      <c r="EQ689" s="37"/>
      <c r="ER689" s="37"/>
      <c r="ES689" s="37"/>
      <c r="ET689" s="37"/>
      <c r="EU689" s="37"/>
      <c r="EV689" s="37"/>
      <c r="EW689" s="37"/>
      <c r="EX689" s="37"/>
      <c r="EY689" s="37"/>
      <c r="EZ689" s="37"/>
      <c r="FA689" s="37"/>
      <c r="FB689" s="37"/>
      <c r="FC689" s="37"/>
      <c r="FD689" s="37"/>
      <c r="FE689" s="37"/>
      <c r="FF689" s="37"/>
      <c r="FG689" s="37"/>
      <c r="FH689" s="37"/>
      <c r="FI689" s="37"/>
      <c r="FJ689" s="37"/>
      <c r="FK689" s="37"/>
      <c r="FL689" s="37"/>
      <c r="FM689" s="37"/>
      <c r="FN689" s="37"/>
      <c r="FO689" s="37"/>
      <c r="FP689" s="37"/>
      <c r="FQ689" s="37"/>
      <c r="FR689" s="37"/>
      <c r="FS689" s="37"/>
      <c r="FT689" s="37"/>
      <c r="FU689" s="37"/>
      <c r="FV689" s="37"/>
      <c r="FW689" s="37"/>
      <c r="FX689" s="37"/>
      <c r="FY689" s="37"/>
      <c r="FZ689" s="37"/>
      <c r="GA689" s="37"/>
      <c r="GB689" s="37"/>
      <c r="GC689" s="37"/>
      <c r="GD689" s="37"/>
      <c r="GE689" s="37"/>
      <c r="GF689" s="37"/>
      <c r="GG689" s="37"/>
      <c r="GH689" s="37"/>
      <c r="GI689" s="37"/>
      <c r="GJ689" s="37"/>
      <c r="GK689" s="37"/>
      <c r="GL689" s="37"/>
      <c r="GM689" s="37"/>
      <c r="GN689" s="37"/>
      <c r="GO689" s="37"/>
      <c r="GP689" s="37"/>
      <c r="GQ689" s="37"/>
      <c r="GR689" s="37"/>
      <c r="GS689" s="37"/>
      <c r="GT689" s="37"/>
      <c r="GU689" s="37"/>
      <c r="GV689" s="37"/>
      <c r="GW689" s="37"/>
      <c r="GX689" s="37"/>
      <c r="GY689" s="37"/>
      <c r="GZ689" s="37"/>
      <c r="HA689" s="37"/>
      <c r="HB689" s="37"/>
      <c r="HC689" s="37"/>
      <c r="HD689" s="37"/>
      <c r="HE689" s="37"/>
      <c r="HF689" s="37"/>
      <c r="HG689" s="37"/>
      <c r="HH689" s="37"/>
      <c r="HI689" s="37"/>
      <c r="HJ689" s="37"/>
      <c r="HK689" s="37"/>
      <c r="HL689" s="37"/>
      <c r="HM689" s="37"/>
      <c r="HN689" s="37"/>
      <c r="HO689" s="37"/>
      <c r="HP689" s="37"/>
      <c r="HQ689" s="37"/>
      <c r="HR689" s="37"/>
      <c r="HS689" s="37"/>
      <c r="HT689" s="37"/>
      <c r="HU689" s="37"/>
      <c r="HV689" s="37"/>
      <c r="HW689" s="37"/>
      <c r="HX689" s="37"/>
      <c r="HY689" s="37"/>
      <c r="HZ689" s="37"/>
      <c r="IA689" s="37"/>
      <c r="IB689" s="37"/>
      <c r="IC689" s="37"/>
      <c r="ID689" s="37"/>
      <c r="IE689" s="37"/>
      <c r="IF689" s="37"/>
      <c r="IG689" s="37"/>
      <c r="IH689" s="37"/>
      <c r="II689" s="37"/>
      <c r="IJ689" s="37"/>
      <c r="IK689" s="37"/>
    </row>
    <row r="690" spans="1:245" ht="13.5">
      <c r="A690" s="2">
        <v>13</v>
      </c>
      <c r="B690" s="4" t="s">
        <v>1498</v>
      </c>
      <c r="C690" s="4" t="s">
        <v>1499</v>
      </c>
      <c r="D690" s="4" t="s">
        <v>2298</v>
      </c>
      <c r="E690" s="4">
        <v>150</v>
      </c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  <c r="CW690" s="37"/>
      <c r="CX690" s="37"/>
      <c r="CY690" s="37"/>
      <c r="CZ690" s="37"/>
      <c r="DA690" s="37"/>
      <c r="DB690" s="37"/>
      <c r="DC690" s="37"/>
      <c r="DD690" s="37"/>
      <c r="DE690" s="37"/>
      <c r="DF690" s="37"/>
      <c r="DG690" s="37"/>
      <c r="DH690" s="37"/>
      <c r="DI690" s="37"/>
      <c r="DJ690" s="37"/>
      <c r="DK690" s="37"/>
      <c r="DL690" s="37"/>
      <c r="DM690" s="37"/>
      <c r="DN690" s="37"/>
      <c r="DO690" s="37"/>
      <c r="DP690" s="37"/>
      <c r="DQ690" s="37"/>
      <c r="DR690" s="37"/>
      <c r="DS690" s="37"/>
      <c r="DT690" s="37"/>
      <c r="DU690" s="37"/>
      <c r="DV690" s="37"/>
      <c r="DW690" s="37"/>
      <c r="DX690" s="37"/>
      <c r="DY690" s="37"/>
      <c r="DZ690" s="37"/>
      <c r="EA690" s="37"/>
      <c r="EB690" s="37"/>
      <c r="EC690" s="37"/>
      <c r="ED690" s="37"/>
      <c r="EE690" s="37"/>
      <c r="EF690" s="37"/>
      <c r="EG690" s="37"/>
      <c r="EH690" s="37"/>
      <c r="EI690" s="37"/>
      <c r="EJ690" s="37"/>
      <c r="EK690" s="37"/>
      <c r="EL690" s="37"/>
      <c r="EM690" s="37"/>
      <c r="EN690" s="37"/>
      <c r="EO690" s="37"/>
      <c r="EP690" s="37"/>
      <c r="EQ690" s="37"/>
      <c r="ER690" s="37"/>
      <c r="ES690" s="37"/>
      <c r="ET690" s="37"/>
      <c r="EU690" s="37"/>
      <c r="EV690" s="37"/>
      <c r="EW690" s="37"/>
      <c r="EX690" s="37"/>
      <c r="EY690" s="37"/>
      <c r="EZ690" s="37"/>
      <c r="FA690" s="37"/>
      <c r="FB690" s="37"/>
      <c r="FC690" s="37"/>
      <c r="FD690" s="37"/>
      <c r="FE690" s="37"/>
      <c r="FF690" s="37"/>
      <c r="FG690" s="37"/>
      <c r="FH690" s="37"/>
      <c r="FI690" s="37"/>
      <c r="FJ690" s="37"/>
      <c r="FK690" s="37"/>
      <c r="FL690" s="37"/>
      <c r="FM690" s="37"/>
      <c r="FN690" s="37"/>
      <c r="FO690" s="37"/>
      <c r="FP690" s="37"/>
      <c r="FQ690" s="37"/>
      <c r="FR690" s="37"/>
      <c r="FS690" s="37"/>
      <c r="FT690" s="37"/>
      <c r="FU690" s="37"/>
      <c r="FV690" s="37"/>
      <c r="FW690" s="37"/>
      <c r="FX690" s="37"/>
      <c r="FY690" s="37"/>
      <c r="FZ690" s="37"/>
      <c r="GA690" s="37"/>
      <c r="GB690" s="37"/>
      <c r="GC690" s="37"/>
      <c r="GD690" s="37"/>
      <c r="GE690" s="37"/>
      <c r="GF690" s="37"/>
      <c r="GG690" s="37"/>
      <c r="GH690" s="37"/>
      <c r="GI690" s="37"/>
      <c r="GJ690" s="37"/>
      <c r="GK690" s="37"/>
      <c r="GL690" s="37"/>
      <c r="GM690" s="37"/>
      <c r="GN690" s="37"/>
      <c r="GO690" s="37"/>
      <c r="GP690" s="37"/>
      <c r="GQ690" s="37"/>
      <c r="GR690" s="37"/>
      <c r="GS690" s="37"/>
      <c r="GT690" s="37"/>
      <c r="GU690" s="37"/>
      <c r="GV690" s="37"/>
      <c r="GW690" s="37"/>
      <c r="GX690" s="37"/>
      <c r="GY690" s="37"/>
      <c r="GZ690" s="37"/>
      <c r="HA690" s="37"/>
      <c r="HB690" s="37"/>
      <c r="HC690" s="37"/>
      <c r="HD690" s="37"/>
      <c r="HE690" s="37"/>
      <c r="HF690" s="37"/>
      <c r="HG690" s="37"/>
      <c r="HH690" s="37"/>
      <c r="HI690" s="37"/>
      <c r="HJ690" s="37"/>
      <c r="HK690" s="37"/>
      <c r="HL690" s="37"/>
      <c r="HM690" s="37"/>
      <c r="HN690" s="37"/>
      <c r="HO690" s="37"/>
      <c r="HP690" s="37"/>
      <c r="HQ690" s="37"/>
      <c r="HR690" s="37"/>
      <c r="HS690" s="37"/>
      <c r="HT690" s="37"/>
      <c r="HU690" s="37"/>
      <c r="HV690" s="37"/>
      <c r="HW690" s="37"/>
      <c r="HX690" s="37"/>
      <c r="HY690" s="37"/>
      <c r="HZ690" s="37"/>
      <c r="IA690" s="37"/>
      <c r="IB690" s="37"/>
      <c r="IC690" s="37"/>
      <c r="ID690" s="37"/>
      <c r="IE690" s="37"/>
      <c r="IF690" s="37"/>
      <c r="IG690" s="37"/>
      <c r="IH690" s="37"/>
      <c r="II690" s="37"/>
      <c r="IJ690" s="37"/>
      <c r="IK690" s="37"/>
    </row>
    <row r="691" spans="1:245" ht="13.5">
      <c r="A691" s="2">
        <v>14</v>
      </c>
      <c r="B691" s="4" t="s">
        <v>1498</v>
      </c>
      <c r="C691" s="4" t="s">
        <v>1499</v>
      </c>
      <c r="D691" s="4" t="s">
        <v>2300</v>
      </c>
      <c r="E691" s="4">
        <v>1000</v>
      </c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  <c r="CW691" s="37"/>
      <c r="CX691" s="37"/>
      <c r="CY691" s="37"/>
      <c r="CZ691" s="37"/>
      <c r="DA691" s="37"/>
      <c r="DB691" s="37"/>
      <c r="DC691" s="37"/>
      <c r="DD691" s="37"/>
      <c r="DE691" s="37"/>
      <c r="DF691" s="37"/>
      <c r="DG691" s="37"/>
      <c r="DH691" s="37"/>
      <c r="DI691" s="37"/>
      <c r="DJ691" s="37"/>
      <c r="DK691" s="37"/>
      <c r="DL691" s="37"/>
      <c r="DM691" s="37"/>
      <c r="DN691" s="37"/>
      <c r="DO691" s="37"/>
      <c r="DP691" s="37"/>
      <c r="DQ691" s="37"/>
      <c r="DR691" s="37"/>
      <c r="DS691" s="37"/>
      <c r="DT691" s="37"/>
      <c r="DU691" s="37"/>
      <c r="DV691" s="37"/>
      <c r="DW691" s="37"/>
      <c r="DX691" s="37"/>
      <c r="DY691" s="37"/>
      <c r="DZ691" s="37"/>
      <c r="EA691" s="37"/>
      <c r="EB691" s="37"/>
      <c r="EC691" s="37"/>
      <c r="ED691" s="37"/>
      <c r="EE691" s="37"/>
      <c r="EF691" s="37"/>
      <c r="EG691" s="37"/>
      <c r="EH691" s="37"/>
      <c r="EI691" s="37"/>
      <c r="EJ691" s="37"/>
      <c r="EK691" s="37"/>
      <c r="EL691" s="37"/>
      <c r="EM691" s="37"/>
      <c r="EN691" s="37"/>
      <c r="EO691" s="37"/>
      <c r="EP691" s="37"/>
      <c r="EQ691" s="37"/>
      <c r="ER691" s="37"/>
      <c r="ES691" s="37"/>
      <c r="ET691" s="37"/>
      <c r="EU691" s="37"/>
      <c r="EV691" s="37"/>
      <c r="EW691" s="37"/>
      <c r="EX691" s="37"/>
      <c r="EY691" s="37"/>
      <c r="EZ691" s="37"/>
      <c r="FA691" s="37"/>
      <c r="FB691" s="37"/>
      <c r="FC691" s="37"/>
      <c r="FD691" s="37"/>
      <c r="FE691" s="37"/>
      <c r="FF691" s="37"/>
      <c r="FG691" s="37"/>
      <c r="FH691" s="37"/>
      <c r="FI691" s="37"/>
      <c r="FJ691" s="37"/>
      <c r="FK691" s="37"/>
      <c r="FL691" s="37"/>
      <c r="FM691" s="37"/>
      <c r="FN691" s="37"/>
      <c r="FO691" s="37"/>
      <c r="FP691" s="37"/>
      <c r="FQ691" s="37"/>
      <c r="FR691" s="37"/>
      <c r="FS691" s="37"/>
      <c r="FT691" s="37"/>
      <c r="FU691" s="37"/>
      <c r="FV691" s="37"/>
      <c r="FW691" s="37"/>
      <c r="FX691" s="37"/>
      <c r="FY691" s="37"/>
      <c r="FZ691" s="37"/>
      <c r="GA691" s="37"/>
      <c r="GB691" s="37"/>
      <c r="GC691" s="37"/>
      <c r="GD691" s="37"/>
      <c r="GE691" s="37"/>
      <c r="GF691" s="37"/>
      <c r="GG691" s="37"/>
      <c r="GH691" s="37"/>
      <c r="GI691" s="37"/>
      <c r="GJ691" s="37"/>
      <c r="GK691" s="37"/>
      <c r="GL691" s="37"/>
      <c r="GM691" s="37"/>
      <c r="GN691" s="37"/>
      <c r="GO691" s="37"/>
      <c r="GP691" s="37"/>
      <c r="GQ691" s="37"/>
      <c r="GR691" s="37"/>
      <c r="GS691" s="37"/>
      <c r="GT691" s="37"/>
      <c r="GU691" s="37"/>
      <c r="GV691" s="37"/>
      <c r="GW691" s="37"/>
      <c r="GX691" s="37"/>
      <c r="GY691" s="37"/>
      <c r="GZ691" s="37"/>
      <c r="HA691" s="37"/>
      <c r="HB691" s="37"/>
      <c r="HC691" s="37"/>
      <c r="HD691" s="37"/>
      <c r="HE691" s="37"/>
      <c r="HF691" s="37"/>
      <c r="HG691" s="37"/>
      <c r="HH691" s="37"/>
      <c r="HI691" s="37"/>
      <c r="HJ691" s="37"/>
      <c r="HK691" s="37"/>
      <c r="HL691" s="37"/>
      <c r="HM691" s="37"/>
      <c r="HN691" s="37"/>
      <c r="HO691" s="37"/>
      <c r="HP691" s="37"/>
      <c r="HQ691" s="37"/>
      <c r="HR691" s="37"/>
      <c r="HS691" s="37"/>
      <c r="HT691" s="37"/>
      <c r="HU691" s="37"/>
      <c r="HV691" s="37"/>
      <c r="HW691" s="37"/>
      <c r="HX691" s="37"/>
      <c r="HY691" s="37"/>
      <c r="HZ691" s="37"/>
      <c r="IA691" s="37"/>
      <c r="IB691" s="37"/>
      <c r="IC691" s="37"/>
      <c r="ID691" s="37"/>
      <c r="IE691" s="37"/>
      <c r="IF691" s="37"/>
      <c r="IG691" s="37"/>
      <c r="IH691" s="37"/>
      <c r="II691" s="37"/>
      <c r="IJ691" s="37"/>
      <c r="IK691" s="37"/>
    </row>
    <row r="692" spans="1:245" ht="13.5">
      <c r="A692" s="2">
        <v>15</v>
      </c>
      <c r="B692" s="4" t="s">
        <v>1498</v>
      </c>
      <c r="C692" s="4" t="s">
        <v>1499</v>
      </c>
      <c r="D692" s="4" t="s">
        <v>2297</v>
      </c>
      <c r="E692" s="4">
        <v>150</v>
      </c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  <c r="CW692" s="37"/>
      <c r="CX692" s="37"/>
      <c r="CY692" s="37"/>
      <c r="CZ692" s="37"/>
      <c r="DA692" s="37"/>
      <c r="DB692" s="37"/>
      <c r="DC692" s="37"/>
      <c r="DD692" s="37"/>
      <c r="DE692" s="37"/>
      <c r="DF692" s="37"/>
      <c r="DG692" s="37"/>
      <c r="DH692" s="37"/>
      <c r="DI692" s="37"/>
      <c r="DJ692" s="37"/>
      <c r="DK692" s="37"/>
      <c r="DL692" s="37"/>
      <c r="DM692" s="37"/>
      <c r="DN692" s="37"/>
      <c r="DO692" s="37"/>
      <c r="DP692" s="37"/>
      <c r="DQ692" s="37"/>
      <c r="DR692" s="37"/>
      <c r="DS692" s="37"/>
      <c r="DT692" s="37"/>
      <c r="DU692" s="37"/>
      <c r="DV692" s="37"/>
      <c r="DW692" s="37"/>
      <c r="DX692" s="37"/>
      <c r="DY692" s="37"/>
      <c r="DZ692" s="37"/>
      <c r="EA692" s="37"/>
      <c r="EB692" s="37"/>
      <c r="EC692" s="37"/>
      <c r="ED692" s="37"/>
      <c r="EE692" s="37"/>
      <c r="EF692" s="37"/>
      <c r="EG692" s="37"/>
      <c r="EH692" s="37"/>
      <c r="EI692" s="37"/>
      <c r="EJ692" s="37"/>
      <c r="EK692" s="37"/>
      <c r="EL692" s="37"/>
      <c r="EM692" s="37"/>
      <c r="EN692" s="37"/>
      <c r="EO692" s="37"/>
      <c r="EP692" s="37"/>
      <c r="EQ692" s="37"/>
      <c r="ER692" s="37"/>
      <c r="ES692" s="37"/>
      <c r="ET692" s="37"/>
      <c r="EU692" s="37"/>
      <c r="EV692" s="37"/>
      <c r="EW692" s="37"/>
      <c r="EX692" s="37"/>
      <c r="EY692" s="37"/>
      <c r="EZ692" s="37"/>
      <c r="FA692" s="37"/>
      <c r="FB692" s="37"/>
      <c r="FC692" s="37"/>
      <c r="FD692" s="37"/>
      <c r="FE692" s="37"/>
      <c r="FF692" s="37"/>
      <c r="FG692" s="37"/>
      <c r="FH692" s="37"/>
      <c r="FI692" s="37"/>
      <c r="FJ692" s="37"/>
      <c r="FK692" s="37"/>
      <c r="FL692" s="37"/>
      <c r="FM692" s="37"/>
      <c r="FN692" s="37"/>
      <c r="FO692" s="37"/>
      <c r="FP692" s="37"/>
      <c r="FQ692" s="37"/>
      <c r="FR692" s="37"/>
      <c r="FS692" s="37"/>
      <c r="FT692" s="37"/>
      <c r="FU692" s="37"/>
      <c r="FV692" s="37"/>
      <c r="FW692" s="37"/>
      <c r="FX692" s="37"/>
      <c r="FY692" s="37"/>
      <c r="FZ692" s="37"/>
      <c r="GA692" s="37"/>
      <c r="GB692" s="37"/>
      <c r="GC692" s="37"/>
      <c r="GD692" s="37"/>
      <c r="GE692" s="37"/>
      <c r="GF692" s="37"/>
      <c r="GG692" s="37"/>
      <c r="GH692" s="37"/>
      <c r="GI692" s="37"/>
      <c r="GJ692" s="37"/>
      <c r="GK692" s="37"/>
      <c r="GL692" s="37"/>
      <c r="GM692" s="37"/>
      <c r="GN692" s="37"/>
      <c r="GO692" s="37"/>
      <c r="GP692" s="37"/>
      <c r="GQ692" s="37"/>
      <c r="GR692" s="37"/>
      <c r="GS692" s="37"/>
      <c r="GT692" s="37"/>
      <c r="GU692" s="37"/>
      <c r="GV692" s="37"/>
      <c r="GW692" s="37"/>
      <c r="GX692" s="37"/>
      <c r="GY692" s="37"/>
      <c r="GZ692" s="37"/>
      <c r="HA692" s="37"/>
      <c r="HB692" s="37"/>
      <c r="HC692" s="37"/>
      <c r="HD692" s="37"/>
      <c r="HE692" s="37"/>
      <c r="HF692" s="37"/>
      <c r="HG692" s="37"/>
      <c r="HH692" s="37"/>
      <c r="HI692" s="37"/>
      <c r="HJ692" s="37"/>
      <c r="HK692" s="37"/>
      <c r="HL692" s="37"/>
      <c r="HM692" s="37"/>
      <c r="HN692" s="37"/>
      <c r="HO692" s="37"/>
      <c r="HP692" s="37"/>
      <c r="HQ692" s="37"/>
      <c r="HR692" s="37"/>
      <c r="HS692" s="37"/>
      <c r="HT692" s="37"/>
      <c r="HU692" s="37"/>
      <c r="HV692" s="37"/>
      <c r="HW692" s="37"/>
      <c r="HX692" s="37"/>
      <c r="HY692" s="37"/>
      <c r="HZ692" s="37"/>
      <c r="IA692" s="37"/>
      <c r="IB692" s="37"/>
      <c r="IC692" s="37"/>
      <c r="ID692" s="37"/>
      <c r="IE692" s="37"/>
      <c r="IF692" s="37"/>
      <c r="IG692" s="37"/>
      <c r="IH692" s="37"/>
      <c r="II692" s="37"/>
      <c r="IJ692" s="37"/>
      <c r="IK692" s="37"/>
    </row>
    <row r="693" spans="1:245" ht="13.5">
      <c r="A693" s="2">
        <v>16</v>
      </c>
      <c r="B693" s="4" t="s">
        <v>1498</v>
      </c>
      <c r="C693" s="4" t="s">
        <v>1500</v>
      </c>
      <c r="D693" s="4" t="s">
        <v>78</v>
      </c>
      <c r="E693" s="4">
        <v>100</v>
      </c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  <c r="DI693" s="37"/>
      <c r="DJ693" s="37"/>
      <c r="DK693" s="37"/>
      <c r="DL693" s="37"/>
      <c r="DM693" s="37"/>
      <c r="DN693" s="37"/>
      <c r="DO693" s="37"/>
      <c r="DP693" s="37"/>
      <c r="DQ693" s="37"/>
      <c r="DR693" s="37"/>
      <c r="DS693" s="37"/>
      <c r="DT693" s="37"/>
      <c r="DU693" s="37"/>
      <c r="DV693" s="37"/>
      <c r="DW693" s="37"/>
      <c r="DX693" s="37"/>
      <c r="DY693" s="37"/>
      <c r="DZ693" s="37"/>
      <c r="EA693" s="37"/>
      <c r="EB693" s="37"/>
      <c r="EC693" s="37"/>
      <c r="ED693" s="37"/>
      <c r="EE693" s="37"/>
      <c r="EF693" s="37"/>
      <c r="EG693" s="37"/>
      <c r="EH693" s="37"/>
      <c r="EI693" s="37"/>
      <c r="EJ693" s="37"/>
      <c r="EK693" s="37"/>
      <c r="EL693" s="37"/>
      <c r="EM693" s="37"/>
      <c r="EN693" s="37"/>
      <c r="EO693" s="37"/>
      <c r="EP693" s="37"/>
      <c r="EQ693" s="37"/>
      <c r="ER693" s="37"/>
      <c r="ES693" s="37"/>
      <c r="ET693" s="37"/>
      <c r="EU693" s="37"/>
      <c r="EV693" s="37"/>
      <c r="EW693" s="37"/>
      <c r="EX693" s="37"/>
      <c r="EY693" s="37"/>
      <c r="EZ693" s="37"/>
      <c r="FA693" s="37"/>
      <c r="FB693" s="37"/>
      <c r="FC693" s="37"/>
      <c r="FD693" s="37"/>
      <c r="FE693" s="37"/>
      <c r="FF693" s="37"/>
      <c r="FG693" s="37"/>
      <c r="FH693" s="37"/>
      <c r="FI693" s="37"/>
      <c r="FJ693" s="37"/>
      <c r="FK693" s="37"/>
      <c r="FL693" s="37"/>
      <c r="FM693" s="37"/>
      <c r="FN693" s="37"/>
      <c r="FO693" s="37"/>
      <c r="FP693" s="37"/>
      <c r="FQ693" s="37"/>
      <c r="FR693" s="37"/>
      <c r="FS693" s="37"/>
      <c r="FT693" s="37"/>
      <c r="FU693" s="37"/>
      <c r="FV693" s="37"/>
      <c r="FW693" s="37"/>
      <c r="FX693" s="37"/>
      <c r="FY693" s="37"/>
      <c r="FZ693" s="37"/>
      <c r="GA693" s="37"/>
      <c r="GB693" s="37"/>
      <c r="GC693" s="37"/>
      <c r="GD693" s="37"/>
      <c r="GE693" s="37"/>
      <c r="GF693" s="37"/>
      <c r="GG693" s="37"/>
      <c r="GH693" s="37"/>
      <c r="GI693" s="37"/>
      <c r="GJ693" s="37"/>
      <c r="GK693" s="37"/>
      <c r="GL693" s="37"/>
      <c r="GM693" s="37"/>
      <c r="GN693" s="37"/>
      <c r="GO693" s="37"/>
      <c r="GP693" s="37"/>
      <c r="GQ693" s="37"/>
      <c r="GR693" s="37"/>
      <c r="GS693" s="37"/>
      <c r="GT693" s="37"/>
      <c r="GU693" s="37"/>
      <c r="GV693" s="37"/>
      <c r="GW693" s="37"/>
      <c r="GX693" s="37"/>
      <c r="GY693" s="37"/>
      <c r="GZ693" s="37"/>
      <c r="HA693" s="37"/>
      <c r="HB693" s="37"/>
      <c r="HC693" s="37"/>
      <c r="HD693" s="37"/>
      <c r="HE693" s="37"/>
      <c r="HF693" s="37"/>
      <c r="HG693" s="37"/>
      <c r="HH693" s="37"/>
      <c r="HI693" s="37"/>
      <c r="HJ693" s="37"/>
      <c r="HK693" s="37"/>
      <c r="HL693" s="37"/>
      <c r="HM693" s="37"/>
      <c r="HN693" s="37"/>
      <c r="HO693" s="37"/>
      <c r="HP693" s="37"/>
      <c r="HQ693" s="37"/>
      <c r="HR693" s="37"/>
      <c r="HS693" s="37"/>
      <c r="HT693" s="37"/>
      <c r="HU693" s="37"/>
      <c r="HV693" s="37"/>
      <c r="HW693" s="37"/>
      <c r="HX693" s="37"/>
      <c r="HY693" s="37"/>
      <c r="HZ693" s="37"/>
      <c r="IA693" s="37"/>
      <c r="IB693" s="37"/>
      <c r="IC693" s="37"/>
      <c r="ID693" s="37"/>
      <c r="IE693" s="37"/>
      <c r="IF693" s="37"/>
      <c r="IG693" s="37"/>
      <c r="IH693" s="37"/>
      <c r="II693" s="37"/>
      <c r="IJ693" s="37"/>
      <c r="IK693" s="37"/>
    </row>
    <row r="694" spans="1:245" ht="13.5">
      <c r="A694" s="2">
        <v>17</v>
      </c>
      <c r="B694" s="4" t="s">
        <v>1498</v>
      </c>
      <c r="C694" s="4" t="s">
        <v>1500</v>
      </c>
      <c r="D694" s="4" t="s">
        <v>79</v>
      </c>
      <c r="E694" s="4">
        <v>250</v>
      </c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  <c r="DI694" s="37"/>
      <c r="DJ694" s="37"/>
      <c r="DK694" s="37"/>
      <c r="DL694" s="37"/>
      <c r="DM694" s="37"/>
      <c r="DN694" s="37"/>
      <c r="DO694" s="37"/>
      <c r="DP694" s="37"/>
      <c r="DQ694" s="37"/>
      <c r="DR694" s="37"/>
      <c r="DS694" s="37"/>
      <c r="DT694" s="37"/>
      <c r="DU694" s="37"/>
      <c r="DV694" s="37"/>
      <c r="DW694" s="37"/>
      <c r="DX694" s="37"/>
      <c r="DY694" s="37"/>
      <c r="DZ694" s="37"/>
      <c r="EA694" s="37"/>
      <c r="EB694" s="37"/>
      <c r="EC694" s="37"/>
      <c r="ED694" s="37"/>
      <c r="EE694" s="37"/>
      <c r="EF694" s="37"/>
      <c r="EG694" s="37"/>
      <c r="EH694" s="37"/>
      <c r="EI694" s="37"/>
      <c r="EJ694" s="37"/>
      <c r="EK694" s="37"/>
      <c r="EL694" s="37"/>
      <c r="EM694" s="37"/>
      <c r="EN694" s="37"/>
      <c r="EO694" s="37"/>
      <c r="EP694" s="37"/>
      <c r="EQ694" s="37"/>
      <c r="ER694" s="37"/>
      <c r="ES694" s="37"/>
      <c r="ET694" s="37"/>
      <c r="EU694" s="37"/>
      <c r="EV694" s="37"/>
      <c r="EW694" s="37"/>
      <c r="EX694" s="37"/>
      <c r="EY694" s="37"/>
      <c r="EZ694" s="37"/>
      <c r="FA694" s="37"/>
      <c r="FB694" s="37"/>
      <c r="FC694" s="37"/>
      <c r="FD694" s="37"/>
      <c r="FE694" s="37"/>
      <c r="FF694" s="37"/>
      <c r="FG694" s="37"/>
      <c r="FH694" s="37"/>
      <c r="FI694" s="37"/>
      <c r="FJ694" s="37"/>
      <c r="FK694" s="37"/>
      <c r="FL694" s="37"/>
      <c r="FM694" s="37"/>
      <c r="FN694" s="37"/>
      <c r="FO694" s="37"/>
      <c r="FP694" s="37"/>
      <c r="FQ694" s="37"/>
      <c r="FR694" s="37"/>
      <c r="FS694" s="37"/>
      <c r="FT694" s="37"/>
      <c r="FU694" s="37"/>
      <c r="FV694" s="37"/>
      <c r="FW694" s="37"/>
      <c r="FX694" s="37"/>
      <c r="FY694" s="37"/>
      <c r="FZ694" s="37"/>
      <c r="GA694" s="37"/>
      <c r="GB694" s="37"/>
      <c r="GC694" s="37"/>
      <c r="GD694" s="37"/>
      <c r="GE694" s="37"/>
      <c r="GF694" s="37"/>
      <c r="GG694" s="37"/>
      <c r="GH694" s="37"/>
      <c r="GI694" s="37"/>
      <c r="GJ694" s="37"/>
      <c r="GK694" s="37"/>
      <c r="GL694" s="37"/>
      <c r="GM694" s="37"/>
      <c r="GN694" s="37"/>
      <c r="GO694" s="37"/>
      <c r="GP694" s="37"/>
      <c r="GQ694" s="37"/>
      <c r="GR694" s="37"/>
      <c r="GS694" s="37"/>
      <c r="GT694" s="37"/>
      <c r="GU694" s="37"/>
      <c r="GV694" s="37"/>
      <c r="GW694" s="37"/>
      <c r="GX694" s="37"/>
      <c r="GY694" s="37"/>
      <c r="GZ694" s="37"/>
      <c r="HA694" s="37"/>
      <c r="HB694" s="37"/>
      <c r="HC694" s="37"/>
      <c r="HD694" s="37"/>
      <c r="HE694" s="37"/>
      <c r="HF694" s="37"/>
      <c r="HG694" s="37"/>
      <c r="HH694" s="37"/>
      <c r="HI694" s="37"/>
      <c r="HJ694" s="37"/>
      <c r="HK694" s="37"/>
      <c r="HL694" s="37"/>
      <c r="HM694" s="37"/>
      <c r="HN694" s="37"/>
      <c r="HO694" s="37"/>
      <c r="HP694" s="37"/>
      <c r="HQ694" s="37"/>
      <c r="HR694" s="37"/>
      <c r="HS694" s="37"/>
      <c r="HT694" s="37"/>
      <c r="HU694" s="37"/>
      <c r="HV694" s="37"/>
      <c r="HW694" s="37"/>
      <c r="HX694" s="37"/>
      <c r="HY694" s="37"/>
      <c r="HZ694" s="37"/>
      <c r="IA694" s="37"/>
      <c r="IB694" s="37"/>
      <c r="IC694" s="37"/>
      <c r="ID694" s="37"/>
      <c r="IE694" s="37"/>
      <c r="IF694" s="37"/>
      <c r="IG694" s="37"/>
      <c r="IH694" s="37"/>
      <c r="II694" s="37"/>
      <c r="IJ694" s="37"/>
      <c r="IK694" s="37"/>
    </row>
    <row r="695" spans="1:245" ht="13.5">
      <c r="A695" s="2">
        <v>18</v>
      </c>
      <c r="B695" s="4" t="s">
        <v>1498</v>
      </c>
      <c r="C695" s="4" t="s">
        <v>1500</v>
      </c>
      <c r="D695" s="4" t="s">
        <v>265</v>
      </c>
      <c r="E695" s="4">
        <v>50</v>
      </c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  <c r="CW695" s="37"/>
      <c r="CX695" s="37"/>
      <c r="CY695" s="37"/>
      <c r="CZ695" s="37"/>
      <c r="DA695" s="37"/>
      <c r="DB695" s="37"/>
      <c r="DC695" s="37"/>
      <c r="DD695" s="37"/>
      <c r="DE695" s="37"/>
      <c r="DF695" s="37"/>
      <c r="DG695" s="37"/>
      <c r="DH695" s="37"/>
      <c r="DI695" s="37"/>
      <c r="DJ695" s="37"/>
      <c r="DK695" s="37"/>
      <c r="DL695" s="37"/>
      <c r="DM695" s="37"/>
      <c r="DN695" s="37"/>
      <c r="DO695" s="37"/>
      <c r="DP695" s="37"/>
      <c r="DQ695" s="37"/>
      <c r="DR695" s="37"/>
      <c r="DS695" s="37"/>
      <c r="DT695" s="37"/>
      <c r="DU695" s="37"/>
      <c r="DV695" s="37"/>
      <c r="DW695" s="37"/>
      <c r="DX695" s="37"/>
      <c r="DY695" s="37"/>
      <c r="DZ695" s="37"/>
      <c r="EA695" s="37"/>
      <c r="EB695" s="37"/>
      <c r="EC695" s="37"/>
      <c r="ED695" s="37"/>
      <c r="EE695" s="37"/>
      <c r="EF695" s="37"/>
      <c r="EG695" s="37"/>
      <c r="EH695" s="37"/>
      <c r="EI695" s="37"/>
      <c r="EJ695" s="37"/>
      <c r="EK695" s="37"/>
      <c r="EL695" s="37"/>
      <c r="EM695" s="37"/>
      <c r="EN695" s="37"/>
      <c r="EO695" s="37"/>
      <c r="EP695" s="37"/>
      <c r="EQ695" s="37"/>
      <c r="ER695" s="37"/>
      <c r="ES695" s="37"/>
      <c r="ET695" s="37"/>
      <c r="EU695" s="37"/>
      <c r="EV695" s="37"/>
      <c r="EW695" s="37"/>
      <c r="EX695" s="37"/>
      <c r="EY695" s="37"/>
      <c r="EZ695" s="37"/>
      <c r="FA695" s="37"/>
      <c r="FB695" s="37"/>
      <c r="FC695" s="37"/>
      <c r="FD695" s="37"/>
      <c r="FE695" s="37"/>
      <c r="FF695" s="37"/>
      <c r="FG695" s="37"/>
      <c r="FH695" s="37"/>
      <c r="FI695" s="37"/>
      <c r="FJ695" s="37"/>
      <c r="FK695" s="37"/>
      <c r="FL695" s="37"/>
      <c r="FM695" s="37"/>
      <c r="FN695" s="37"/>
      <c r="FO695" s="37"/>
      <c r="FP695" s="37"/>
      <c r="FQ695" s="37"/>
      <c r="FR695" s="37"/>
      <c r="FS695" s="37"/>
      <c r="FT695" s="37"/>
      <c r="FU695" s="37"/>
      <c r="FV695" s="37"/>
      <c r="FW695" s="37"/>
      <c r="FX695" s="37"/>
      <c r="FY695" s="37"/>
      <c r="FZ695" s="37"/>
      <c r="GA695" s="37"/>
      <c r="GB695" s="37"/>
      <c r="GC695" s="37"/>
      <c r="GD695" s="37"/>
      <c r="GE695" s="37"/>
      <c r="GF695" s="37"/>
      <c r="GG695" s="37"/>
      <c r="GH695" s="37"/>
      <c r="GI695" s="37"/>
      <c r="GJ695" s="37"/>
      <c r="GK695" s="37"/>
      <c r="GL695" s="37"/>
      <c r="GM695" s="37"/>
      <c r="GN695" s="37"/>
      <c r="GO695" s="37"/>
      <c r="GP695" s="37"/>
      <c r="GQ695" s="37"/>
      <c r="GR695" s="37"/>
      <c r="GS695" s="37"/>
      <c r="GT695" s="37"/>
      <c r="GU695" s="37"/>
      <c r="GV695" s="37"/>
      <c r="GW695" s="37"/>
      <c r="GX695" s="37"/>
      <c r="GY695" s="37"/>
      <c r="GZ695" s="37"/>
      <c r="HA695" s="37"/>
      <c r="HB695" s="37"/>
      <c r="HC695" s="37"/>
      <c r="HD695" s="37"/>
      <c r="HE695" s="37"/>
      <c r="HF695" s="37"/>
      <c r="HG695" s="37"/>
      <c r="HH695" s="37"/>
      <c r="HI695" s="37"/>
      <c r="HJ695" s="37"/>
      <c r="HK695" s="37"/>
      <c r="HL695" s="37"/>
      <c r="HM695" s="37"/>
      <c r="HN695" s="37"/>
      <c r="HO695" s="37"/>
      <c r="HP695" s="37"/>
      <c r="HQ695" s="37"/>
      <c r="HR695" s="37"/>
      <c r="HS695" s="37"/>
      <c r="HT695" s="37"/>
      <c r="HU695" s="37"/>
      <c r="HV695" s="37"/>
      <c r="HW695" s="37"/>
      <c r="HX695" s="37"/>
      <c r="HY695" s="37"/>
      <c r="HZ695" s="37"/>
      <c r="IA695" s="37"/>
      <c r="IB695" s="37"/>
      <c r="IC695" s="37"/>
      <c r="ID695" s="37"/>
      <c r="IE695" s="37"/>
      <c r="IF695" s="37"/>
      <c r="IG695" s="37"/>
      <c r="IH695" s="37"/>
      <c r="II695" s="37"/>
      <c r="IJ695" s="37"/>
      <c r="IK695" s="37"/>
    </row>
    <row r="696" spans="1:245" ht="13.5">
      <c r="A696" s="2">
        <v>19</v>
      </c>
      <c r="B696" s="4" t="s">
        <v>1498</v>
      </c>
      <c r="C696" s="32" t="s">
        <v>76</v>
      </c>
      <c r="D696" s="32" t="s">
        <v>77</v>
      </c>
      <c r="E696" s="32">
        <v>20</v>
      </c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9"/>
      <c r="BQ696" s="39"/>
      <c r="BR696" s="39"/>
      <c r="BS696" s="39"/>
      <c r="BT696" s="39"/>
      <c r="BU696" s="39"/>
      <c r="BV696" s="39"/>
      <c r="BW696" s="39"/>
      <c r="BX696" s="39"/>
      <c r="BY696" s="39"/>
      <c r="BZ696" s="39"/>
      <c r="CA696" s="39"/>
      <c r="CB696" s="39"/>
      <c r="CC696" s="39"/>
      <c r="CD696" s="39"/>
      <c r="CE696" s="39"/>
      <c r="CF696" s="39"/>
      <c r="CG696" s="39"/>
      <c r="CH696" s="39"/>
      <c r="CI696" s="39"/>
      <c r="CJ696" s="39"/>
      <c r="CK696" s="39"/>
      <c r="CL696" s="39"/>
      <c r="CM696" s="39"/>
      <c r="CN696" s="39"/>
      <c r="CO696" s="39"/>
      <c r="CP696" s="39"/>
      <c r="CQ696" s="39"/>
      <c r="CR696" s="39"/>
      <c r="CS696" s="39"/>
      <c r="CT696" s="39"/>
      <c r="CU696" s="39"/>
      <c r="CV696" s="39"/>
      <c r="CW696" s="39"/>
      <c r="CX696" s="39"/>
      <c r="CY696" s="39"/>
      <c r="CZ696" s="39"/>
      <c r="DA696" s="39"/>
      <c r="DB696" s="39"/>
      <c r="DC696" s="39"/>
      <c r="DD696" s="39"/>
      <c r="DE696" s="39"/>
      <c r="DF696" s="39"/>
      <c r="DG696" s="39"/>
      <c r="DH696" s="39"/>
      <c r="DI696" s="39"/>
      <c r="DJ696" s="39"/>
      <c r="DK696" s="39"/>
      <c r="DL696" s="39"/>
      <c r="DM696" s="39"/>
      <c r="DN696" s="39"/>
      <c r="DO696" s="39"/>
      <c r="DP696" s="39"/>
      <c r="DQ696" s="39"/>
      <c r="DR696" s="39"/>
      <c r="DS696" s="39"/>
      <c r="DT696" s="39"/>
      <c r="DU696" s="39"/>
      <c r="DV696" s="39"/>
      <c r="DW696" s="39"/>
      <c r="DX696" s="39"/>
      <c r="DY696" s="39"/>
      <c r="DZ696" s="39"/>
      <c r="EA696" s="39"/>
      <c r="EB696" s="39"/>
      <c r="EC696" s="39"/>
      <c r="ED696" s="39"/>
      <c r="EE696" s="39"/>
      <c r="EF696" s="39"/>
      <c r="EG696" s="39"/>
      <c r="EH696" s="39"/>
      <c r="EI696" s="39"/>
      <c r="EJ696" s="39"/>
      <c r="EK696" s="39"/>
      <c r="EL696" s="39"/>
      <c r="EM696" s="39"/>
      <c r="EN696" s="39"/>
      <c r="EO696" s="39"/>
      <c r="EP696" s="39"/>
      <c r="EQ696" s="39"/>
      <c r="ER696" s="39"/>
      <c r="ES696" s="39"/>
      <c r="ET696" s="39"/>
      <c r="EU696" s="39"/>
      <c r="EV696" s="39"/>
      <c r="EW696" s="39"/>
      <c r="EX696" s="39"/>
      <c r="EY696" s="39"/>
      <c r="EZ696" s="39"/>
      <c r="FA696" s="39"/>
      <c r="FB696" s="39"/>
      <c r="FC696" s="39"/>
      <c r="FD696" s="39"/>
      <c r="FE696" s="39"/>
      <c r="FF696" s="39"/>
      <c r="FG696" s="39"/>
      <c r="FH696" s="39"/>
      <c r="FI696" s="39"/>
      <c r="FJ696" s="39"/>
      <c r="FK696" s="39"/>
      <c r="FL696" s="39"/>
      <c r="FM696" s="39"/>
      <c r="FN696" s="39"/>
      <c r="FO696" s="39"/>
      <c r="FP696" s="39"/>
      <c r="FQ696" s="39"/>
      <c r="FR696" s="39"/>
      <c r="FS696" s="39"/>
      <c r="FT696" s="39"/>
      <c r="FU696" s="39"/>
      <c r="FV696" s="39"/>
      <c r="FW696" s="39"/>
      <c r="FX696" s="39"/>
      <c r="FY696" s="39"/>
      <c r="FZ696" s="39"/>
      <c r="GA696" s="39"/>
      <c r="GB696" s="39"/>
      <c r="GC696" s="39"/>
      <c r="GD696" s="39"/>
      <c r="GE696" s="39"/>
      <c r="GF696" s="39"/>
      <c r="GG696" s="39"/>
      <c r="GH696" s="39"/>
      <c r="GI696" s="39"/>
      <c r="GJ696" s="39"/>
      <c r="GK696" s="39"/>
      <c r="GL696" s="39"/>
      <c r="GM696" s="39"/>
      <c r="GN696" s="39"/>
      <c r="GO696" s="39"/>
      <c r="GP696" s="39"/>
      <c r="GQ696" s="39"/>
      <c r="GR696" s="39"/>
      <c r="GS696" s="39"/>
      <c r="GT696" s="39"/>
      <c r="GU696" s="39"/>
      <c r="GV696" s="39"/>
      <c r="GW696" s="39"/>
      <c r="GX696" s="39"/>
      <c r="GY696" s="39"/>
      <c r="GZ696" s="39"/>
      <c r="HA696" s="39"/>
      <c r="HB696" s="39"/>
      <c r="HC696" s="39"/>
      <c r="HD696" s="39"/>
      <c r="HE696" s="39"/>
      <c r="HF696" s="39"/>
      <c r="HG696" s="39"/>
      <c r="HH696" s="39"/>
      <c r="HI696" s="39"/>
      <c r="HJ696" s="39"/>
      <c r="HK696" s="39"/>
      <c r="HL696" s="39"/>
      <c r="HM696" s="39"/>
      <c r="HN696" s="39"/>
      <c r="HO696" s="39"/>
      <c r="HP696" s="39"/>
      <c r="HQ696" s="39"/>
      <c r="HR696" s="39"/>
      <c r="HS696" s="39"/>
      <c r="HT696" s="39"/>
      <c r="HU696" s="39"/>
      <c r="HV696" s="39"/>
      <c r="HW696" s="39"/>
      <c r="HX696" s="39"/>
      <c r="HY696" s="39"/>
      <c r="HZ696" s="39"/>
      <c r="IA696" s="39"/>
      <c r="IB696" s="39"/>
      <c r="IC696" s="39"/>
      <c r="ID696" s="39"/>
      <c r="IE696" s="39"/>
      <c r="IF696" s="39"/>
      <c r="IG696" s="39"/>
      <c r="IH696" s="39"/>
      <c r="II696" s="39"/>
      <c r="IJ696" s="39"/>
      <c r="IK696" s="39"/>
    </row>
    <row r="697" spans="1:245" ht="13.5">
      <c r="A697" s="2">
        <v>20</v>
      </c>
      <c r="B697" s="4" t="s">
        <v>1501</v>
      </c>
      <c r="C697" s="4" t="s">
        <v>1502</v>
      </c>
      <c r="D697" s="4" t="s">
        <v>2301</v>
      </c>
      <c r="E697" s="4">
        <v>500</v>
      </c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  <c r="DI697" s="37"/>
      <c r="DJ697" s="37"/>
      <c r="DK697" s="37"/>
      <c r="DL697" s="37"/>
      <c r="DM697" s="37"/>
      <c r="DN697" s="37"/>
      <c r="DO697" s="37"/>
      <c r="DP697" s="37"/>
      <c r="DQ697" s="37"/>
      <c r="DR697" s="37"/>
      <c r="DS697" s="37"/>
      <c r="DT697" s="37"/>
      <c r="DU697" s="37"/>
      <c r="DV697" s="37"/>
      <c r="DW697" s="37"/>
      <c r="DX697" s="37"/>
      <c r="DY697" s="37"/>
      <c r="DZ697" s="37"/>
      <c r="EA697" s="37"/>
      <c r="EB697" s="37"/>
      <c r="EC697" s="37"/>
      <c r="ED697" s="37"/>
      <c r="EE697" s="37"/>
      <c r="EF697" s="37"/>
      <c r="EG697" s="37"/>
      <c r="EH697" s="37"/>
      <c r="EI697" s="37"/>
      <c r="EJ697" s="37"/>
      <c r="EK697" s="37"/>
      <c r="EL697" s="37"/>
      <c r="EM697" s="37"/>
      <c r="EN697" s="37"/>
      <c r="EO697" s="37"/>
      <c r="EP697" s="37"/>
      <c r="EQ697" s="37"/>
      <c r="ER697" s="37"/>
      <c r="ES697" s="37"/>
      <c r="ET697" s="37"/>
      <c r="EU697" s="37"/>
      <c r="EV697" s="37"/>
      <c r="EW697" s="37"/>
      <c r="EX697" s="37"/>
      <c r="EY697" s="37"/>
      <c r="EZ697" s="37"/>
      <c r="FA697" s="37"/>
      <c r="FB697" s="37"/>
      <c r="FC697" s="37"/>
      <c r="FD697" s="37"/>
      <c r="FE697" s="37"/>
      <c r="FF697" s="37"/>
      <c r="FG697" s="37"/>
      <c r="FH697" s="37"/>
      <c r="FI697" s="37"/>
      <c r="FJ697" s="37"/>
      <c r="FK697" s="37"/>
      <c r="FL697" s="37"/>
      <c r="FM697" s="37"/>
      <c r="FN697" s="37"/>
      <c r="FO697" s="37"/>
      <c r="FP697" s="37"/>
      <c r="FQ697" s="37"/>
      <c r="FR697" s="37"/>
      <c r="FS697" s="37"/>
      <c r="FT697" s="37"/>
      <c r="FU697" s="37"/>
      <c r="FV697" s="37"/>
      <c r="FW697" s="37"/>
      <c r="FX697" s="37"/>
      <c r="FY697" s="37"/>
      <c r="FZ697" s="37"/>
      <c r="GA697" s="37"/>
      <c r="GB697" s="37"/>
      <c r="GC697" s="37"/>
      <c r="GD697" s="37"/>
      <c r="GE697" s="37"/>
      <c r="GF697" s="37"/>
      <c r="GG697" s="37"/>
      <c r="GH697" s="37"/>
      <c r="GI697" s="37"/>
      <c r="GJ697" s="37"/>
      <c r="GK697" s="37"/>
      <c r="GL697" s="37"/>
      <c r="GM697" s="37"/>
      <c r="GN697" s="37"/>
      <c r="GO697" s="37"/>
      <c r="GP697" s="37"/>
      <c r="GQ697" s="37"/>
      <c r="GR697" s="37"/>
      <c r="GS697" s="37"/>
      <c r="GT697" s="37"/>
      <c r="GU697" s="37"/>
      <c r="GV697" s="37"/>
      <c r="GW697" s="37"/>
      <c r="GX697" s="37"/>
      <c r="GY697" s="37"/>
      <c r="GZ697" s="37"/>
      <c r="HA697" s="37"/>
      <c r="HB697" s="37"/>
      <c r="HC697" s="37"/>
      <c r="HD697" s="37"/>
      <c r="HE697" s="37"/>
      <c r="HF697" s="37"/>
      <c r="HG697" s="37"/>
      <c r="HH697" s="37"/>
      <c r="HI697" s="37"/>
      <c r="HJ697" s="37"/>
      <c r="HK697" s="37"/>
      <c r="HL697" s="37"/>
      <c r="HM697" s="37"/>
      <c r="HN697" s="37"/>
      <c r="HO697" s="37"/>
      <c r="HP697" s="37"/>
      <c r="HQ697" s="37"/>
      <c r="HR697" s="37"/>
      <c r="HS697" s="37"/>
      <c r="HT697" s="37"/>
      <c r="HU697" s="37"/>
      <c r="HV697" s="37"/>
      <c r="HW697" s="37"/>
      <c r="HX697" s="37"/>
      <c r="HY697" s="37"/>
      <c r="HZ697" s="37"/>
      <c r="IA697" s="37"/>
      <c r="IB697" s="37"/>
      <c r="IC697" s="37"/>
      <c r="ID697" s="37"/>
      <c r="IE697" s="37"/>
      <c r="IF697" s="37"/>
      <c r="IG697" s="37"/>
      <c r="IH697" s="37"/>
      <c r="II697" s="37"/>
      <c r="IJ697" s="37"/>
      <c r="IK697" s="37"/>
    </row>
    <row r="698" spans="1:245" ht="13.5">
      <c r="A698" s="2">
        <v>21</v>
      </c>
      <c r="B698" s="4" t="s">
        <v>1501</v>
      </c>
      <c r="C698" s="4" t="s">
        <v>1502</v>
      </c>
      <c r="D698" s="4" t="s">
        <v>278</v>
      </c>
      <c r="E698" s="4">
        <v>500</v>
      </c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  <c r="DI698" s="37"/>
      <c r="DJ698" s="37"/>
      <c r="DK698" s="37"/>
      <c r="DL698" s="37"/>
      <c r="DM698" s="37"/>
      <c r="DN698" s="37"/>
      <c r="DO698" s="37"/>
      <c r="DP698" s="37"/>
      <c r="DQ698" s="37"/>
      <c r="DR698" s="37"/>
      <c r="DS698" s="37"/>
      <c r="DT698" s="37"/>
      <c r="DU698" s="37"/>
      <c r="DV698" s="37"/>
      <c r="DW698" s="37"/>
      <c r="DX698" s="37"/>
      <c r="DY698" s="37"/>
      <c r="DZ698" s="37"/>
      <c r="EA698" s="37"/>
      <c r="EB698" s="37"/>
      <c r="EC698" s="37"/>
      <c r="ED698" s="37"/>
      <c r="EE698" s="37"/>
      <c r="EF698" s="37"/>
      <c r="EG698" s="37"/>
      <c r="EH698" s="37"/>
      <c r="EI698" s="37"/>
      <c r="EJ698" s="37"/>
      <c r="EK698" s="37"/>
      <c r="EL698" s="37"/>
      <c r="EM698" s="37"/>
      <c r="EN698" s="37"/>
      <c r="EO698" s="37"/>
      <c r="EP698" s="37"/>
      <c r="EQ698" s="37"/>
      <c r="ER698" s="37"/>
      <c r="ES698" s="37"/>
      <c r="ET698" s="37"/>
      <c r="EU698" s="37"/>
      <c r="EV698" s="37"/>
      <c r="EW698" s="37"/>
      <c r="EX698" s="37"/>
      <c r="EY698" s="37"/>
      <c r="EZ698" s="37"/>
      <c r="FA698" s="37"/>
      <c r="FB698" s="37"/>
      <c r="FC698" s="37"/>
      <c r="FD698" s="37"/>
      <c r="FE698" s="37"/>
      <c r="FF698" s="37"/>
      <c r="FG698" s="37"/>
      <c r="FH698" s="37"/>
      <c r="FI698" s="37"/>
      <c r="FJ698" s="37"/>
      <c r="FK698" s="37"/>
      <c r="FL698" s="37"/>
      <c r="FM698" s="37"/>
      <c r="FN698" s="37"/>
      <c r="FO698" s="37"/>
      <c r="FP698" s="37"/>
      <c r="FQ698" s="37"/>
      <c r="FR698" s="37"/>
      <c r="FS698" s="37"/>
      <c r="FT698" s="37"/>
      <c r="FU698" s="37"/>
      <c r="FV698" s="37"/>
      <c r="FW698" s="37"/>
      <c r="FX698" s="37"/>
      <c r="FY698" s="37"/>
      <c r="FZ698" s="37"/>
      <c r="GA698" s="37"/>
      <c r="GB698" s="37"/>
      <c r="GC698" s="37"/>
      <c r="GD698" s="37"/>
      <c r="GE698" s="37"/>
      <c r="GF698" s="37"/>
      <c r="GG698" s="37"/>
      <c r="GH698" s="37"/>
      <c r="GI698" s="37"/>
      <c r="GJ698" s="37"/>
      <c r="GK698" s="37"/>
      <c r="GL698" s="37"/>
      <c r="GM698" s="37"/>
      <c r="GN698" s="37"/>
      <c r="GO698" s="37"/>
      <c r="GP698" s="37"/>
      <c r="GQ698" s="37"/>
      <c r="GR698" s="37"/>
      <c r="GS698" s="37"/>
      <c r="GT698" s="37"/>
      <c r="GU698" s="37"/>
      <c r="GV698" s="37"/>
      <c r="GW698" s="37"/>
      <c r="GX698" s="37"/>
      <c r="GY698" s="37"/>
      <c r="GZ698" s="37"/>
      <c r="HA698" s="37"/>
      <c r="HB698" s="37"/>
      <c r="HC698" s="37"/>
      <c r="HD698" s="37"/>
      <c r="HE698" s="37"/>
      <c r="HF698" s="37"/>
      <c r="HG698" s="37"/>
      <c r="HH698" s="37"/>
      <c r="HI698" s="37"/>
      <c r="HJ698" s="37"/>
      <c r="HK698" s="37"/>
      <c r="HL698" s="37"/>
      <c r="HM698" s="37"/>
      <c r="HN698" s="37"/>
      <c r="HO698" s="37"/>
      <c r="HP698" s="37"/>
      <c r="HQ698" s="37"/>
      <c r="HR698" s="37"/>
      <c r="HS698" s="37"/>
      <c r="HT698" s="37"/>
      <c r="HU698" s="37"/>
      <c r="HV698" s="37"/>
      <c r="HW698" s="37"/>
      <c r="HX698" s="37"/>
      <c r="HY698" s="37"/>
      <c r="HZ698" s="37"/>
      <c r="IA698" s="37"/>
      <c r="IB698" s="37"/>
      <c r="IC698" s="37"/>
      <c r="ID698" s="37"/>
      <c r="IE698" s="37"/>
      <c r="IF698" s="37"/>
      <c r="IG698" s="37"/>
      <c r="IH698" s="37"/>
      <c r="II698" s="37"/>
      <c r="IJ698" s="37"/>
      <c r="IK698" s="37"/>
    </row>
    <row r="699" spans="1:245" ht="13.5">
      <c r="A699" s="2">
        <v>22</v>
      </c>
      <c r="B699" s="4" t="s">
        <v>1501</v>
      </c>
      <c r="C699" s="19" t="s">
        <v>2665</v>
      </c>
      <c r="D699" s="19" t="s">
        <v>2666</v>
      </c>
      <c r="E699" s="4">
        <v>20</v>
      </c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  <c r="DI699" s="37"/>
      <c r="DJ699" s="37"/>
      <c r="DK699" s="37"/>
      <c r="DL699" s="37"/>
      <c r="DM699" s="37"/>
      <c r="DN699" s="37"/>
      <c r="DO699" s="37"/>
      <c r="DP699" s="37"/>
      <c r="DQ699" s="37"/>
      <c r="DR699" s="37"/>
      <c r="DS699" s="37"/>
      <c r="DT699" s="37"/>
      <c r="DU699" s="37"/>
      <c r="DV699" s="37"/>
      <c r="DW699" s="37"/>
      <c r="DX699" s="37"/>
      <c r="DY699" s="37"/>
      <c r="DZ699" s="37"/>
      <c r="EA699" s="37"/>
      <c r="EB699" s="37"/>
      <c r="EC699" s="37"/>
      <c r="ED699" s="37"/>
      <c r="EE699" s="37"/>
      <c r="EF699" s="37"/>
      <c r="EG699" s="37"/>
      <c r="EH699" s="37"/>
      <c r="EI699" s="37"/>
      <c r="EJ699" s="37"/>
      <c r="EK699" s="37"/>
      <c r="EL699" s="37"/>
      <c r="EM699" s="37"/>
      <c r="EN699" s="37"/>
      <c r="EO699" s="37"/>
      <c r="EP699" s="37"/>
      <c r="EQ699" s="37"/>
      <c r="ER699" s="37"/>
      <c r="ES699" s="37"/>
      <c r="ET699" s="37"/>
      <c r="EU699" s="37"/>
      <c r="EV699" s="37"/>
      <c r="EW699" s="37"/>
      <c r="EX699" s="37"/>
      <c r="EY699" s="37"/>
      <c r="EZ699" s="37"/>
      <c r="FA699" s="37"/>
      <c r="FB699" s="37"/>
      <c r="FC699" s="37"/>
      <c r="FD699" s="37"/>
      <c r="FE699" s="37"/>
      <c r="FF699" s="37"/>
      <c r="FG699" s="37"/>
      <c r="FH699" s="37"/>
      <c r="FI699" s="37"/>
      <c r="FJ699" s="37"/>
      <c r="FK699" s="37"/>
      <c r="FL699" s="37"/>
      <c r="FM699" s="37"/>
      <c r="FN699" s="37"/>
      <c r="FO699" s="37"/>
      <c r="FP699" s="37"/>
      <c r="FQ699" s="37"/>
      <c r="FR699" s="37"/>
      <c r="FS699" s="37"/>
      <c r="FT699" s="37"/>
      <c r="FU699" s="37"/>
      <c r="FV699" s="37"/>
      <c r="FW699" s="37"/>
      <c r="FX699" s="37"/>
      <c r="FY699" s="37"/>
      <c r="FZ699" s="37"/>
      <c r="GA699" s="37"/>
      <c r="GB699" s="37"/>
      <c r="GC699" s="37"/>
      <c r="GD699" s="37"/>
      <c r="GE699" s="37"/>
      <c r="GF699" s="37"/>
      <c r="GG699" s="37"/>
      <c r="GH699" s="37"/>
      <c r="GI699" s="37"/>
      <c r="GJ699" s="37"/>
      <c r="GK699" s="37"/>
      <c r="GL699" s="37"/>
      <c r="GM699" s="37"/>
      <c r="GN699" s="37"/>
      <c r="GO699" s="37"/>
      <c r="GP699" s="37"/>
      <c r="GQ699" s="37"/>
      <c r="GR699" s="37"/>
      <c r="GS699" s="37"/>
      <c r="GT699" s="37"/>
      <c r="GU699" s="37"/>
      <c r="GV699" s="37"/>
      <c r="GW699" s="37"/>
      <c r="GX699" s="37"/>
      <c r="GY699" s="37"/>
      <c r="GZ699" s="37"/>
      <c r="HA699" s="37"/>
      <c r="HB699" s="37"/>
      <c r="HC699" s="37"/>
      <c r="HD699" s="37"/>
      <c r="HE699" s="37"/>
      <c r="HF699" s="37"/>
      <c r="HG699" s="37"/>
      <c r="HH699" s="37"/>
      <c r="HI699" s="37"/>
      <c r="HJ699" s="37"/>
      <c r="HK699" s="37"/>
      <c r="HL699" s="37"/>
      <c r="HM699" s="37"/>
      <c r="HN699" s="37"/>
      <c r="HO699" s="37"/>
      <c r="HP699" s="37"/>
      <c r="HQ699" s="37"/>
      <c r="HR699" s="37"/>
      <c r="HS699" s="37"/>
      <c r="HT699" s="37"/>
      <c r="HU699" s="37"/>
      <c r="HV699" s="37"/>
      <c r="HW699" s="37"/>
      <c r="HX699" s="37"/>
      <c r="HY699" s="37"/>
      <c r="HZ699" s="37"/>
      <c r="IA699" s="37"/>
      <c r="IB699" s="37"/>
      <c r="IC699" s="37"/>
      <c r="ID699" s="37"/>
      <c r="IE699" s="37"/>
      <c r="IF699" s="37"/>
      <c r="IG699" s="37"/>
      <c r="IH699" s="37"/>
      <c r="II699" s="37"/>
      <c r="IJ699" s="37"/>
      <c r="IK699" s="37"/>
    </row>
    <row r="700" spans="1:245" ht="13.5">
      <c r="A700" s="2">
        <v>23</v>
      </c>
      <c r="B700" s="4" t="s">
        <v>1503</v>
      </c>
      <c r="C700" s="4" t="s">
        <v>1504</v>
      </c>
      <c r="D700" s="4" t="s">
        <v>2302</v>
      </c>
      <c r="E700" s="4">
        <v>550</v>
      </c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  <c r="DI700" s="37"/>
      <c r="DJ700" s="37"/>
      <c r="DK700" s="37"/>
      <c r="DL700" s="37"/>
      <c r="DM700" s="37"/>
      <c r="DN700" s="37"/>
      <c r="DO700" s="37"/>
      <c r="DP700" s="37"/>
      <c r="DQ700" s="37"/>
      <c r="DR700" s="37"/>
      <c r="DS700" s="37"/>
      <c r="DT700" s="37"/>
      <c r="DU700" s="37"/>
      <c r="DV700" s="37"/>
      <c r="DW700" s="37"/>
      <c r="DX700" s="37"/>
      <c r="DY700" s="37"/>
      <c r="DZ700" s="37"/>
      <c r="EA700" s="37"/>
      <c r="EB700" s="37"/>
      <c r="EC700" s="37"/>
      <c r="ED700" s="37"/>
      <c r="EE700" s="37"/>
      <c r="EF700" s="37"/>
      <c r="EG700" s="37"/>
      <c r="EH700" s="37"/>
      <c r="EI700" s="37"/>
      <c r="EJ700" s="37"/>
      <c r="EK700" s="37"/>
      <c r="EL700" s="37"/>
      <c r="EM700" s="37"/>
      <c r="EN700" s="37"/>
      <c r="EO700" s="37"/>
      <c r="EP700" s="37"/>
      <c r="EQ700" s="37"/>
      <c r="ER700" s="37"/>
      <c r="ES700" s="37"/>
      <c r="ET700" s="37"/>
      <c r="EU700" s="37"/>
      <c r="EV700" s="37"/>
      <c r="EW700" s="37"/>
      <c r="EX700" s="37"/>
      <c r="EY700" s="37"/>
      <c r="EZ700" s="37"/>
      <c r="FA700" s="37"/>
      <c r="FB700" s="37"/>
      <c r="FC700" s="37"/>
      <c r="FD700" s="37"/>
      <c r="FE700" s="37"/>
      <c r="FF700" s="37"/>
      <c r="FG700" s="37"/>
      <c r="FH700" s="37"/>
      <c r="FI700" s="37"/>
      <c r="FJ700" s="37"/>
      <c r="FK700" s="37"/>
      <c r="FL700" s="37"/>
      <c r="FM700" s="37"/>
      <c r="FN700" s="37"/>
      <c r="FO700" s="37"/>
      <c r="FP700" s="37"/>
      <c r="FQ700" s="37"/>
      <c r="FR700" s="37"/>
      <c r="FS700" s="37"/>
      <c r="FT700" s="37"/>
      <c r="FU700" s="37"/>
      <c r="FV700" s="37"/>
      <c r="FW700" s="37"/>
      <c r="FX700" s="37"/>
      <c r="FY700" s="37"/>
      <c r="FZ700" s="37"/>
      <c r="GA700" s="37"/>
      <c r="GB700" s="37"/>
      <c r="GC700" s="37"/>
      <c r="GD700" s="37"/>
      <c r="GE700" s="37"/>
      <c r="GF700" s="37"/>
      <c r="GG700" s="37"/>
      <c r="GH700" s="37"/>
      <c r="GI700" s="37"/>
      <c r="GJ700" s="37"/>
      <c r="GK700" s="37"/>
      <c r="GL700" s="37"/>
      <c r="GM700" s="37"/>
      <c r="GN700" s="37"/>
      <c r="GO700" s="37"/>
      <c r="GP700" s="37"/>
      <c r="GQ700" s="37"/>
      <c r="GR700" s="37"/>
      <c r="GS700" s="37"/>
      <c r="GT700" s="37"/>
      <c r="GU700" s="37"/>
      <c r="GV700" s="37"/>
      <c r="GW700" s="37"/>
      <c r="GX700" s="37"/>
      <c r="GY700" s="37"/>
      <c r="GZ700" s="37"/>
      <c r="HA700" s="37"/>
      <c r="HB700" s="37"/>
      <c r="HC700" s="37"/>
      <c r="HD700" s="37"/>
      <c r="HE700" s="37"/>
      <c r="HF700" s="37"/>
      <c r="HG700" s="37"/>
      <c r="HH700" s="37"/>
      <c r="HI700" s="37"/>
      <c r="HJ700" s="37"/>
      <c r="HK700" s="37"/>
      <c r="HL700" s="37"/>
      <c r="HM700" s="37"/>
      <c r="HN700" s="37"/>
      <c r="HO700" s="37"/>
      <c r="HP700" s="37"/>
      <c r="HQ700" s="37"/>
      <c r="HR700" s="37"/>
      <c r="HS700" s="37"/>
      <c r="HT700" s="37"/>
      <c r="HU700" s="37"/>
      <c r="HV700" s="37"/>
      <c r="HW700" s="37"/>
      <c r="HX700" s="37"/>
      <c r="HY700" s="37"/>
      <c r="HZ700" s="37"/>
      <c r="IA700" s="37"/>
      <c r="IB700" s="37"/>
      <c r="IC700" s="37"/>
      <c r="ID700" s="37"/>
      <c r="IE700" s="37"/>
      <c r="IF700" s="37"/>
      <c r="IG700" s="37"/>
      <c r="IH700" s="37"/>
      <c r="II700" s="37"/>
      <c r="IJ700" s="37"/>
      <c r="IK700" s="37"/>
    </row>
    <row r="701" spans="1:245" ht="13.5">
      <c r="A701" s="2">
        <v>24</v>
      </c>
      <c r="B701" s="4" t="s">
        <v>1503</v>
      </c>
      <c r="C701" s="4" t="s">
        <v>1505</v>
      </c>
      <c r="D701" s="4" t="s">
        <v>1506</v>
      </c>
      <c r="E701" s="4">
        <v>1200</v>
      </c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  <c r="DL701" s="37"/>
      <c r="DM701" s="37"/>
      <c r="DN701" s="37"/>
      <c r="DO701" s="37"/>
      <c r="DP701" s="37"/>
      <c r="DQ701" s="37"/>
      <c r="DR701" s="37"/>
      <c r="DS701" s="37"/>
      <c r="DT701" s="37"/>
      <c r="DU701" s="37"/>
      <c r="DV701" s="37"/>
      <c r="DW701" s="37"/>
      <c r="DX701" s="37"/>
      <c r="DY701" s="37"/>
      <c r="DZ701" s="37"/>
      <c r="EA701" s="37"/>
      <c r="EB701" s="37"/>
      <c r="EC701" s="37"/>
      <c r="ED701" s="37"/>
      <c r="EE701" s="37"/>
      <c r="EF701" s="37"/>
      <c r="EG701" s="37"/>
      <c r="EH701" s="37"/>
      <c r="EI701" s="37"/>
      <c r="EJ701" s="37"/>
      <c r="EK701" s="37"/>
      <c r="EL701" s="37"/>
      <c r="EM701" s="37"/>
      <c r="EN701" s="37"/>
      <c r="EO701" s="37"/>
      <c r="EP701" s="37"/>
      <c r="EQ701" s="37"/>
      <c r="ER701" s="37"/>
      <c r="ES701" s="37"/>
      <c r="ET701" s="37"/>
      <c r="EU701" s="37"/>
      <c r="EV701" s="37"/>
      <c r="EW701" s="37"/>
      <c r="EX701" s="37"/>
      <c r="EY701" s="37"/>
      <c r="EZ701" s="37"/>
      <c r="FA701" s="37"/>
      <c r="FB701" s="37"/>
      <c r="FC701" s="37"/>
      <c r="FD701" s="37"/>
      <c r="FE701" s="37"/>
      <c r="FF701" s="37"/>
      <c r="FG701" s="37"/>
      <c r="FH701" s="37"/>
      <c r="FI701" s="37"/>
      <c r="FJ701" s="37"/>
      <c r="FK701" s="37"/>
      <c r="FL701" s="37"/>
      <c r="FM701" s="37"/>
      <c r="FN701" s="37"/>
      <c r="FO701" s="37"/>
      <c r="FP701" s="37"/>
      <c r="FQ701" s="37"/>
      <c r="FR701" s="37"/>
      <c r="FS701" s="37"/>
      <c r="FT701" s="37"/>
      <c r="FU701" s="37"/>
      <c r="FV701" s="37"/>
      <c r="FW701" s="37"/>
      <c r="FX701" s="37"/>
      <c r="FY701" s="37"/>
      <c r="FZ701" s="37"/>
      <c r="GA701" s="37"/>
      <c r="GB701" s="37"/>
      <c r="GC701" s="37"/>
      <c r="GD701" s="37"/>
      <c r="GE701" s="37"/>
      <c r="GF701" s="37"/>
      <c r="GG701" s="37"/>
      <c r="GH701" s="37"/>
      <c r="GI701" s="37"/>
      <c r="GJ701" s="37"/>
      <c r="GK701" s="37"/>
      <c r="GL701" s="37"/>
      <c r="GM701" s="37"/>
      <c r="GN701" s="37"/>
      <c r="GO701" s="37"/>
      <c r="GP701" s="37"/>
      <c r="GQ701" s="37"/>
      <c r="GR701" s="37"/>
      <c r="GS701" s="37"/>
      <c r="GT701" s="37"/>
      <c r="GU701" s="37"/>
      <c r="GV701" s="37"/>
      <c r="GW701" s="37"/>
      <c r="GX701" s="37"/>
      <c r="GY701" s="37"/>
      <c r="GZ701" s="37"/>
      <c r="HA701" s="37"/>
      <c r="HB701" s="37"/>
      <c r="HC701" s="37"/>
      <c r="HD701" s="37"/>
      <c r="HE701" s="37"/>
      <c r="HF701" s="37"/>
      <c r="HG701" s="37"/>
      <c r="HH701" s="37"/>
      <c r="HI701" s="37"/>
      <c r="HJ701" s="37"/>
      <c r="HK701" s="37"/>
      <c r="HL701" s="37"/>
      <c r="HM701" s="37"/>
      <c r="HN701" s="37"/>
      <c r="HO701" s="37"/>
      <c r="HP701" s="37"/>
      <c r="HQ701" s="37"/>
      <c r="HR701" s="37"/>
      <c r="HS701" s="37"/>
      <c r="HT701" s="37"/>
      <c r="HU701" s="37"/>
      <c r="HV701" s="37"/>
      <c r="HW701" s="37"/>
      <c r="HX701" s="37"/>
      <c r="HY701" s="37"/>
      <c r="HZ701" s="37"/>
      <c r="IA701" s="37"/>
      <c r="IB701" s="37"/>
      <c r="IC701" s="37"/>
      <c r="ID701" s="37"/>
      <c r="IE701" s="37"/>
      <c r="IF701" s="37"/>
      <c r="IG701" s="37"/>
      <c r="IH701" s="37"/>
      <c r="II701" s="37"/>
      <c r="IJ701" s="37"/>
      <c r="IK701" s="37"/>
    </row>
    <row r="702" spans="1:245" ht="13.5">
      <c r="A702" s="2">
        <v>25</v>
      </c>
      <c r="B702" s="4" t="s">
        <v>1503</v>
      </c>
      <c r="C702" s="4" t="s">
        <v>1508</v>
      </c>
      <c r="D702" s="4" t="s">
        <v>1509</v>
      </c>
      <c r="E702" s="4">
        <v>250</v>
      </c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  <c r="DI702" s="37"/>
      <c r="DJ702" s="37"/>
      <c r="DK702" s="37"/>
      <c r="DL702" s="37"/>
      <c r="DM702" s="37"/>
      <c r="DN702" s="37"/>
      <c r="DO702" s="37"/>
      <c r="DP702" s="37"/>
      <c r="DQ702" s="37"/>
      <c r="DR702" s="37"/>
      <c r="DS702" s="37"/>
      <c r="DT702" s="37"/>
      <c r="DU702" s="37"/>
      <c r="DV702" s="37"/>
      <c r="DW702" s="37"/>
      <c r="DX702" s="37"/>
      <c r="DY702" s="37"/>
      <c r="DZ702" s="37"/>
      <c r="EA702" s="37"/>
      <c r="EB702" s="37"/>
      <c r="EC702" s="37"/>
      <c r="ED702" s="37"/>
      <c r="EE702" s="37"/>
      <c r="EF702" s="37"/>
      <c r="EG702" s="37"/>
      <c r="EH702" s="37"/>
      <c r="EI702" s="37"/>
      <c r="EJ702" s="37"/>
      <c r="EK702" s="37"/>
      <c r="EL702" s="37"/>
      <c r="EM702" s="37"/>
      <c r="EN702" s="37"/>
      <c r="EO702" s="37"/>
      <c r="EP702" s="37"/>
      <c r="EQ702" s="37"/>
      <c r="ER702" s="37"/>
      <c r="ES702" s="37"/>
      <c r="ET702" s="37"/>
      <c r="EU702" s="37"/>
      <c r="EV702" s="37"/>
      <c r="EW702" s="37"/>
      <c r="EX702" s="37"/>
      <c r="EY702" s="37"/>
      <c r="EZ702" s="37"/>
      <c r="FA702" s="37"/>
      <c r="FB702" s="37"/>
      <c r="FC702" s="37"/>
      <c r="FD702" s="37"/>
      <c r="FE702" s="37"/>
      <c r="FF702" s="37"/>
      <c r="FG702" s="37"/>
      <c r="FH702" s="37"/>
      <c r="FI702" s="37"/>
      <c r="FJ702" s="37"/>
      <c r="FK702" s="37"/>
      <c r="FL702" s="37"/>
      <c r="FM702" s="37"/>
      <c r="FN702" s="37"/>
      <c r="FO702" s="37"/>
      <c r="FP702" s="37"/>
      <c r="FQ702" s="37"/>
      <c r="FR702" s="37"/>
      <c r="FS702" s="37"/>
      <c r="FT702" s="37"/>
      <c r="FU702" s="37"/>
      <c r="FV702" s="37"/>
      <c r="FW702" s="37"/>
      <c r="FX702" s="37"/>
      <c r="FY702" s="37"/>
      <c r="FZ702" s="37"/>
      <c r="GA702" s="37"/>
      <c r="GB702" s="37"/>
      <c r="GC702" s="37"/>
      <c r="GD702" s="37"/>
      <c r="GE702" s="37"/>
      <c r="GF702" s="37"/>
      <c r="GG702" s="37"/>
      <c r="GH702" s="37"/>
      <c r="GI702" s="37"/>
      <c r="GJ702" s="37"/>
      <c r="GK702" s="37"/>
      <c r="GL702" s="37"/>
      <c r="GM702" s="37"/>
      <c r="GN702" s="37"/>
      <c r="GO702" s="37"/>
      <c r="GP702" s="37"/>
      <c r="GQ702" s="37"/>
      <c r="GR702" s="37"/>
      <c r="GS702" s="37"/>
      <c r="GT702" s="37"/>
      <c r="GU702" s="37"/>
      <c r="GV702" s="37"/>
      <c r="GW702" s="37"/>
      <c r="GX702" s="37"/>
      <c r="GY702" s="37"/>
      <c r="GZ702" s="37"/>
      <c r="HA702" s="37"/>
      <c r="HB702" s="37"/>
      <c r="HC702" s="37"/>
      <c r="HD702" s="37"/>
      <c r="HE702" s="37"/>
      <c r="HF702" s="37"/>
      <c r="HG702" s="37"/>
      <c r="HH702" s="37"/>
      <c r="HI702" s="37"/>
      <c r="HJ702" s="37"/>
      <c r="HK702" s="37"/>
      <c r="HL702" s="37"/>
      <c r="HM702" s="37"/>
      <c r="HN702" s="37"/>
      <c r="HO702" s="37"/>
      <c r="HP702" s="37"/>
      <c r="HQ702" s="37"/>
      <c r="HR702" s="37"/>
      <c r="HS702" s="37"/>
      <c r="HT702" s="37"/>
      <c r="HU702" s="37"/>
      <c r="HV702" s="37"/>
      <c r="HW702" s="37"/>
      <c r="HX702" s="37"/>
      <c r="HY702" s="37"/>
      <c r="HZ702" s="37"/>
      <c r="IA702" s="37"/>
      <c r="IB702" s="37"/>
      <c r="IC702" s="37"/>
      <c r="ID702" s="37"/>
      <c r="IE702" s="37"/>
      <c r="IF702" s="37"/>
      <c r="IG702" s="37"/>
      <c r="IH702" s="37"/>
      <c r="II702" s="37"/>
      <c r="IJ702" s="37"/>
      <c r="IK702" s="37"/>
    </row>
    <row r="703" spans="1:245" ht="13.5">
      <c r="A703" s="2">
        <v>26</v>
      </c>
      <c r="B703" s="4" t="s">
        <v>1503</v>
      </c>
      <c r="C703" s="4" t="s">
        <v>1508</v>
      </c>
      <c r="D703" s="4" t="s">
        <v>1510</v>
      </c>
      <c r="E703" s="4">
        <v>450</v>
      </c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  <c r="BS703" s="37"/>
      <c r="BT703" s="37"/>
      <c r="BU703" s="37"/>
      <c r="BV703" s="37"/>
      <c r="BW703" s="37"/>
      <c r="BX703" s="37"/>
      <c r="BY703" s="37"/>
      <c r="BZ703" s="37"/>
      <c r="CA703" s="37"/>
      <c r="CB703" s="37"/>
      <c r="CC703" s="37"/>
      <c r="CD703" s="37"/>
      <c r="CE703" s="37"/>
      <c r="CF703" s="37"/>
      <c r="CG703" s="37"/>
      <c r="CH703" s="37"/>
      <c r="CI703" s="37"/>
      <c r="CJ703" s="37"/>
      <c r="CK703" s="37"/>
      <c r="CL703" s="37"/>
      <c r="CM703" s="37"/>
      <c r="CN703" s="37"/>
      <c r="CO703" s="37"/>
      <c r="CP703" s="37"/>
      <c r="CQ703" s="37"/>
      <c r="CR703" s="37"/>
      <c r="CS703" s="37"/>
      <c r="CT703" s="37"/>
      <c r="CU703" s="37"/>
      <c r="CV703" s="37"/>
      <c r="CW703" s="37"/>
      <c r="CX703" s="37"/>
      <c r="CY703" s="37"/>
      <c r="CZ703" s="37"/>
      <c r="DA703" s="37"/>
      <c r="DB703" s="37"/>
      <c r="DC703" s="37"/>
      <c r="DD703" s="37"/>
      <c r="DE703" s="37"/>
      <c r="DF703" s="37"/>
      <c r="DG703" s="37"/>
      <c r="DH703" s="37"/>
      <c r="DI703" s="37"/>
      <c r="DJ703" s="37"/>
      <c r="DK703" s="37"/>
      <c r="DL703" s="37"/>
      <c r="DM703" s="37"/>
      <c r="DN703" s="37"/>
      <c r="DO703" s="37"/>
      <c r="DP703" s="37"/>
      <c r="DQ703" s="37"/>
      <c r="DR703" s="37"/>
      <c r="DS703" s="37"/>
      <c r="DT703" s="37"/>
      <c r="DU703" s="37"/>
      <c r="DV703" s="37"/>
      <c r="DW703" s="37"/>
      <c r="DX703" s="37"/>
      <c r="DY703" s="37"/>
      <c r="DZ703" s="37"/>
      <c r="EA703" s="37"/>
      <c r="EB703" s="37"/>
      <c r="EC703" s="37"/>
      <c r="ED703" s="37"/>
      <c r="EE703" s="37"/>
      <c r="EF703" s="37"/>
      <c r="EG703" s="37"/>
      <c r="EH703" s="37"/>
      <c r="EI703" s="37"/>
      <c r="EJ703" s="37"/>
      <c r="EK703" s="37"/>
      <c r="EL703" s="37"/>
      <c r="EM703" s="37"/>
      <c r="EN703" s="37"/>
      <c r="EO703" s="37"/>
      <c r="EP703" s="37"/>
      <c r="EQ703" s="37"/>
      <c r="ER703" s="37"/>
      <c r="ES703" s="37"/>
      <c r="ET703" s="37"/>
      <c r="EU703" s="37"/>
      <c r="EV703" s="37"/>
      <c r="EW703" s="37"/>
      <c r="EX703" s="37"/>
      <c r="EY703" s="37"/>
      <c r="EZ703" s="37"/>
      <c r="FA703" s="37"/>
      <c r="FB703" s="37"/>
      <c r="FC703" s="37"/>
      <c r="FD703" s="37"/>
      <c r="FE703" s="37"/>
      <c r="FF703" s="37"/>
      <c r="FG703" s="37"/>
      <c r="FH703" s="37"/>
      <c r="FI703" s="37"/>
      <c r="FJ703" s="37"/>
      <c r="FK703" s="37"/>
      <c r="FL703" s="37"/>
      <c r="FM703" s="37"/>
      <c r="FN703" s="37"/>
      <c r="FO703" s="37"/>
      <c r="FP703" s="37"/>
      <c r="FQ703" s="37"/>
      <c r="FR703" s="37"/>
      <c r="FS703" s="37"/>
      <c r="FT703" s="37"/>
      <c r="FU703" s="37"/>
      <c r="FV703" s="37"/>
      <c r="FW703" s="37"/>
      <c r="FX703" s="37"/>
      <c r="FY703" s="37"/>
      <c r="FZ703" s="37"/>
      <c r="GA703" s="37"/>
      <c r="GB703" s="37"/>
      <c r="GC703" s="37"/>
      <c r="GD703" s="37"/>
      <c r="GE703" s="37"/>
      <c r="GF703" s="37"/>
      <c r="GG703" s="37"/>
      <c r="GH703" s="37"/>
      <c r="GI703" s="37"/>
      <c r="GJ703" s="37"/>
      <c r="GK703" s="37"/>
      <c r="GL703" s="37"/>
      <c r="GM703" s="37"/>
      <c r="GN703" s="37"/>
      <c r="GO703" s="37"/>
      <c r="GP703" s="37"/>
      <c r="GQ703" s="37"/>
      <c r="GR703" s="37"/>
      <c r="GS703" s="37"/>
      <c r="GT703" s="37"/>
      <c r="GU703" s="37"/>
      <c r="GV703" s="37"/>
      <c r="GW703" s="37"/>
      <c r="GX703" s="37"/>
      <c r="GY703" s="37"/>
      <c r="GZ703" s="37"/>
      <c r="HA703" s="37"/>
      <c r="HB703" s="37"/>
      <c r="HC703" s="37"/>
      <c r="HD703" s="37"/>
      <c r="HE703" s="37"/>
      <c r="HF703" s="37"/>
      <c r="HG703" s="37"/>
      <c r="HH703" s="37"/>
      <c r="HI703" s="37"/>
      <c r="HJ703" s="37"/>
      <c r="HK703" s="37"/>
      <c r="HL703" s="37"/>
      <c r="HM703" s="37"/>
      <c r="HN703" s="37"/>
      <c r="HO703" s="37"/>
      <c r="HP703" s="37"/>
      <c r="HQ703" s="37"/>
      <c r="HR703" s="37"/>
      <c r="HS703" s="37"/>
      <c r="HT703" s="37"/>
      <c r="HU703" s="37"/>
      <c r="HV703" s="37"/>
      <c r="HW703" s="37"/>
      <c r="HX703" s="37"/>
      <c r="HY703" s="37"/>
      <c r="HZ703" s="37"/>
      <c r="IA703" s="37"/>
      <c r="IB703" s="37"/>
      <c r="IC703" s="37"/>
      <c r="ID703" s="37"/>
      <c r="IE703" s="37"/>
      <c r="IF703" s="37"/>
      <c r="IG703" s="37"/>
      <c r="IH703" s="37"/>
      <c r="II703" s="37"/>
      <c r="IJ703" s="37"/>
      <c r="IK703" s="37"/>
    </row>
    <row r="704" spans="1:245" ht="13.5">
      <c r="A704" s="2">
        <v>27</v>
      </c>
      <c r="B704" s="4" t="s">
        <v>1511</v>
      </c>
      <c r="C704" s="4" t="s">
        <v>1512</v>
      </c>
      <c r="D704" s="4" t="s">
        <v>1513</v>
      </c>
      <c r="E704" s="4">
        <v>50</v>
      </c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  <c r="BS704" s="37"/>
      <c r="BT704" s="37"/>
      <c r="BU704" s="37"/>
      <c r="BV704" s="37"/>
      <c r="BW704" s="37"/>
      <c r="BX704" s="37"/>
      <c r="BY704" s="37"/>
      <c r="BZ704" s="37"/>
      <c r="CA704" s="37"/>
      <c r="CB704" s="37"/>
      <c r="CC704" s="37"/>
      <c r="CD704" s="37"/>
      <c r="CE704" s="37"/>
      <c r="CF704" s="37"/>
      <c r="CG704" s="37"/>
      <c r="CH704" s="37"/>
      <c r="CI704" s="37"/>
      <c r="CJ704" s="37"/>
      <c r="CK704" s="37"/>
      <c r="CL704" s="37"/>
      <c r="CM704" s="37"/>
      <c r="CN704" s="37"/>
      <c r="CO704" s="37"/>
      <c r="CP704" s="37"/>
      <c r="CQ704" s="37"/>
      <c r="CR704" s="37"/>
      <c r="CS704" s="37"/>
      <c r="CT704" s="37"/>
      <c r="CU704" s="37"/>
      <c r="CV704" s="37"/>
      <c r="CW704" s="37"/>
      <c r="CX704" s="37"/>
      <c r="CY704" s="37"/>
      <c r="CZ704" s="37"/>
      <c r="DA704" s="37"/>
      <c r="DB704" s="37"/>
      <c r="DC704" s="37"/>
      <c r="DD704" s="37"/>
      <c r="DE704" s="37"/>
      <c r="DF704" s="37"/>
      <c r="DG704" s="37"/>
      <c r="DH704" s="37"/>
      <c r="DI704" s="37"/>
      <c r="DJ704" s="37"/>
      <c r="DK704" s="37"/>
      <c r="DL704" s="37"/>
      <c r="DM704" s="37"/>
      <c r="DN704" s="37"/>
      <c r="DO704" s="37"/>
      <c r="DP704" s="37"/>
      <c r="DQ704" s="37"/>
      <c r="DR704" s="37"/>
      <c r="DS704" s="37"/>
      <c r="DT704" s="37"/>
      <c r="DU704" s="37"/>
      <c r="DV704" s="37"/>
      <c r="DW704" s="37"/>
      <c r="DX704" s="37"/>
      <c r="DY704" s="37"/>
      <c r="DZ704" s="37"/>
      <c r="EA704" s="37"/>
      <c r="EB704" s="37"/>
      <c r="EC704" s="37"/>
      <c r="ED704" s="37"/>
      <c r="EE704" s="37"/>
      <c r="EF704" s="37"/>
      <c r="EG704" s="37"/>
      <c r="EH704" s="37"/>
      <c r="EI704" s="37"/>
      <c r="EJ704" s="37"/>
      <c r="EK704" s="37"/>
      <c r="EL704" s="37"/>
      <c r="EM704" s="37"/>
      <c r="EN704" s="37"/>
      <c r="EO704" s="37"/>
      <c r="EP704" s="37"/>
      <c r="EQ704" s="37"/>
      <c r="ER704" s="37"/>
      <c r="ES704" s="37"/>
      <c r="ET704" s="37"/>
      <c r="EU704" s="37"/>
      <c r="EV704" s="37"/>
      <c r="EW704" s="37"/>
      <c r="EX704" s="37"/>
      <c r="EY704" s="37"/>
      <c r="EZ704" s="37"/>
      <c r="FA704" s="37"/>
      <c r="FB704" s="37"/>
      <c r="FC704" s="37"/>
      <c r="FD704" s="37"/>
      <c r="FE704" s="37"/>
      <c r="FF704" s="37"/>
      <c r="FG704" s="37"/>
      <c r="FH704" s="37"/>
      <c r="FI704" s="37"/>
      <c r="FJ704" s="37"/>
      <c r="FK704" s="37"/>
      <c r="FL704" s="37"/>
      <c r="FM704" s="37"/>
      <c r="FN704" s="37"/>
      <c r="FO704" s="37"/>
      <c r="FP704" s="37"/>
      <c r="FQ704" s="37"/>
      <c r="FR704" s="37"/>
      <c r="FS704" s="37"/>
      <c r="FT704" s="37"/>
      <c r="FU704" s="37"/>
      <c r="FV704" s="37"/>
      <c r="FW704" s="37"/>
      <c r="FX704" s="37"/>
      <c r="FY704" s="37"/>
      <c r="FZ704" s="37"/>
      <c r="GA704" s="37"/>
      <c r="GB704" s="37"/>
      <c r="GC704" s="37"/>
      <c r="GD704" s="37"/>
      <c r="GE704" s="37"/>
      <c r="GF704" s="37"/>
      <c r="GG704" s="37"/>
      <c r="GH704" s="37"/>
      <c r="GI704" s="37"/>
      <c r="GJ704" s="37"/>
      <c r="GK704" s="37"/>
      <c r="GL704" s="37"/>
      <c r="GM704" s="37"/>
      <c r="GN704" s="37"/>
      <c r="GO704" s="37"/>
      <c r="GP704" s="37"/>
      <c r="GQ704" s="37"/>
      <c r="GR704" s="37"/>
      <c r="GS704" s="37"/>
      <c r="GT704" s="37"/>
      <c r="GU704" s="37"/>
      <c r="GV704" s="37"/>
      <c r="GW704" s="37"/>
      <c r="GX704" s="37"/>
      <c r="GY704" s="37"/>
      <c r="GZ704" s="37"/>
      <c r="HA704" s="37"/>
      <c r="HB704" s="37"/>
      <c r="HC704" s="37"/>
      <c r="HD704" s="37"/>
      <c r="HE704" s="37"/>
      <c r="HF704" s="37"/>
      <c r="HG704" s="37"/>
      <c r="HH704" s="37"/>
      <c r="HI704" s="37"/>
      <c r="HJ704" s="37"/>
      <c r="HK704" s="37"/>
      <c r="HL704" s="37"/>
      <c r="HM704" s="37"/>
      <c r="HN704" s="37"/>
      <c r="HO704" s="37"/>
      <c r="HP704" s="37"/>
      <c r="HQ704" s="37"/>
      <c r="HR704" s="37"/>
      <c r="HS704" s="37"/>
      <c r="HT704" s="37"/>
      <c r="HU704" s="37"/>
      <c r="HV704" s="37"/>
      <c r="HW704" s="37"/>
      <c r="HX704" s="37"/>
      <c r="HY704" s="37"/>
      <c r="HZ704" s="37"/>
      <c r="IA704" s="37"/>
      <c r="IB704" s="37"/>
      <c r="IC704" s="37"/>
      <c r="ID704" s="37"/>
      <c r="IE704" s="37"/>
      <c r="IF704" s="37"/>
      <c r="IG704" s="37"/>
      <c r="IH704" s="37"/>
      <c r="II704" s="37"/>
      <c r="IJ704" s="37"/>
      <c r="IK704" s="37"/>
    </row>
    <row r="705" spans="1:245" ht="13.5">
      <c r="A705" s="2">
        <v>28</v>
      </c>
      <c r="B705" s="4" t="s">
        <v>1511</v>
      </c>
      <c r="C705" s="4" t="s">
        <v>1512</v>
      </c>
      <c r="D705" s="4" t="s">
        <v>1514</v>
      </c>
      <c r="E705" s="4">
        <v>14</v>
      </c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  <c r="CW705" s="37"/>
      <c r="CX705" s="37"/>
      <c r="CY705" s="37"/>
      <c r="CZ705" s="37"/>
      <c r="DA705" s="37"/>
      <c r="DB705" s="37"/>
      <c r="DC705" s="37"/>
      <c r="DD705" s="37"/>
      <c r="DE705" s="37"/>
      <c r="DF705" s="37"/>
      <c r="DG705" s="37"/>
      <c r="DH705" s="37"/>
      <c r="DI705" s="37"/>
      <c r="DJ705" s="37"/>
      <c r="DK705" s="37"/>
      <c r="DL705" s="37"/>
      <c r="DM705" s="37"/>
      <c r="DN705" s="37"/>
      <c r="DO705" s="37"/>
      <c r="DP705" s="37"/>
      <c r="DQ705" s="37"/>
      <c r="DR705" s="37"/>
      <c r="DS705" s="37"/>
      <c r="DT705" s="37"/>
      <c r="DU705" s="37"/>
      <c r="DV705" s="37"/>
      <c r="DW705" s="37"/>
      <c r="DX705" s="37"/>
      <c r="DY705" s="37"/>
      <c r="DZ705" s="37"/>
      <c r="EA705" s="37"/>
      <c r="EB705" s="37"/>
      <c r="EC705" s="37"/>
      <c r="ED705" s="37"/>
      <c r="EE705" s="37"/>
      <c r="EF705" s="37"/>
      <c r="EG705" s="37"/>
      <c r="EH705" s="37"/>
      <c r="EI705" s="37"/>
      <c r="EJ705" s="37"/>
      <c r="EK705" s="37"/>
      <c r="EL705" s="37"/>
      <c r="EM705" s="37"/>
      <c r="EN705" s="37"/>
      <c r="EO705" s="37"/>
      <c r="EP705" s="37"/>
      <c r="EQ705" s="37"/>
      <c r="ER705" s="37"/>
      <c r="ES705" s="37"/>
      <c r="ET705" s="37"/>
      <c r="EU705" s="37"/>
      <c r="EV705" s="37"/>
      <c r="EW705" s="37"/>
      <c r="EX705" s="37"/>
      <c r="EY705" s="37"/>
      <c r="EZ705" s="37"/>
      <c r="FA705" s="37"/>
      <c r="FB705" s="37"/>
      <c r="FC705" s="37"/>
      <c r="FD705" s="37"/>
      <c r="FE705" s="37"/>
      <c r="FF705" s="37"/>
      <c r="FG705" s="37"/>
      <c r="FH705" s="37"/>
      <c r="FI705" s="37"/>
      <c r="FJ705" s="37"/>
      <c r="FK705" s="37"/>
      <c r="FL705" s="37"/>
      <c r="FM705" s="37"/>
      <c r="FN705" s="37"/>
      <c r="FO705" s="37"/>
      <c r="FP705" s="37"/>
      <c r="FQ705" s="37"/>
      <c r="FR705" s="37"/>
      <c r="FS705" s="37"/>
      <c r="FT705" s="37"/>
      <c r="FU705" s="37"/>
      <c r="FV705" s="37"/>
      <c r="FW705" s="37"/>
      <c r="FX705" s="37"/>
      <c r="FY705" s="37"/>
      <c r="FZ705" s="37"/>
      <c r="GA705" s="37"/>
      <c r="GB705" s="37"/>
      <c r="GC705" s="37"/>
      <c r="GD705" s="37"/>
      <c r="GE705" s="37"/>
      <c r="GF705" s="37"/>
      <c r="GG705" s="37"/>
      <c r="GH705" s="37"/>
      <c r="GI705" s="37"/>
      <c r="GJ705" s="37"/>
      <c r="GK705" s="37"/>
      <c r="GL705" s="37"/>
      <c r="GM705" s="37"/>
      <c r="GN705" s="37"/>
      <c r="GO705" s="37"/>
      <c r="GP705" s="37"/>
      <c r="GQ705" s="37"/>
      <c r="GR705" s="37"/>
      <c r="GS705" s="37"/>
      <c r="GT705" s="37"/>
      <c r="GU705" s="37"/>
      <c r="GV705" s="37"/>
      <c r="GW705" s="37"/>
      <c r="GX705" s="37"/>
      <c r="GY705" s="37"/>
      <c r="GZ705" s="37"/>
      <c r="HA705" s="37"/>
      <c r="HB705" s="37"/>
      <c r="HC705" s="37"/>
      <c r="HD705" s="37"/>
      <c r="HE705" s="37"/>
      <c r="HF705" s="37"/>
      <c r="HG705" s="37"/>
      <c r="HH705" s="37"/>
      <c r="HI705" s="37"/>
      <c r="HJ705" s="37"/>
      <c r="HK705" s="37"/>
      <c r="HL705" s="37"/>
      <c r="HM705" s="37"/>
      <c r="HN705" s="37"/>
      <c r="HO705" s="37"/>
      <c r="HP705" s="37"/>
      <c r="HQ705" s="37"/>
      <c r="HR705" s="37"/>
      <c r="HS705" s="37"/>
      <c r="HT705" s="37"/>
      <c r="HU705" s="37"/>
      <c r="HV705" s="37"/>
      <c r="HW705" s="37"/>
      <c r="HX705" s="37"/>
      <c r="HY705" s="37"/>
      <c r="HZ705" s="37"/>
      <c r="IA705" s="37"/>
      <c r="IB705" s="37"/>
      <c r="IC705" s="37"/>
      <c r="ID705" s="37"/>
      <c r="IE705" s="37"/>
      <c r="IF705" s="37"/>
      <c r="IG705" s="37"/>
      <c r="IH705" s="37"/>
      <c r="II705" s="37"/>
      <c r="IJ705" s="37"/>
      <c r="IK705" s="37"/>
    </row>
    <row r="706" spans="1:245" ht="13.5">
      <c r="A706" s="2">
        <v>29</v>
      </c>
      <c r="B706" s="4" t="s">
        <v>1511</v>
      </c>
      <c r="C706" s="4" t="s">
        <v>1512</v>
      </c>
      <c r="D706" s="4" t="s">
        <v>1263</v>
      </c>
      <c r="E706" s="4">
        <v>14</v>
      </c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  <c r="BS706" s="37"/>
      <c r="BT706" s="37"/>
      <c r="BU706" s="37"/>
      <c r="BV706" s="37"/>
      <c r="BW706" s="37"/>
      <c r="BX706" s="37"/>
      <c r="BY706" s="37"/>
      <c r="BZ706" s="37"/>
      <c r="CA706" s="37"/>
      <c r="CB706" s="37"/>
      <c r="CC706" s="37"/>
      <c r="CD706" s="37"/>
      <c r="CE706" s="37"/>
      <c r="CF706" s="37"/>
      <c r="CG706" s="37"/>
      <c r="CH706" s="37"/>
      <c r="CI706" s="37"/>
      <c r="CJ706" s="37"/>
      <c r="CK706" s="37"/>
      <c r="CL706" s="37"/>
      <c r="CM706" s="37"/>
      <c r="CN706" s="37"/>
      <c r="CO706" s="37"/>
      <c r="CP706" s="37"/>
      <c r="CQ706" s="37"/>
      <c r="CR706" s="37"/>
      <c r="CS706" s="37"/>
      <c r="CT706" s="37"/>
      <c r="CU706" s="37"/>
      <c r="CV706" s="37"/>
      <c r="CW706" s="37"/>
      <c r="CX706" s="37"/>
      <c r="CY706" s="37"/>
      <c r="CZ706" s="37"/>
      <c r="DA706" s="37"/>
      <c r="DB706" s="37"/>
      <c r="DC706" s="37"/>
      <c r="DD706" s="37"/>
      <c r="DE706" s="37"/>
      <c r="DF706" s="37"/>
      <c r="DG706" s="37"/>
      <c r="DH706" s="37"/>
      <c r="DI706" s="37"/>
      <c r="DJ706" s="37"/>
      <c r="DK706" s="37"/>
      <c r="DL706" s="37"/>
      <c r="DM706" s="37"/>
      <c r="DN706" s="37"/>
      <c r="DO706" s="37"/>
      <c r="DP706" s="37"/>
      <c r="DQ706" s="37"/>
      <c r="DR706" s="37"/>
      <c r="DS706" s="37"/>
      <c r="DT706" s="37"/>
      <c r="DU706" s="37"/>
      <c r="DV706" s="37"/>
      <c r="DW706" s="37"/>
      <c r="DX706" s="37"/>
      <c r="DY706" s="37"/>
      <c r="DZ706" s="37"/>
      <c r="EA706" s="37"/>
      <c r="EB706" s="37"/>
      <c r="EC706" s="37"/>
      <c r="ED706" s="37"/>
      <c r="EE706" s="37"/>
      <c r="EF706" s="37"/>
      <c r="EG706" s="37"/>
      <c r="EH706" s="37"/>
      <c r="EI706" s="37"/>
      <c r="EJ706" s="37"/>
      <c r="EK706" s="37"/>
      <c r="EL706" s="37"/>
      <c r="EM706" s="37"/>
      <c r="EN706" s="37"/>
      <c r="EO706" s="37"/>
      <c r="EP706" s="37"/>
      <c r="EQ706" s="37"/>
      <c r="ER706" s="37"/>
      <c r="ES706" s="37"/>
      <c r="ET706" s="37"/>
      <c r="EU706" s="37"/>
      <c r="EV706" s="37"/>
      <c r="EW706" s="37"/>
      <c r="EX706" s="37"/>
      <c r="EY706" s="37"/>
      <c r="EZ706" s="37"/>
      <c r="FA706" s="37"/>
      <c r="FB706" s="37"/>
      <c r="FC706" s="37"/>
      <c r="FD706" s="37"/>
      <c r="FE706" s="37"/>
      <c r="FF706" s="37"/>
      <c r="FG706" s="37"/>
      <c r="FH706" s="37"/>
      <c r="FI706" s="37"/>
      <c r="FJ706" s="37"/>
      <c r="FK706" s="37"/>
      <c r="FL706" s="37"/>
      <c r="FM706" s="37"/>
      <c r="FN706" s="37"/>
      <c r="FO706" s="37"/>
      <c r="FP706" s="37"/>
      <c r="FQ706" s="37"/>
      <c r="FR706" s="37"/>
      <c r="FS706" s="37"/>
      <c r="FT706" s="37"/>
      <c r="FU706" s="37"/>
      <c r="FV706" s="37"/>
      <c r="FW706" s="37"/>
      <c r="FX706" s="37"/>
      <c r="FY706" s="37"/>
      <c r="FZ706" s="37"/>
      <c r="GA706" s="37"/>
      <c r="GB706" s="37"/>
      <c r="GC706" s="37"/>
      <c r="GD706" s="37"/>
      <c r="GE706" s="37"/>
      <c r="GF706" s="37"/>
      <c r="GG706" s="37"/>
      <c r="GH706" s="37"/>
      <c r="GI706" s="37"/>
      <c r="GJ706" s="37"/>
      <c r="GK706" s="37"/>
      <c r="GL706" s="37"/>
      <c r="GM706" s="37"/>
      <c r="GN706" s="37"/>
      <c r="GO706" s="37"/>
      <c r="GP706" s="37"/>
      <c r="GQ706" s="37"/>
      <c r="GR706" s="37"/>
      <c r="GS706" s="37"/>
      <c r="GT706" s="37"/>
      <c r="GU706" s="37"/>
      <c r="GV706" s="37"/>
      <c r="GW706" s="37"/>
      <c r="GX706" s="37"/>
      <c r="GY706" s="37"/>
      <c r="GZ706" s="37"/>
      <c r="HA706" s="37"/>
      <c r="HB706" s="37"/>
      <c r="HC706" s="37"/>
      <c r="HD706" s="37"/>
      <c r="HE706" s="37"/>
      <c r="HF706" s="37"/>
      <c r="HG706" s="37"/>
      <c r="HH706" s="37"/>
      <c r="HI706" s="37"/>
      <c r="HJ706" s="37"/>
      <c r="HK706" s="37"/>
      <c r="HL706" s="37"/>
      <c r="HM706" s="37"/>
      <c r="HN706" s="37"/>
      <c r="HO706" s="37"/>
      <c r="HP706" s="37"/>
      <c r="HQ706" s="37"/>
      <c r="HR706" s="37"/>
      <c r="HS706" s="37"/>
      <c r="HT706" s="37"/>
      <c r="HU706" s="37"/>
      <c r="HV706" s="37"/>
      <c r="HW706" s="37"/>
      <c r="HX706" s="37"/>
      <c r="HY706" s="37"/>
      <c r="HZ706" s="37"/>
      <c r="IA706" s="37"/>
      <c r="IB706" s="37"/>
      <c r="IC706" s="37"/>
      <c r="ID706" s="37"/>
      <c r="IE706" s="37"/>
      <c r="IF706" s="37"/>
      <c r="IG706" s="37"/>
      <c r="IH706" s="37"/>
      <c r="II706" s="37"/>
      <c r="IJ706" s="37"/>
      <c r="IK706" s="37"/>
    </row>
    <row r="707" spans="1:245" ht="13.5">
      <c r="A707" s="2">
        <v>30</v>
      </c>
      <c r="B707" s="4" t="s">
        <v>1515</v>
      </c>
      <c r="C707" s="4" t="s">
        <v>1516</v>
      </c>
      <c r="D707" s="4" t="s">
        <v>1517</v>
      </c>
      <c r="E707" s="4">
        <v>50</v>
      </c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  <c r="BI707" s="37"/>
      <c r="BJ707" s="37"/>
      <c r="BK707" s="37"/>
      <c r="BL707" s="37"/>
      <c r="BM707" s="37"/>
      <c r="BN707" s="37"/>
      <c r="BO707" s="37"/>
      <c r="BP707" s="37"/>
      <c r="BQ707" s="37"/>
      <c r="BR707" s="37"/>
      <c r="BS707" s="37"/>
      <c r="BT707" s="37"/>
      <c r="BU707" s="37"/>
      <c r="BV707" s="37"/>
      <c r="BW707" s="37"/>
      <c r="BX707" s="37"/>
      <c r="BY707" s="37"/>
      <c r="BZ707" s="37"/>
      <c r="CA707" s="37"/>
      <c r="CB707" s="37"/>
      <c r="CC707" s="37"/>
      <c r="CD707" s="37"/>
      <c r="CE707" s="37"/>
      <c r="CF707" s="37"/>
      <c r="CG707" s="37"/>
      <c r="CH707" s="37"/>
      <c r="CI707" s="37"/>
      <c r="CJ707" s="37"/>
      <c r="CK707" s="37"/>
      <c r="CL707" s="37"/>
      <c r="CM707" s="37"/>
      <c r="CN707" s="37"/>
      <c r="CO707" s="37"/>
      <c r="CP707" s="37"/>
      <c r="CQ707" s="37"/>
      <c r="CR707" s="37"/>
      <c r="CS707" s="37"/>
      <c r="CT707" s="37"/>
      <c r="CU707" s="37"/>
      <c r="CV707" s="37"/>
      <c r="CW707" s="37"/>
      <c r="CX707" s="37"/>
      <c r="CY707" s="37"/>
      <c r="CZ707" s="37"/>
      <c r="DA707" s="37"/>
      <c r="DB707" s="37"/>
      <c r="DC707" s="37"/>
      <c r="DD707" s="37"/>
      <c r="DE707" s="37"/>
      <c r="DF707" s="37"/>
      <c r="DG707" s="37"/>
      <c r="DH707" s="37"/>
      <c r="DI707" s="37"/>
      <c r="DJ707" s="37"/>
      <c r="DK707" s="37"/>
      <c r="DL707" s="37"/>
      <c r="DM707" s="37"/>
      <c r="DN707" s="37"/>
      <c r="DO707" s="37"/>
      <c r="DP707" s="37"/>
      <c r="DQ707" s="37"/>
      <c r="DR707" s="37"/>
      <c r="DS707" s="37"/>
      <c r="DT707" s="37"/>
      <c r="DU707" s="37"/>
      <c r="DV707" s="37"/>
      <c r="DW707" s="37"/>
      <c r="DX707" s="37"/>
      <c r="DY707" s="37"/>
      <c r="DZ707" s="37"/>
      <c r="EA707" s="37"/>
      <c r="EB707" s="37"/>
      <c r="EC707" s="37"/>
      <c r="ED707" s="37"/>
      <c r="EE707" s="37"/>
      <c r="EF707" s="37"/>
      <c r="EG707" s="37"/>
      <c r="EH707" s="37"/>
      <c r="EI707" s="37"/>
      <c r="EJ707" s="37"/>
      <c r="EK707" s="37"/>
      <c r="EL707" s="37"/>
      <c r="EM707" s="37"/>
      <c r="EN707" s="37"/>
      <c r="EO707" s="37"/>
      <c r="EP707" s="37"/>
      <c r="EQ707" s="37"/>
      <c r="ER707" s="37"/>
      <c r="ES707" s="37"/>
      <c r="ET707" s="37"/>
      <c r="EU707" s="37"/>
      <c r="EV707" s="37"/>
      <c r="EW707" s="37"/>
      <c r="EX707" s="37"/>
      <c r="EY707" s="37"/>
      <c r="EZ707" s="37"/>
      <c r="FA707" s="37"/>
      <c r="FB707" s="37"/>
      <c r="FC707" s="37"/>
      <c r="FD707" s="37"/>
      <c r="FE707" s="37"/>
      <c r="FF707" s="37"/>
      <c r="FG707" s="37"/>
      <c r="FH707" s="37"/>
      <c r="FI707" s="37"/>
      <c r="FJ707" s="37"/>
      <c r="FK707" s="37"/>
      <c r="FL707" s="37"/>
      <c r="FM707" s="37"/>
      <c r="FN707" s="37"/>
      <c r="FO707" s="37"/>
      <c r="FP707" s="37"/>
      <c r="FQ707" s="37"/>
      <c r="FR707" s="37"/>
      <c r="FS707" s="37"/>
      <c r="FT707" s="37"/>
      <c r="FU707" s="37"/>
      <c r="FV707" s="37"/>
      <c r="FW707" s="37"/>
      <c r="FX707" s="37"/>
      <c r="FY707" s="37"/>
      <c r="FZ707" s="37"/>
      <c r="GA707" s="37"/>
      <c r="GB707" s="37"/>
      <c r="GC707" s="37"/>
      <c r="GD707" s="37"/>
      <c r="GE707" s="37"/>
      <c r="GF707" s="37"/>
      <c r="GG707" s="37"/>
      <c r="GH707" s="37"/>
      <c r="GI707" s="37"/>
      <c r="GJ707" s="37"/>
      <c r="GK707" s="37"/>
      <c r="GL707" s="37"/>
      <c r="GM707" s="37"/>
      <c r="GN707" s="37"/>
      <c r="GO707" s="37"/>
      <c r="GP707" s="37"/>
      <c r="GQ707" s="37"/>
      <c r="GR707" s="37"/>
      <c r="GS707" s="37"/>
      <c r="GT707" s="37"/>
      <c r="GU707" s="37"/>
      <c r="GV707" s="37"/>
      <c r="GW707" s="37"/>
      <c r="GX707" s="37"/>
      <c r="GY707" s="37"/>
      <c r="GZ707" s="37"/>
      <c r="HA707" s="37"/>
      <c r="HB707" s="37"/>
      <c r="HC707" s="37"/>
      <c r="HD707" s="37"/>
      <c r="HE707" s="37"/>
      <c r="HF707" s="37"/>
      <c r="HG707" s="37"/>
      <c r="HH707" s="37"/>
      <c r="HI707" s="37"/>
      <c r="HJ707" s="37"/>
      <c r="HK707" s="37"/>
      <c r="HL707" s="37"/>
      <c r="HM707" s="37"/>
      <c r="HN707" s="37"/>
      <c r="HO707" s="37"/>
      <c r="HP707" s="37"/>
      <c r="HQ707" s="37"/>
      <c r="HR707" s="37"/>
      <c r="HS707" s="37"/>
      <c r="HT707" s="37"/>
      <c r="HU707" s="37"/>
      <c r="HV707" s="37"/>
      <c r="HW707" s="37"/>
      <c r="HX707" s="37"/>
      <c r="HY707" s="37"/>
      <c r="HZ707" s="37"/>
      <c r="IA707" s="37"/>
      <c r="IB707" s="37"/>
      <c r="IC707" s="37"/>
      <c r="ID707" s="37"/>
      <c r="IE707" s="37"/>
      <c r="IF707" s="37"/>
      <c r="IG707" s="37"/>
      <c r="IH707" s="37"/>
      <c r="II707" s="37"/>
      <c r="IJ707" s="37"/>
      <c r="IK707" s="37"/>
    </row>
    <row r="708" spans="1:245" ht="13.5">
      <c r="A708" s="2">
        <v>31</v>
      </c>
      <c r="B708" s="4" t="s">
        <v>1515</v>
      </c>
      <c r="C708" s="40" t="s">
        <v>2412</v>
      </c>
      <c r="D708" s="40" t="s">
        <v>2413</v>
      </c>
      <c r="E708" s="4">
        <v>12</v>
      </c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7"/>
      <c r="BQ708" s="37"/>
      <c r="BR708" s="37"/>
      <c r="BS708" s="37"/>
      <c r="BT708" s="37"/>
      <c r="BU708" s="37"/>
      <c r="BV708" s="37"/>
      <c r="BW708" s="37"/>
      <c r="BX708" s="37"/>
      <c r="BY708" s="37"/>
      <c r="BZ708" s="37"/>
      <c r="CA708" s="37"/>
      <c r="CB708" s="37"/>
      <c r="CC708" s="37"/>
      <c r="CD708" s="37"/>
      <c r="CE708" s="37"/>
      <c r="CF708" s="37"/>
      <c r="CG708" s="37"/>
      <c r="CH708" s="37"/>
      <c r="CI708" s="37"/>
      <c r="CJ708" s="37"/>
      <c r="CK708" s="37"/>
      <c r="CL708" s="37"/>
      <c r="CM708" s="37"/>
      <c r="CN708" s="37"/>
      <c r="CO708" s="37"/>
      <c r="CP708" s="37"/>
      <c r="CQ708" s="37"/>
      <c r="CR708" s="37"/>
      <c r="CS708" s="37"/>
      <c r="CT708" s="37"/>
      <c r="CU708" s="37"/>
      <c r="CV708" s="37"/>
      <c r="CW708" s="37"/>
      <c r="CX708" s="37"/>
      <c r="CY708" s="37"/>
      <c r="CZ708" s="37"/>
      <c r="DA708" s="37"/>
      <c r="DB708" s="37"/>
      <c r="DC708" s="37"/>
      <c r="DD708" s="37"/>
      <c r="DE708" s="37"/>
      <c r="DF708" s="37"/>
      <c r="DG708" s="37"/>
      <c r="DH708" s="37"/>
      <c r="DI708" s="37"/>
      <c r="DJ708" s="37"/>
      <c r="DK708" s="37"/>
      <c r="DL708" s="37"/>
      <c r="DM708" s="37"/>
      <c r="DN708" s="37"/>
      <c r="DO708" s="37"/>
      <c r="DP708" s="37"/>
      <c r="DQ708" s="37"/>
      <c r="DR708" s="37"/>
      <c r="DS708" s="37"/>
      <c r="DT708" s="37"/>
      <c r="DU708" s="37"/>
      <c r="DV708" s="37"/>
      <c r="DW708" s="37"/>
      <c r="DX708" s="37"/>
      <c r="DY708" s="37"/>
      <c r="DZ708" s="37"/>
      <c r="EA708" s="37"/>
      <c r="EB708" s="37"/>
      <c r="EC708" s="37"/>
      <c r="ED708" s="37"/>
      <c r="EE708" s="37"/>
      <c r="EF708" s="37"/>
      <c r="EG708" s="37"/>
      <c r="EH708" s="37"/>
      <c r="EI708" s="37"/>
      <c r="EJ708" s="37"/>
      <c r="EK708" s="37"/>
      <c r="EL708" s="37"/>
      <c r="EM708" s="37"/>
      <c r="EN708" s="37"/>
      <c r="EO708" s="37"/>
      <c r="EP708" s="37"/>
      <c r="EQ708" s="37"/>
      <c r="ER708" s="37"/>
      <c r="ES708" s="37"/>
      <c r="ET708" s="37"/>
      <c r="EU708" s="37"/>
      <c r="EV708" s="37"/>
      <c r="EW708" s="37"/>
      <c r="EX708" s="37"/>
      <c r="EY708" s="37"/>
      <c r="EZ708" s="37"/>
      <c r="FA708" s="37"/>
      <c r="FB708" s="37"/>
      <c r="FC708" s="37"/>
      <c r="FD708" s="37"/>
      <c r="FE708" s="37"/>
      <c r="FF708" s="37"/>
      <c r="FG708" s="37"/>
      <c r="FH708" s="37"/>
      <c r="FI708" s="37"/>
      <c r="FJ708" s="37"/>
      <c r="FK708" s="37"/>
      <c r="FL708" s="37"/>
      <c r="FM708" s="37"/>
      <c r="FN708" s="37"/>
      <c r="FO708" s="37"/>
      <c r="FP708" s="37"/>
      <c r="FQ708" s="37"/>
      <c r="FR708" s="37"/>
      <c r="FS708" s="37"/>
      <c r="FT708" s="37"/>
      <c r="FU708" s="37"/>
      <c r="FV708" s="37"/>
      <c r="FW708" s="37"/>
      <c r="FX708" s="37"/>
      <c r="FY708" s="37"/>
      <c r="FZ708" s="37"/>
      <c r="GA708" s="37"/>
      <c r="GB708" s="37"/>
      <c r="GC708" s="37"/>
      <c r="GD708" s="37"/>
      <c r="GE708" s="37"/>
      <c r="GF708" s="37"/>
      <c r="GG708" s="37"/>
      <c r="GH708" s="37"/>
      <c r="GI708" s="37"/>
      <c r="GJ708" s="37"/>
      <c r="GK708" s="37"/>
      <c r="GL708" s="37"/>
      <c r="GM708" s="37"/>
      <c r="GN708" s="37"/>
      <c r="GO708" s="37"/>
      <c r="GP708" s="37"/>
      <c r="GQ708" s="37"/>
      <c r="GR708" s="37"/>
      <c r="GS708" s="37"/>
      <c r="GT708" s="37"/>
      <c r="GU708" s="37"/>
      <c r="GV708" s="37"/>
      <c r="GW708" s="37"/>
      <c r="GX708" s="37"/>
      <c r="GY708" s="37"/>
      <c r="GZ708" s="37"/>
      <c r="HA708" s="37"/>
      <c r="HB708" s="37"/>
      <c r="HC708" s="37"/>
      <c r="HD708" s="37"/>
      <c r="HE708" s="37"/>
      <c r="HF708" s="37"/>
      <c r="HG708" s="37"/>
      <c r="HH708" s="37"/>
      <c r="HI708" s="37"/>
      <c r="HJ708" s="37"/>
      <c r="HK708" s="37"/>
      <c r="HL708" s="37"/>
      <c r="HM708" s="37"/>
      <c r="HN708" s="37"/>
      <c r="HO708" s="37"/>
      <c r="HP708" s="37"/>
      <c r="HQ708" s="37"/>
      <c r="HR708" s="37"/>
      <c r="HS708" s="37"/>
      <c r="HT708" s="37"/>
      <c r="HU708" s="37"/>
      <c r="HV708" s="37"/>
      <c r="HW708" s="37"/>
      <c r="HX708" s="37"/>
      <c r="HY708" s="37"/>
      <c r="HZ708" s="37"/>
      <c r="IA708" s="37"/>
      <c r="IB708" s="37"/>
      <c r="IC708" s="37"/>
      <c r="ID708" s="37"/>
      <c r="IE708" s="37"/>
      <c r="IF708" s="37"/>
      <c r="IG708" s="37"/>
      <c r="IH708" s="37"/>
      <c r="II708" s="37"/>
      <c r="IJ708" s="37"/>
      <c r="IK708" s="37"/>
    </row>
    <row r="709" spans="1:245" ht="13.5">
      <c r="A709" s="2">
        <v>32</v>
      </c>
      <c r="B709" s="4" t="s">
        <v>1515</v>
      </c>
      <c r="C709" s="4" t="s">
        <v>1518</v>
      </c>
      <c r="D709" s="4" t="s">
        <v>1519</v>
      </c>
      <c r="E709" s="4">
        <v>450</v>
      </c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  <c r="BS709" s="37"/>
      <c r="BT709" s="37"/>
      <c r="BU709" s="37"/>
      <c r="BV709" s="37"/>
      <c r="BW709" s="37"/>
      <c r="BX709" s="37"/>
      <c r="BY709" s="37"/>
      <c r="BZ709" s="37"/>
      <c r="CA709" s="37"/>
      <c r="CB709" s="37"/>
      <c r="CC709" s="37"/>
      <c r="CD709" s="37"/>
      <c r="CE709" s="37"/>
      <c r="CF709" s="37"/>
      <c r="CG709" s="37"/>
      <c r="CH709" s="37"/>
      <c r="CI709" s="37"/>
      <c r="CJ709" s="37"/>
      <c r="CK709" s="37"/>
      <c r="CL709" s="37"/>
      <c r="CM709" s="37"/>
      <c r="CN709" s="37"/>
      <c r="CO709" s="37"/>
      <c r="CP709" s="37"/>
      <c r="CQ709" s="37"/>
      <c r="CR709" s="37"/>
      <c r="CS709" s="37"/>
      <c r="CT709" s="37"/>
      <c r="CU709" s="37"/>
      <c r="CV709" s="37"/>
      <c r="CW709" s="37"/>
      <c r="CX709" s="37"/>
      <c r="CY709" s="37"/>
      <c r="CZ709" s="37"/>
      <c r="DA709" s="37"/>
      <c r="DB709" s="37"/>
      <c r="DC709" s="37"/>
      <c r="DD709" s="37"/>
      <c r="DE709" s="37"/>
      <c r="DF709" s="37"/>
      <c r="DG709" s="37"/>
      <c r="DH709" s="37"/>
      <c r="DI709" s="37"/>
      <c r="DJ709" s="37"/>
      <c r="DK709" s="37"/>
      <c r="DL709" s="37"/>
      <c r="DM709" s="37"/>
      <c r="DN709" s="37"/>
      <c r="DO709" s="37"/>
      <c r="DP709" s="37"/>
      <c r="DQ709" s="37"/>
      <c r="DR709" s="37"/>
      <c r="DS709" s="37"/>
      <c r="DT709" s="37"/>
      <c r="DU709" s="37"/>
      <c r="DV709" s="37"/>
      <c r="DW709" s="37"/>
      <c r="DX709" s="37"/>
      <c r="DY709" s="37"/>
      <c r="DZ709" s="37"/>
      <c r="EA709" s="37"/>
      <c r="EB709" s="37"/>
      <c r="EC709" s="37"/>
      <c r="ED709" s="37"/>
      <c r="EE709" s="37"/>
      <c r="EF709" s="37"/>
      <c r="EG709" s="37"/>
      <c r="EH709" s="37"/>
      <c r="EI709" s="37"/>
      <c r="EJ709" s="37"/>
      <c r="EK709" s="37"/>
      <c r="EL709" s="37"/>
      <c r="EM709" s="37"/>
      <c r="EN709" s="37"/>
      <c r="EO709" s="37"/>
      <c r="EP709" s="37"/>
      <c r="EQ709" s="37"/>
      <c r="ER709" s="37"/>
      <c r="ES709" s="37"/>
      <c r="ET709" s="37"/>
      <c r="EU709" s="37"/>
      <c r="EV709" s="37"/>
      <c r="EW709" s="37"/>
      <c r="EX709" s="37"/>
      <c r="EY709" s="37"/>
      <c r="EZ709" s="37"/>
      <c r="FA709" s="37"/>
      <c r="FB709" s="37"/>
      <c r="FC709" s="37"/>
      <c r="FD709" s="37"/>
      <c r="FE709" s="37"/>
      <c r="FF709" s="37"/>
      <c r="FG709" s="37"/>
      <c r="FH709" s="37"/>
      <c r="FI709" s="37"/>
      <c r="FJ709" s="37"/>
      <c r="FK709" s="37"/>
      <c r="FL709" s="37"/>
      <c r="FM709" s="37"/>
      <c r="FN709" s="37"/>
      <c r="FO709" s="37"/>
      <c r="FP709" s="37"/>
      <c r="FQ709" s="37"/>
      <c r="FR709" s="37"/>
      <c r="FS709" s="37"/>
      <c r="FT709" s="37"/>
      <c r="FU709" s="37"/>
      <c r="FV709" s="37"/>
      <c r="FW709" s="37"/>
      <c r="FX709" s="37"/>
      <c r="FY709" s="37"/>
      <c r="FZ709" s="37"/>
      <c r="GA709" s="37"/>
      <c r="GB709" s="37"/>
      <c r="GC709" s="37"/>
      <c r="GD709" s="37"/>
      <c r="GE709" s="37"/>
      <c r="GF709" s="37"/>
      <c r="GG709" s="37"/>
      <c r="GH709" s="37"/>
      <c r="GI709" s="37"/>
      <c r="GJ709" s="37"/>
      <c r="GK709" s="37"/>
      <c r="GL709" s="37"/>
      <c r="GM709" s="37"/>
      <c r="GN709" s="37"/>
      <c r="GO709" s="37"/>
      <c r="GP709" s="37"/>
      <c r="GQ709" s="37"/>
      <c r="GR709" s="37"/>
      <c r="GS709" s="37"/>
      <c r="GT709" s="37"/>
      <c r="GU709" s="37"/>
      <c r="GV709" s="37"/>
      <c r="GW709" s="37"/>
      <c r="GX709" s="37"/>
      <c r="GY709" s="37"/>
      <c r="GZ709" s="37"/>
      <c r="HA709" s="37"/>
      <c r="HB709" s="37"/>
      <c r="HC709" s="37"/>
      <c r="HD709" s="37"/>
      <c r="HE709" s="37"/>
      <c r="HF709" s="37"/>
      <c r="HG709" s="37"/>
      <c r="HH709" s="37"/>
      <c r="HI709" s="37"/>
      <c r="HJ709" s="37"/>
      <c r="HK709" s="37"/>
      <c r="HL709" s="37"/>
      <c r="HM709" s="37"/>
      <c r="HN709" s="37"/>
      <c r="HO709" s="37"/>
      <c r="HP709" s="37"/>
      <c r="HQ709" s="37"/>
      <c r="HR709" s="37"/>
      <c r="HS709" s="37"/>
      <c r="HT709" s="37"/>
      <c r="HU709" s="37"/>
      <c r="HV709" s="37"/>
      <c r="HW709" s="37"/>
      <c r="HX709" s="37"/>
      <c r="HY709" s="37"/>
      <c r="HZ709" s="37"/>
      <c r="IA709" s="37"/>
      <c r="IB709" s="37"/>
      <c r="IC709" s="37"/>
      <c r="ID709" s="37"/>
      <c r="IE709" s="37"/>
      <c r="IF709" s="37"/>
      <c r="IG709" s="37"/>
      <c r="IH709" s="37"/>
      <c r="II709" s="37"/>
      <c r="IJ709" s="37"/>
      <c r="IK709" s="37"/>
    </row>
    <row r="710" spans="1:245" ht="13.5">
      <c r="A710" s="2">
        <v>33</v>
      </c>
      <c r="B710" s="55" t="s">
        <v>1515</v>
      </c>
      <c r="C710" s="41" t="s">
        <v>273</v>
      </c>
      <c r="D710" s="41" t="s">
        <v>274</v>
      </c>
      <c r="E710" s="4">
        <v>24</v>
      </c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7"/>
      <c r="BQ710" s="37"/>
      <c r="BR710" s="37"/>
      <c r="BS710" s="37"/>
      <c r="BT710" s="37"/>
      <c r="BU710" s="37"/>
      <c r="BV710" s="37"/>
      <c r="BW710" s="37"/>
      <c r="BX710" s="37"/>
      <c r="BY710" s="37"/>
      <c r="BZ710" s="37"/>
      <c r="CA710" s="37"/>
      <c r="CB710" s="37"/>
      <c r="CC710" s="37"/>
      <c r="CD710" s="37"/>
      <c r="CE710" s="37"/>
      <c r="CF710" s="37"/>
      <c r="CG710" s="37"/>
      <c r="CH710" s="37"/>
      <c r="CI710" s="37"/>
      <c r="CJ710" s="37"/>
      <c r="CK710" s="37"/>
      <c r="CL710" s="37"/>
      <c r="CM710" s="37"/>
      <c r="CN710" s="37"/>
      <c r="CO710" s="37"/>
      <c r="CP710" s="37"/>
      <c r="CQ710" s="37"/>
      <c r="CR710" s="37"/>
      <c r="CS710" s="37"/>
      <c r="CT710" s="37"/>
      <c r="CU710" s="37"/>
      <c r="CV710" s="37"/>
      <c r="CW710" s="37"/>
      <c r="CX710" s="37"/>
      <c r="CY710" s="37"/>
      <c r="CZ710" s="37"/>
      <c r="DA710" s="37"/>
      <c r="DB710" s="37"/>
      <c r="DC710" s="37"/>
      <c r="DD710" s="37"/>
      <c r="DE710" s="37"/>
      <c r="DF710" s="37"/>
      <c r="DG710" s="37"/>
      <c r="DH710" s="37"/>
      <c r="DI710" s="37"/>
      <c r="DJ710" s="37"/>
      <c r="DK710" s="37"/>
      <c r="DL710" s="37"/>
      <c r="DM710" s="37"/>
      <c r="DN710" s="37"/>
      <c r="DO710" s="37"/>
      <c r="DP710" s="37"/>
      <c r="DQ710" s="37"/>
      <c r="DR710" s="37"/>
      <c r="DS710" s="37"/>
      <c r="DT710" s="37"/>
      <c r="DU710" s="37"/>
      <c r="DV710" s="37"/>
      <c r="DW710" s="37"/>
      <c r="DX710" s="37"/>
      <c r="DY710" s="37"/>
      <c r="DZ710" s="37"/>
      <c r="EA710" s="37"/>
      <c r="EB710" s="37"/>
      <c r="EC710" s="37"/>
      <c r="ED710" s="37"/>
      <c r="EE710" s="37"/>
      <c r="EF710" s="37"/>
      <c r="EG710" s="37"/>
      <c r="EH710" s="37"/>
      <c r="EI710" s="37"/>
      <c r="EJ710" s="37"/>
      <c r="EK710" s="37"/>
      <c r="EL710" s="37"/>
      <c r="EM710" s="37"/>
      <c r="EN710" s="37"/>
      <c r="EO710" s="37"/>
      <c r="EP710" s="37"/>
      <c r="EQ710" s="37"/>
      <c r="ER710" s="37"/>
      <c r="ES710" s="37"/>
      <c r="ET710" s="37"/>
      <c r="EU710" s="37"/>
      <c r="EV710" s="37"/>
      <c r="EW710" s="37"/>
      <c r="EX710" s="37"/>
      <c r="EY710" s="37"/>
      <c r="EZ710" s="37"/>
      <c r="FA710" s="37"/>
      <c r="FB710" s="37"/>
      <c r="FC710" s="37"/>
      <c r="FD710" s="37"/>
      <c r="FE710" s="37"/>
      <c r="FF710" s="37"/>
      <c r="FG710" s="37"/>
      <c r="FH710" s="37"/>
      <c r="FI710" s="37"/>
      <c r="FJ710" s="37"/>
      <c r="FK710" s="37"/>
      <c r="FL710" s="37"/>
      <c r="FM710" s="37"/>
      <c r="FN710" s="37"/>
      <c r="FO710" s="37"/>
      <c r="FP710" s="37"/>
      <c r="FQ710" s="37"/>
      <c r="FR710" s="37"/>
      <c r="FS710" s="37"/>
      <c r="FT710" s="37"/>
      <c r="FU710" s="37"/>
      <c r="FV710" s="37"/>
      <c r="FW710" s="37"/>
      <c r="FX710" s="37"/>
      <c r="FY710" s="37"/>
      <c r="FZ710" s="37"/>
      <c r="GA710" s="37"/>
      <c r="GB710" s="37"/>
      <c r="GC710" s="37"/>
      <c r="GD710" s="37"/>
      <c r="GE710" s="37"/>
      <c r="GF710" s="37"/>
      <c r="GG710" s="37"/>
      <c r="GH710" s="37"/>
      <c r="GI710" s="37"/>
      <c r="GJ710" s="37"/>
      <c r="GK710" s="37"/>
      <c r="GL710" s="37"/>
      <c r="GM710" s="37"/>
      <c r="GN710" s="37"/>
      <c r="GO710" s="37"/>
      <c r="GP710" s="37"/>
      <c r="GQ710" s="37"/>
      <c r="GR710" s="37"/>
      <c r="GS710" s="37"/>
      <c r="GT710" s="37"/>
      <c r="GU710" s="37"/>
      <c r="GV710" s="37"/>
      <c r="GW710" s="37"/>
      <c r="GX710" s="37"/>
      <c r="GY710" s="37"/>
      <c r="GZ710" s="37"/>
      <c r="HA710" s="37"/>
      <c r="HB710" s="37"/>
      <c r="HC710" s="37"/>
      <c r="HD710" s="37"/>
      <c r="HE710" s="37"/>
      <c r="HF710" s="37"/>
      <c r="HG710" s="37"/>
      <c r="HH710" s="37"/>
      <c r="HI710" s="37"/>
      <c r="HJ710" s="37"/>
      <c r="HK710" s="37"/>
      <c r="HL710" s="37"/>
      <c r="HM710" s="37"/>
      <c r="HN710" s="37"/>
      <c r="HO710" s="37"/>
      <c r="HP710" s="37"/>
      <c r="HQ710" s="37"/>
      <c r="HR710" s="37"/>
      <c r="HS710" s="37"/>
      <c r="HT710" s="37"/>
      <c r="HU710" s="37"/>
      <c r="HV710" s="37"/>
      <c r="HW710" s="37"/>
      <c r="HX710" s="37"/>
      <c r="HY710" s="37"/>
      <c r="HZ710" s="37"/>
      <c r="IA710" s="37"/>
      <c r="IB710" s="37"/>
      <c r="IC710" s="37"/>
      <c r="ID710" s="37"/>
      <c r="IE710" s="37"/>
      <c r="IF710" s="37"/>
      <c r="IG710" s="37"/>
      <c r="IH710" s="37"/>
      <c r="II710" s="37"/>
      <c r="IJ710" s="37"/>
      <c r="IK710" s="37"/>
    </row>
    <row r="711" spans="1:245" s="50" customFormat="1" ht="13.5">
      <c r="A711" s="2">
        <v>34</v>
      </c>
      <c r="B711" s="55" t="s">
        <v>1515</v>
      </c>
      <c r="C711" s="65" t="s">
        <v>2332</v>
      </c>
      <c r="D711" s="65" t="s">
        <v>2334</v>
      </c>
      <c r="E711" s="4">
        <v>100</v>
      </c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  <c r="CC711" s="48"/>
      <c r="CD711" s="48"/>
      <c r="CE711" s="48"/>
      <c r="CF711" s="48"/>
      <c r="CG711" s="48"/>
      <c r="CH711" s="48"/>
      <c r="CI711" s="48"/>
      <c r="CJ711" s="48"/>
      <c r="CK711" s="48"/>
      <c r="CL711" s="48"/>
      <c r="CM711" s="48"/>
      <c r="CN711" s="48"/>
      <c r="CO711" s="48"/>
      <c r="CP711" s="48"/>
      <c r="CQ711" s="48"/>
      <c r="CR711" s="48"/>
      <c r="CS711" s="48"/>
      <c r="CT711" s="48"/>
      <c r="CU711" s="48"/>
      <c r="CV711" s="48"/>
      <c r="CW711" s="48"/>
      <c r="CX711" s="48"/>
      <c r="CY711" s="48"/>
      <c r="CZ711" s="48"/>
      <c r="DA711" s="48"/>
      <c r="DB711" s="48"/>
      <c r="DC711" s="48"/>
      <c r="DD711" s="48"/>
      <c r="DE711" s="48"/>
      <c r="DF711" s="48"/>
      <c r="DG711" s="48"/>
      <c r="DH711" s="48"/>
      <c r="DI711" s="48"/>
      <c r="DJ711" s="48"/>
      <c r="DK711" s="48"/>
      <c r="DL711" s="48"/>
      <c r="DM711" s="48"/>
      <c r="DN711" s="48"/>
      <c r="DO711" s="48"/>
      <c r="DP711" s="48"/>
      <c r="DQ711" s="48"/>
      <c r="DR711" s="48"/>
      <c r="DS711" s="48"/>
      <c r="DT711" s="48"/>
      <c r="DU711" s="48"/>
      <c r="DV711" s="48"/>
      <c r="DW711" s="48"/>
      <c r="DX711" s="48"/>
      <c r="DY711" s="48"/>
      <c r="DZ711" s="48"/>
      <c r="EA711" s="48"/>
      <c r="EB711" s="48"/>
      <c r="EC711" s="48"/>
      <c r="ED711" s="48"/>
      <c r="EE711" s="48"/>
      <c r="EF711" s="48"/>
      <c r="EG711" s="48"/>
      <c r="EH711" s="48"/>
      <c r="EI711" s="48"/>
      <c r="EJ711" s="48"/>
      <c r="EK711" s="48"/>
      <c r="EL711" s="48"/>
      <c r="EM711" s="48"/>
      <c r="EN711" s="48"/>
      <c r="EO711" s="48"/>
      <c r="EP711" s="48"/>
      <c r="EQ711" s="48"/>
      <c r="ER711" s="48"/>
      <c r="ES711" s="48"/>
      <c r="ET711" s="48"/>
      <c r="EU711" s="48"/>
      <c r="EV711" s="48"/>
      <c r="EW711" s="48"/>
      <c r="EX711" s="48"/>
      <c r="EY711" s="48"/>
      <c r="EZ711" s="48"/>
      <c r="FA711" s="48"/>
      <c r="FB711" s="48"/>
      <c r="FC711" s="48"/>
      <c r="FD711" s="48"/>
      <c r="FE711" s="48"/>
      <c r="FF711" s="48"/>
      <c r="FG711" s="48"/>
      <c r="FH711" s="48"/>
      <c r="FI711" s="48"/>
      <c r="FJ711" s="48"/>
      <c r="FK711" s="48"/>
      <c r="FL711" s="48"/>
      <c r="FM711" s="48"/>
      <c r="FN711" s="48"/>
      <c r="FO711" s="48"/>
      <c r="FP711" s="48"/>
      <c r="FQ711" s="48"/>
      <c r="FR711" s="48"/>
      <c r="FS711" s="48"/>
      <c r="FT711" s="48"/>
      <c r="FU711" s="48"/>
      <c r="FV711" s="48"/>
      <c r="FW711" s="48"/>
      <c r="FX711" s="48"/>
      <c r="FY711" s="48"/>
      <c r="FZ711" s="48"/>
      <c r="GA711" s="48"/>
      <c r="GB711" s="48"/>
      <c r="GC711" s="48"/>
      <c r="GD711" s="48"/>
      <c r="GE711" s="48"/>
      <c r="GF711" s="48"/>
      <c r="GG711" s="48"/>
      <c r="GH711" s="48"/>
      <c r="GI711" s="48"/>
      <c r="GJ711" s="48"/>
      <c r="GK711" s="48"/>
      <c r="GL711" s="48"/>
      <c r="GM711" s="48"/>
      <c r="GN711" s="48"/>
      <c r="GO711" s="48"/>
      <c r="GP711" s="48"/>
      <c r="GQ711" s="48"/>
      <c r="GR711" s="48"/>
      <c r="GS711" s="48"/>
      <c r="GT711" s="48"/>
      <c r="GU711" s="48"/>
      <c r="GV711" s="48"/>
      <c r="GW711" s="48"/>
      <c r="GX711" s="48"/>
      <c r="GY711" s="48"/>
      <c r="GZ711" s="48"/>
      <c r="HA711" s="48"/>
      <c r="HB711" s="48"/>
      <c r="HC711" s="48"/>
      <c r="HD711" s="48"/>
      <c r="HE711" s="48"/>
      <c r="HF711" s="48"/>
      <c r="HG711" s="48"/>
      <c r="HH711" s="48"/>
      <c r="HI711" s="48"/>
      <c r="HJ711" s="48"/>
      <c r="HK711" s="48"/>
      <c r="HL711" s="48"/>
      <c r="HM711" s="48"/>
      <c r="HN711" s="48"/>
      <c r="HO711" s="48"/>
      <c r="HP711" s="48"/>
      <c r="HQ711" s="48"/>
      <c r="HR711" s="48"/>
      <c r="HS711" s="48"/>
      <c r="HT711" s="48"/>
      <c r="HU711" s="48"/>
      <c r="HV711" s="48"/>
      <c r="HW711" s="48"/>
      <c r="HX711" s="48"/>
      <c r="HY711" s="48"/>
      <c r="HZ711" s="48"/>
      <c r="IA711" s="48"/>
      <c r="IB711" s="48"/>
      <c r="IC711" s="48"/>
      <c r="ID711" s="48"/>
      <c r="IE711" s="48"/>
      <c r="IF711" s="48"/>
      <c r="IG711" s="48"/>
      <c r="IH711" s="48"/>
      <c r="II711" s="48"/>
      <c r="IJ711" s="48"/>
      <c r="IK711" s="48"/>
    </row>
    <row r="712" spans="1:245" s="50" customFormat="1" ht="13.5">
      <c r="A712" s="2">
        <v>35</v>
      </c>
      <c r="B712" s="55" t="s">
        <v>1515</v>
      </c>
      <c r="C712" s="65" t="s">
        <v>2333</v>
      </c>
      <c r="D712" s="65" t="s">
        <v>2335</v>
      </c>
      <c r="E712" s="4">
        <v>20</v>
      </c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  <c r="CC712" s="48"/>
      <c r="CD712" s="48"/>
      <c r="CE712" s="48"/>
      <c r="CF712" s="48"/>
      <c r="CG712" s="48"/>
      <c r="CH712" s="48"/>
      <c r="CI712" s="48"/>
      <c r="CJ712" s="48"/>
      <c r="CK712" s="48"/>
      <c r="CL712" s="48"/>
      <c r="CM712" s="48"/>
      <c r="CN712" s="48"/>
      <c r="CO712" s="48"/>
      <c r="CP712" s="48"/>
      <c r="CQ712" s="48"/>
      <c r="CR712" s="48"/>
      <c r="CS712" s="48"/>
      <c r="CT712" s="48"/>
      <c r="CU712" s="48"/>
      <c r="CV712" s="48"/>
      <c r="CW712" s="48"/>
      <c r="CX712" s="48"/>
      <c r="CY712" s="48"/>
      <c r="CZ712" s="48"/>
      <c r="DA712" s="48"/>
      <c r="DB712" s="48"/>
      <c r="DC712" s="48"/>
      <c r="DD712" s="48"/>
      <c r="DE712" s="48"/>
      <c r="DF712" s="48"/>
      <c r="DG712" s="48"/>
      <c r="DH712" s="48"/>
      <c r="DI712" s="48"/>
      <c r="DJ712" s="48"/>
      <c r="DK712" s="48"/>
      <c r="DL712" s="48"/>
      <c r="DM712" s="48"/>
      <c r="DN712" s="48"/>
      <c r="DO712" s="48"/>
      <c r="DP712" s="48"/>
      <c r="DQ712" s="48"/>
      <c r="DR712" s="48"/>
      <c r="DS712" s="48"/>
      <c r="DT712" s="48"/>
      <c r="DU712" s="48"/>
      <c r="DV712" s="48"/>
      <c r="DW712" s="48"/>
      <c r="DX712" s="48"/>
      <c r="DY712" s="48"/>
      <c r="DZ712" s="48"/>
      <c r="EA712" s="48"/>
      <c r="EB712" s="48"/>
      <c r="EC712" s="48"/>
      <c r="ED712" s="48"/>
      <c r="EE712" s="48"/>
      <c r="EF712" s="48"/>
      <c r="EG712" s="48"/>
      <c r="EH712" s="48"/>
      <c r="EI712" s="48"/>
      <c r="EJ712" s="48"/>
      <c r="EK712" s="48"/>
      <c r="EL712" s="48"/>
      <c r="EM712" s="48"/>
      <c r="EN712" s="48"/>
      <c r="EO712" s="48"/>
      <c r="EP712" s="48"/>
      <c r="EQ712" s="48"/>
      <c r="ER712" s="48"/>
      <c r="ES712" s="48"/>
      <c r="ET712" s="48"/>
      <c r="EU712" s="48"/>
      <c r="EV712" s="48"/>
      <c r="EW712" s="48"/>
      <c r="EX712" s="48"/>
      <c r="EY712" s="48"/>
      <c r="EZ712" s="48"/>
      <c r="FA712" s="48"/>
      <c r="FB712" s="48"/>
      <c r="FC712" s="48"/>
      <c r="FD712" s="48"/>
      <c r="FE712" s="48"/>
      <c r="FF712" s="48"/>
      <c r="FG712" s="48"/>
      <c r="FH712" s="48"/>
      <c r="FI712" s="48"/>
      <c r="FJ712" s="48"/>
      <c r="FK712" s="48"/>
      <c r="FL712" s="48"/>
      <c r="FM712" s="48"/>
      <c r="FN712" s="48"/>
      <c r="FO712" s="48"/>
      <c r="FP712" s="48"/>
      <c r="FQ712" s="48"/>
      <c r="FR712" s="48"/>
      <c r="FS712" s="48"/>
      <c r="FT712" s="48"/>
      <c r="FU712" s="48"/>
      <c r="FV712" s="48"/>
      <c r="FW712" s="48"/>
      <c r="FX712" s="48"/>
      <c r="FY712" s="48"/>
      <c r="FZ712" s="48"/>
      <c r="GA712" s="48"/>
      <c r="GB712" s="48"/>
      <c r="GC712" s="48"/>
      <c r="GD712" s="48"/>
      <c r="GE712" s="48"/>
      <c r="GF712" s="48"/>
      <c r="GG712" s="48"/>
      <c r="GH712" s="48"/>
      <c r="GI712" s="48"/>
      <c r="GJ712" s="48"/>
      <c r="GK712" s="48"/>
      <c r="GL712" s="48"/>
      <c r="GM712" s="48"/>
      <c r="GN712" s="48"/>
      <c r="GO712" s="48"/>
      <c r="GP712" s="48"/>
      <c r="GQ712" s="48"/>
      <c r="GR712" s="48"/>
      <c r="GS712" s="48"/>
      <c r="GT712" s="48"/>
      <c r="GU712" s="48"/>
      <c r="GV712" s="48"/>
      <c r="GW712" s="48"/>
      <c r="GX712" s="48"/>
      <c r="GY712" s="48"/>
      <c r="GZ712" s="48"/>
      <c r="HA712" s="48"/>
      <c r="HB712" s="48"/>
      <c r="HC712" s="48"/>
      <c r="HD712" s="48"/>
      <c r="HE712" s="48"/>
      <c r="HF712" s="48"/>
      <c r="HG712" s="48"/>
      <c r="HH712" s="48"/>
      <c r="HI712" s="48"/>
      <c r="HJ712" s="48"/>
      <c r="HK712" s="48"/>
      <c r="HL712" s="48"/>
      <c r="HM712" s="48"/>
      <c r="HN712" s="48"/>
      <c r="HO712" s="48"/>
      <c r="HP712" s="48"/>
      <c r="HQ712" s="48"/>
      <c r="HR712" s="48"/>
      <c r="HS712" s="48"/>
      <c r="HT712" s="48"/>
      <c r="HU712" s="48"/>
      <c r="HV712" s="48"/>
      <c r="HW712" s="48"/>
      <c r="HX712" s="48"/>
      <c r="HY712" s="48"/>
      <c r="HZ712" s="48"/>
      <c r="IA712" s="48"/>
      <c r="IB712" s="48"/>
      <c r="IC712" s="48"/>
      <c r="ID712" s="48"/>
      <c r="IE712" s="48"/>
      <c r="IF712" s="48"/>
      <c r="IG712" s="48"/>
      <c r="IH712" s="48"/>
      <c r="II712" s="48"/>
      <c r="IJ712" s="48"/>
      <c r="IK712" s="48"/>
    </row>
    <row r="713" spans="1:245" ht="13.5">
      <c r="A713" s="2">
        <v>36</v>
      </c>
      <c r="B713" s="4" t="s">
        <v>1511</v>
      </c>
      <c r="C713" s="4" t="s">
        <v>1319</v>
      </c>
      <c r="D713" s="4" t="s">
        <v>1320</v>
      </c>
      <c r="E713" s="4">
        <v>18</v>
      </c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7"/>
      <c r="BQ713" s="37"/>
      <c r="BR713" s="37"/>
      <c r="BS713" s="37"/>
      <c r="BT713" s="37"/>
      <c r="BU713" s="37"/>
      <c r="BV713" s="37"/>
      <c r="BW713" s="37"/>
      <c r="BX713" s="37"/>
      <c r="BY713" s="37"/>
      <c r="BZ713" s="37"/>
      <c r="CA713" s="37"/>
      <c r="CB713" s="37"/>
      <c r="CC713" s="37"/>
      <c r="CD713" s="37"/>
      <c r="CE713" s="37"/>
      <c r="CF713" s="37"/>
      <c r="CG713" s="37"/>
      <c r="CH713" s="37"/>
      <c r="CI713" s="37"/>
      <c r="CJ713" s="37"/>
      <c r="CK713" s="37"/>
      <c r="CL713" s="37"/>
      <c r="CM713" s="37"/>
      <c r="CN713" s="37"/>
      <c r="CO713" s="37"/>
      <c r="CP713" s="37"/>
      <c r="CQ713" s="37"/>
      <c r="CR713" s="37"/>
      <c r="CS713" s="37"/>
      <c r="CT713" s="37"/>
      <c r="CU713" s="37"/>
      <c r="CV713" s="37"/>
      <c r="CW713" s="37"/>
      <c r="CX713" s="37"/>
      <c r="CY713" s="37"/>
      <c r="CZ713" s="37"/>
      <c r="DA713" s="37"/>
      <c r="DB713" s="37"/>
      <c r="DC713" s="37"/>
      <c r="DD713" s="37"/>
      <c r="DE713" s="37"/>
      <c r="DF713" s="37"/>
      <c r="DG713" s="37"/>
      <c r="DH713" s="37"/>
      <c r="DI713" s="37"/>
      <c r="DJ713" s="37"/>
      <c r="DK713" s="37"/>
      <c r="DL713" s="37"/>
      <c r="DM713" s="37"/>
      <c r="DN713" s="37"/>
      <c r="DO713" s="37"/>
      <c r="DP713" s="37"/>
      <c r="DQ713" s="37"/>
      <c r="DR713" s="37"/>
      <c r="DS713" s="37"/>
      <c r="DT713" s="37"/>
      <c r="DU713" s="37"/>
      <c r="DV713" s="37"/>
      <c r="DW713" s="37"/>
      <c r="DX713" s="37"/>
      <c r="DY713" s="37"/>
      <c r="DZ713" s="37"/>
      <c r="EA713" s="37"/>
      <c r="EB713" s="37"/>
      <c r="EC713" s="37"/>
      <c r="ED713" s="37"/>
      <c r="EE713" s="37"/>
      <c r="EF713" s="37"/>
      <c r="EG713" s="37"/>
      <c r="EH713" s="37"/>
      <c r="EI713" s="37"/>
      <c r="EJ713" s="37"/>
      <c r="EK713" s="37"/>
      <c r="EL713" s="37"/>
      <c r="EM713" s="37"/>
      <c r="EN713" s="37"/>
      <c r="EO713" s="37"/>
      <c r="EP713" s="37"/>
      <c r="EQ713" s="37"/>
      <c r="ER713" s="37"/>
      <c r="ES713" s="37"/>
      <c r="ET713" s="37"/>
      <c r="EU713" s="37"/>
      <c r="EV713" s="37"/>
      <c r="EW713" s="37"/>
      <c r="EX713" s="37"/>
      <c r="EY713" s="37"/>
      <c r="EZ713" s="37"/>
      <c r="FA713" s="37"/>
      <c r="FB713" s="37"/>
      <c r="FC713" s="37"/>
      <c r="FD713" s="37"/>
      <c r="FE713" s="37"/>
      <c r="FF713" s="37"/>
      <c r="FG713" s="37"/>
      <c r="FH713" s="37"/>
      <c r="FI713" s="37"/>
      <c r="FJ713" s="37"/>
      <c r="FK713" s="37"/>
      <c r="FL713" s="37"/>
      <c r="FM713" s="37"/>
      <c r="FN713" s="37"/>
      <c r="FO713" s="37"/>
      <c r="FP713" s="37"/>
      <c r="FQ713" s="37"/>
      <c r="FR713" s="37"/>
      <c r="FS713" s="37"/>
      <c r="FT713" s="37"/>
      <c r="FU713" s="37"/>
      <c r="FV713" s="37"/>
      <c r="FW713" s="37"/>
      <c r="FX713" s="37"/>
      <c r="FY713" s="37"/>
      <c r="FZ713" s="37"/>
      <c r="GA713" s="37"/>
      <c r="GB713" s="37"/>
      <c r="GC713" s="37"/>
      <c r="GD713" s="37"/>
      <c r="GE713" s="37"/>
      <c r="GF713" s="37"/>
      <c r="GG713" s="37"/>
      <c r="GH713" s="37"/>
      <c r="GI713" s="37"/>
      <c r="GJ713" s="37"/>
      <c r="GK713" s="37"/>
      <c r="GL713" s="37"/>
      <c r="GM713" s="37"/>
      <c r="GN713" s="37"/>
      <c r="GO713" s="37"/>
      <c r="GP713" s="37"/>
      <c r="GQ713" s="37"/>
      <c r="GR713" s="37"/>
      <c r="GS713" s="37"/>
      <c r="GT713" s="37"/>
      <c r="GU713" s="37"/>
      <c r="GV713" s="37"/>
      <c r="GW713" s="37"/>
      <c r="GX713" s="37"/>
      <c r="GY713" s="37"/>
      <c r="GZ713" s="37"/>
      <c r="HA713" s="37"/>
      <c r="HB713" s="37"/>
      <c r="HC713" s="37"/>
      <c r="HD713" s="37"/>
      <c r="HE713" s="37"/>
      <c r="HF713" s="37"/>
      <c r="HG713" s="37"/>
      <c r="HH713" s="37"/>
      <c r="HI713" s="37"/>
      <c r="HJ713" s="37"/>
      <c r="HK713" s="37"/>
      <c r="HL713" s="37"/>
      <c r="HM713" s="37"/>
      <c r="HN713" s="37"/>
      <c r="HO713" s="37"/>
      <c r="HP713" s="37"/>
      <c r="HQ713" s="37"/>
      <c r="HR713" s="37"/>
      <c r="HS713" s="37"/>
      <c r="HT713" s="37"/>
      <c r="HU713" s="37"/>
      <c r="HV713" s="37"/>
      <c r="HW713" s="37"/>
      <c r="HX713" s="37"/>
      <c r="HY713" s="37"/>
      <c r="HZ713" s="37"/>
      <c r="IA713" s="37"/>
      <c r="IB713" s="37"/>
      <c r="IC713" s="37"/>
      <c r="ID713" s="37"/>
      <c r="IE713" s="37"/>
      <c r="IF713" s="37"/>
      <c r="IG713" s="37"/>
      <c r="IH713" s="37"/>
      <c r="II713" s="37"/>
      <c r="IJ713" s="37"/>
      <c r="IK713" s="37"/>
    </row>
    <row r="714" spans="1:245" ht="13.5">
      <c r="A714" s="2">
        <v>37</v>
      </c>
      <c r="B714" s="4" t="s">
        <v>1511</v>
      </c>
      <c r="C714" s="4" t="s">
        <v>1319</v>
      </c>
      <c r="D714" s="4" t="s">
        <v>1321</v>
      </c>
      <c r="E714" s="4">
        <v>18</v>
      </c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7"/>
      <c r="BQ714" s="37"/>
      <c r="BR714" s="37"/>
      <c r="BS714" s="37"/>
      <c r="BT714" s="37"/>
      <c r="BU714" s="37"/>
      <c r="BV714" s="37"/>
      <c r="BW714" s="37"/>
      <c r="BX714" s="37"/>
      <c r="BY714" s="37"/>
      <c r="BZ714" s="37"/>
      <c r="CA714" s="37"/>
      <c r="CB714" s="37"/>
      <c r="CC714" s="37"/>
      <c r="CD714" s="37"/>
      <c r="CE714" s="37"/>
      <c r="CF714" s="37"/>
      <c r="CG714" s="37"/>
      <c r="CH714" s="37"/>
      <c r="CI714" s="37"/>
      <c r="CJ714" s="37"/>
      <c r="CK714" s="37"/>
      <c r="CL714" s="37"/>
      <c r="CM714" s="37"/>
      <c r="CN714" s="37"/>
      <c r="CO714" s="37"/>
      <c r="CP714" s="37"/>
      <c r="CQ714" s="37"/>
      <c r="CR714" s="37"/>
      <c r="CS714" s="37"/>
      <c r="CT714" s="37"/>
      <c r="CU714" s="37"/>
      <c r="CV714" s="37"/>
      <c r="CW714" s="37"/>
      <c r="CX714" s="37"/>
      <c r="CY714" s="37"/>
      <c r="CZ714" s="37"/>
      <c r="DA714" s="37"/>
      <c r="DB714" s="37"/>
      <c r="DC714" s="37"/>
      <c r="DD714" s="37"/>
      <c r="DE714" s="37"/>
      <c r="DF714" s="37"/>
      <c r="DG714" s="37"/>
      <c r="DH714" s="37"/>
      <c r="DI714" s="37"/>
      <c r="DJ714" s="37"/>
      <c r="DK714" s="37"/>
      <c r="DL714" s="37"/>
      <c r="DM714" s="37"/>
      <c r="DN714" s="37"/>
      <c r="DO714" s="37"/>
      <c r="DP714" s="37"/>
      <c r="DQ714" s="37"/>
      <c r="DR714" s="37"/>
      <c r="DS714" s="37"/>
      <c r="DT714" s="37"/>
      <c r="DU714" s="37"/>
      <c r="DV714" s="37"/>
      <c r="DW714" s="37"/>
      <c r="DX714" s="37"/>
      <c r="DY714" s="37"/>
      <c r="DZ714" s="37"/>
      <c r="EA714" s="37"/>
      <c r="EB714" s="37"/>
      <c r="EC714" s="37"/>
      <c r="ED714" s="37"/>
      <c r="EE714" s="37"/>
      <c r="EF714" s="37"/>
      <c r="EG714" s="37"/>
      <c r="EH714" s="37"/>
      <c r="EI714" s="37"/>
      <c r="EJ714" s="37"/>
      <c r="EK714" s="37"/>
      <c r="EL714" s="37"/>
      <c r="EM714" s="37"/>
      <c r="EN714" s="37"/>
      <c r="EO714" s="37"/>
      <c r="EP714" s="37"/>
      <c r="EQ714" s="37"/>
      <c r="ER714" s="37"/>
      <c r="ES714" s="37"/>
      <c r="ET714" s="37"/>
      <c r="EU714" s="37"/>
      <c r="EV714" s="37"/>
      <c r="EW714" s="37"/>
      <c r="EX714" s="37"/>
      <c r="EY714" s="37"/>
      <c r="EZ714" s="37"/>
      <c r="FA714" s="37"/>
      <c r="FB714" s="37"/>
      <c r="FC714" s="37"/>
      <c r="FD714" s="37"/>
      <c r="FE714" s="37"/>
      <c r="FF714" s="37"/>
      <c r="FG714" s="37"/>
      <c r="FH714" s="37"/>
      <c r="FI714" s="37"/>
      <c r="FJ714" s="37"/>
      <c r="FK714" s="37"/>
      <c r="FL714" s="37"/>
      <c r="FM714" s="37"/>
      <c r="FN714" s="37"/>
      <c r="FO714" s="37"/>
      <c r="FP714" s="37"/>
      <c r="FQ714" s="37"/>
      <c r="FR714" s="37"/>
      <c r="FS714" s="37"/>
      <c r="FT714" s="37"/>
      <c r="FU714" s="37"/>
      <c r="FV714" s="37"/>
      <c r="FW714" s="37"/>
      <c r="FX714" s="37"/>
      <c r="FY714" s="37"/>
      <c r="FZ714" s="37"/>
      <c r="GA714" s="37"/>
      <c r="GB714" s="37"/>
      <c r="GC714" s="37"/>
      <c r="GD714" s="37"/>
      <c r="GE714" s="37"/>
      <c r="GF714" s="37"/>
      <c r="GG714" s="37"/>
      <c r="GH714" s="37"/>
      <c r="GI714" s="37"/>
      <c r="GJ714" s="37"/>
      <c r="GK714" s="37"/>
      <c r="GL714" s="37"/>
      <c r="GM714" s="37"/>
      <c r="GN714" s="37"/>
      <c r="GO714" s="37"/>
      <c r="GP714" s="37"/>
      <c r="GQ714" s="37"/>
      <c r="GR714" s="37"/>
      <c r="GS714" s="37"/>
      <c r="GT714" s="37"/>
      <c r="GU714" s="37"/>
      <c r="GV714" s="37"/>
      <c r="GW714" s="37"/>
      <c r="GX714" s="37"/>
      <c r="GY714" s="37"/>
      <c r="GZ714" s="37"/>
      <c r="HA714" s="37"/>
      <c r="HB714" s="37"/>
      <c r="HC714" s="37"/>
      <c r="HD714" s="37"/>
      <c r="HE714" s="37"/>
      <c r="HF714" s="37"/>
      <c r="HG714" s="37"/>
      <c r="HH714" s="37"/>
      <c r="HI714" s="37"/>
      <c r="HJ714" s="37"/>
      <c r="HK714" s="37"/>
      <c r="HL714" s="37"/>
      <c r="HM714" s="37"/>
      <c r="HN714" s="37"/>
      <c r="HO714" s="37"/>
      <c r="HP714" s="37"/>
      <c r="HQ714" s="37"/>
      <c r="HR714" s="37"/>
      <c r="HS714" s="37"/>
      <c r="HT714" s="37"/>
      <c r="HU714" s="37"/>
      <c r="HV714" s="37"/>
      <c r="HW714" s="37"/>
      <c r="HX714" s="37"/>
      <c r="HY714" s="37"/>
      <c r="HZ714" s="37"/>
      <c r="IA714" s="37"/>
      <c r="IB714" s="37"/>
      <c r="IC714" s="37"/>
      <c r="ID714" s="37"/>
      <c r="IE714" s="37"/>
      <c r="IF714" s="37"/>
      <c r="IG714" s="37"/>
      <c r="IH714" s="37"/>
      <c r="II714" s="37"/>
      <c r="IJ714" s="37"/>
      <c r="IK714" s="37"/>
    </row>
    <row r="715" spans="1:245" ht="13.5">
      <c r="A715" s="2">
        <v>38</v>
      </c>
      <c r="B715" s="4" t="s">
        <v>1489</v>
      </c>
      <c r="C715" s="4" t="s">
        <v>2303</v>
      </c>
      <c r="D715" s="4" t="s">
        <v>266</v>
      </c>
      <c r="E715" s="4">
        <v>3500</v>
      </c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7"/>
      <c r="BQ715" s="37"/>
      <c r="BR715" s="37"/>
      <c r="BS715" s="37"/>
      <c r="BT715" s="37"/>
      <c r="BU715" s="37"/>
      <c r="BV715" s="37"/>
      <c r="BW715" s="37"/>
      <c r="BX715" s="37"/>
      <c r="BY715" s="37"/>
      <c r="BZ715" s="37"/>
      <c r="CA715" s="37"/>
      <c r="CB715" s="37"/>
      <c r="CC715" s="37"/>
      <c r="CD715" s="37"/>
      <c r="CE715" s="37"/>
      <c r="CF715" s="37"/>
      <c r="CG715" s="37"/>
      <c r="CH715" s="37"/>
      <c r="CI715" s="37"/>
      <c r="CJ715" s="37"/>
      <c r="CK715" s="37"/>
      <c r="CL715" s="37"/>
      <c r="CM715" s="37"/>
      <c r="CN715" s="37"/>
      <c r="CO715" s="37"/>
      <c r="CP715" s="37"/>
      <c r="CQ715" s="37"/>
      <c r="CR715" s="37"/>
      <c r="CS715" s="37"/>
      <c r="CT715" s="37"/>
      <c r="CU715" s="37"/>
      <c r="CV715" s="37"/>
      <c r="CW715" s="37"/>
      <c r="CX715" s="37"/>
      <c r="CY715" s="37"/>
      <c r="CZ715" s="37"/>
      <c r="DA715" s="37"/>
      <c r="DB715" s="37"/>
      <c r="DC715" s="37"/>
      <c r="DD715" s="37"/>
      <c r="DE715" s="37"/>
      <c r="DF715" s="37"/>
      <c r="DG715" s="37"/>
      <c r="DH715" s="37"/>
      <c r="DI715" s="37"/>
      <c r="DJ715" s="37"/>
      <c r="DK715" s="37"/>
      <c r="DL715" s="37"/>
      <c r="DM715" s="37"/>
      <c r="DN715" s="37"/>
      <c r="DO715" s="37"/>
      <c r="DP715" s="37"/>
      <c r="DQ715" s="37"/>
      <c r="DR715" s="37"/>
      <c r="DS715" s="37"/>
      <c r="DT715" s="37"/>
      <c r="DU715" s="37"/>
      <c r="DV715" s="37"/>
      <c r="DW715" s="37"/>
      <c r="DX715" s="37"/>
      <c r="DY715" s="37"/>
      <c r="DZ715" s="37"/>
      <c r="EA715" s="37"/>
      <c r="EB715" s="37"/>
      <c r="EC715" s="37"/>
      <c r="ED715" s="37"/>
      <c r="EE715" s="37"/>
      <c r="EF715" s="37"/>
      <c r="EG715" s="37"/>
      <c r="EH715" s="37"/>
      <c r="EI715" s="37"/>
      <c r="EJ715" s="37"/>
      <c r="EK715" s="37"/>
      <c r="EL715" s="37"/>
      <c r="EM715" s="37"/>
      <c r="EN715" s="37"/>
      <c r="EO715" s="37"/>
      <c r="EP715" s="37"/>
      <c r="EQ715" s="37"/>
      <c r="ER715" s="37"/>
      <c r="ES715" s="37"/>
      <c r="ET715" s="37"/>
      <c r="EU715" s="37"/>
      <c r="EV715" s="37"/>
      <c r="EW715" s="37"/>
      <c r="EX715" s="37"/>
      <c r="EY715" s="37"/>
      <c r="EZ715" s="37"/>
      <c r="FA715" s="37"/>
      <c r="FB715" s="37"/>
      <c r="FC715" s="37"/>
      <c r="FD715" s="37"/>
      <c r="FE715" s="37"/>
      <c r="FF715" s="37"/>
      <c r="FG715" s="37"/>
      <c r="FH715" s="37"/>
      <c r="FI715" s="37"/>
      <c r="FJ715" s="37"/>
      <c r="FK715" s="37"/>
      <c r="FL715" s="37"/>
      <c r="FM715" s="37"/>
      <c r="FN715" s="37"/>
      <c r="FO715" s="37"/>
      <c r="FP715" s="37"/>
      <c r="FQ715" s="37"/>
      <c r="FR715" s="37"/>
      <c r="FS715" s="37"/>
      <c r="FT715" s="37"/>
      <c r="FU715" s="37"/>
      <c r="FV715" s="37"/>
      <c r="FW715" s="37"/>
      <c r="FX715" s="37"/>
      <c r="FY715" s="37"/>
      <c r="FZ715" s="37"/>
      <c r="GA715" s="37"/>
      <c r="GB715" s="37"/>
      <c r="GC715" s="37"/>
      <c r="GD715" s="37"/>
      <c r="GE715" s="37"/>
      <c r="GF715" s="37"/>
      <c r="GG715" s="37"/>
      <c r="GH715" s="37"/>
      <c r="GI715" s="37"/>
      <c r="GJ715" s="37"/>
      <c r="GK715" s="37"/>
      <c r="GL715" s="37"/>
      <c r="GM715" s="37"/>
      <c r="GN715" s="37"/>
      <c r="GO715" s="37"/>
      <c r="GP715" s="37"/>
      <c r="GQ715" s="37"/>
      <c r="GR715" s="37"/>
      <c r="GS715" s="37"/>
      <c r="GT715" s="37"/>
      <c r="GU715" s="37"/>
      <c r="GV715" s="37"/>
      <c r="GW715" s="37"/>
      <c r="GX715" s="37"/>
      <c r="GY715" s="37"/>
      <c r="GZ715" s="37"/>
      <c r="HA715" s="37"/>
      <c r="HB715" s="37"/>
      <c r="HC715" s="37"/>
      <c r="HD715" s="37"/>
      <c r="HE715" s="37"/>
      <c r="HF715" s="37"/>
      <c r="HG715" s="37"/>
      <c r="HH715" s="37"/>
      <c r="HI715" s="37"/>
      <c r="HJ715" s="37"/>
      <c r="HK715" s="37"/>
      <c r="HL715" s="37"/>
      <c r="HM715" s="37"/>
      <c r="HN715" s="37"/>
      <c r="HO715" s="37"/>
      <c r="HP715" s="37"/>
      <c r="HQ715" s="37"/>
      <c r="HR715" s="37"/>
      <c r="HS715" s="37"/>
      <c r="HT715" s="37"/>
      <c r="HU715" s="37"/>
      <c r="HV715" s="37"/>
      <c r="HW715" s="37"/>
      <c r="HX715" s="37"/>
      <c r="HY715" s="37"/>
      <c r="HZ715" s="37"/>
      <c r="IA715" s="37"/>
      <c r="IB715" s="37"/>
      <c r="IC715" s="37"/>
      <c r="ID715" s="37"/>
      <c r="IE715" s="37"/>
      <c r="IF715" s="37"/>
      <c r="IG715" s="37"/>
      <c r="IH715" s="37"/>
      <c r="II715" s="37"/>
      <c r="IJ715" s="37"/>
      <c r="IK715" s="37"/>
    </row>
    <row r="716" spans="1:245" ht="13.5">
      <c r="A716" s="2">
        <v>39</v>
      </c>
      <c r="B716" s="4" t="s">
        <v>2304</v>
      </c>
      <c r="C716" s="4" t="s">
        <v>2329</v>
      </c>
      <c r="D716" s="4" t="s">
        <v>2330</v>
      </c>
      <c r="E716" s="4">
        <v>2000</v>
      </c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7"/>
      <c r="BQ716" s="37"/>
      <c r="BR716" s="37"/>
      <c r="BS716" s="37"/>
      <c r="BT716" s="37"/>
      <c r="BU716" s="37"/>
      <c r="BV716" s="37"/>
      <c r="BW716" s="37"/>
      <c r="BX716" s="37"/>
      <c r="BY716" s="37"/>
      <c r="BZ716" s="37"/>
      <c r="CA716" s="37"/>
      <c r="CB716" s="37"/>
      <c r="CC716" s="37"/>
      <c r="CD716" s="37"/>
      <c r="CE716" s="37"/>
      <c r="CF716" s="37"/>
      <c r="CG716" s="37"/>
      <c r="CH716" s="37"/>
      <c r="CI716" s="37"/>
      <c r="CJ716" s="37"/>
      <c r="CK716" s="37"/>
      <c r="CL716" s="37"/>
      <c r="CM716" s="37"/>
      <c r="CN716" s="37"/>
      <c r="CO716" s="37"/>
      <c r="CP716" s="37"/>
      <c r="CQ716" s="37"/>
      <c r="CR716" s="37"/>
      <c r="CS716" s="37"/>
      <c r="CT716" s="37"/>
      <c r="CU716" s="37"/>
      <c r="CV716" s="37"/>
      <c r="CW716" s="37"/>
      <c r="CX716" s="37"/>
      <c r="CY716" s="37"/>
      <c r="CZ716" s="37"/>
      <c r="DA716" s="37"/>
      <c r="DB716" s="37"/>
      <c r="DC716" s="37"/>
      <c r="DD716" s="37"/>
      <c r="DE716" s="37"/>
      <c r="DF716" s="37"/>
      <c r="DG716" s="37"/>
      <c r="DH716" s="37"/>
      <c r="DI716" s="37"/>
      <c r="DJ716" s="37"/>
      <c r="DK716" s="37"/>
      <c r="DL716" s="37"/>
      <c r="DM716" s="37"/>
      <c r="DN716" s="37"/>
      <c r="DO716" s="37"/>
      <c r="DP716" s="37"/>
      <c r="DQ716" s="37"/>
      <c r="DR716" s="37"/>
      <c r="DS716" s="37"/>
      <c r="DT716" s="37"/>
      <c r="DU716" s="37"/>
      <c r="DV716" s="37"/>
      <c r="DW716" s="37"/>
      <c r="DX716" s="37"/>
      <c r="DY716" s="37"/>
      <c r="DZ716" s="37"/>
      <c r="EA716" s="37"/>
      <c r="EB716" s="37"/>
      <c r="EC716" s="37"/>
      <c r="ED716" s="37"/>
      <c r="EE716" s="37"/>
      <c r="EF716" s="37"/>
      <c r="EG716" s="37"/>
      <c r="EH716" s="37"/>
      <c r="EI716" s="37"/>
      <c r="EJ716" s="37"/>
      <c r="EK716" s="37"/>
      <c r="EL716" s="37"/>
      <c r="EM716" s="37"/>
      <c r="EN716" s="37"/>
      <c r="EO716" s="37"/>
      <c r="EP716" s="37"/>
      <c r="EQ716" s="37"/>
      <c r="ER716" s="37"/>
      <c r="ES716" s="37"/>
      <c r="ET716" s="37"/>
      <c r="EU716" s="37"/>
      <c r="EV716" s="37"/>
      <c r="EW716" s="37"/>
      <c r="EX716" s="37"/>
      <c r="EY716" s="37"/>
      <c r="EZ716" s="37"/>
      <c r="FA716" s="37"/>
      <c r="FB716" s="37"/>
      <c r="FC716" s="37"/>
      <c r="FD716" s="37"/>
      <c r="FE716" s="37"/>
      <c r="FF716" s="37"/>
      <c r="FG716" s="37"/>
      <c r="FH716" s="37"/>
      <c r="FI716" s="37"/>
      <c r="FJ716" s="37"/>
      <c r="FK716" s="37"/>
      <c r="FL716" s="37"/>
      <c r="FM716" s="37"/>
      <c r="FN716" s="37"/>
      <c r="FO716" s="37"/>
      <c r="FP716" s="37"/>
      <c r="FQ716" s="37"/>
      <c r="FR716" s="37"/>
      <c r="FS716" s="37"/>
      <c r="FT716" s="37"/>
      <c r="FU716" s="37"/>
      <c r="FV716" s="37"/>
      <c r="FW716" s="37"/>
      <c r="FX716" s="37"/>
      <c r="FY716" s="37"/>
      <c r="FZ716" s="37"/>
      <c r="GA716" s="37"/>
      <c r="GB716" s="37"/>
      <c r="GC716" s="37"/>
      <c r="GD716" s="37"/>
      <c r="GE716" s="37"/>
      <c r="GF716" s="37"/>
      <c r="GG716" s="37"/>
      <c r="GH716" s="37"/>
      <c r="GI716" s="37"/>
      <c r="GJ716" s="37"/>
      <c r="GK716" s="37"/>
      <c r="GL716" s="37"/>
      <c r="GM716" s="37"/>
      <c r="GN716" s="37"/>
      <c r="GO716" s="37"/>
      <c r="GP716" s="37"/>
      <c r="GQ716" s="37"/>
      <c r="GR716" s="37"/>
      <c r="GS716" s="37"/>
      <c r="GT716" s="37"/>
      <c r="GU716" s="37"/>
      <c r="GV716" s="37"/>
      <c r="GW716" s="37"/>
      <c r="GX716" s="37"/>
      <c r="GY716" s="37"/>
      <c r="GZ716" s="37"/>
      <c r="HA716" s="37"/>
      <c r="HB716" s="37"/>
      <c r="HC716" s="37"/>
      <c r="HD716" s="37"/>
      <c r="HE716" s="37"/>
      <c r="HF716" s="37"/>
      <c r="HG716" s="37"/>
      <c r="HH716" s="37"/>
      <c r="HI716" s="37"/>
      <c r="HJ716" s="37"/>
      <c r="HK716" s="37"/>
      <c r="HL716" s="37"/>
      <c r="HM716" s="37"/>
      <c r="HN716" s="37"/>
      <c r="HO716" s="37"/>
      <c r="HP716" s="37"/>
      <c r="HQ716" s="37"/>
      <c r="HR716" s="37"/>
      <c r="HS716" s="37"/>
      <c r="HT716" s="37"/>
      <c r="HU716" s="37"/>
      <c r="HV716" s="37"/>
      <c r="HW716" s="37"/>
      <c r="HX716" s="37"/>
      <c r="HY716" s="37"/>
      <c r="HZ716" s="37"/>
      <c r="IA716" s="37"/>
      <c r="IB716" s="37"/>
      <c r="IC716" s="37"/>
      <c r="ID716" s="37"/>
      <c r="IE716" s="37"/>
      <c r="IF716" s="37"/>
      <c r="IG716" s="37"/>
      <c r="IH716" s="37"/>
      <c r="II716" s="37"/>
      <c r="IJ716" s="37"/>
      <c r="IK716" s="37"/>
    </row>
    <row r="717" spans="1:245" ht="13.5">
      <c r="A717" s="2">
        <v>40</v>
      </c>
      <c r="B717" s="4" t="s">
        <v>2304</v>
      </c>
      <c r="C717" s="4" t="s">
        <v>2329</v>
      </c>
      <c r="D717" s="4" t="s">
        <v>2331</v>
      </c>
      <c r="E717" s="4">
        <v>800</v>
      </c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7"/>
      <c r="BQ717" s="37"/>
      <c r="BR717" s="37"/>
      <c r="BS717" s="37"/>
      <c r="BT717" s="37"/>
      <c r="BU717" s="37"/>
      <c r="BV717" s="37"/>
      <c r="BW717" s="37"/>
      <c r="BX717" s="37"/>
      <c r="BY717" s="37"/>
      <c r="BZ717" s="37"/>
      <c r="CA717" s="37"/>
      <c r="CB717" s="37"/>
      <c r="CC717" s="37"/>
      <c r="CD717" s="37"/>
      <c r="CE717" s="37"/>
      <c r="CF717" s="37"/>
      <c r="CG717" s="37"/>
      <c r="CH717" s="37"/>
      <c r="CI717" s="37"/>
      <c r="CJ717" s="37"/>
      <c r="CK717" s="37"/>
      <c r="CL717" s="37"/>
      <c r="CM717" s="37"/>
      <c r="CN717" s="37"/>
      <c r="CO717" s="37"/>
      <c r="CP717" s="37"/>
      <c r="CQ717" s="37"/>
      <c r="CR717" s="37"/>
      <c r="CS717" s="37"/>
      <c r="CT717" s="37"/>
      <c r="CU717" s="37"/>
      <c r="CV717" s="37"/>
      <c r="CW717" s="37"/>
      <c r="CX717" s="37"/>
      <c r="CY717" s="37"/>
      <c r="CZ717" s="37"/>
      <c r="DA717" s="37"/>
      <c r="DB717" s="37"/>
      <c r="DC717" s="37"/>
      <c r="DD717" s="37"/>
      <c r="DE717" s="37"/>
      <c r="DF717" s="37"/>
      <c r="DG717" s="37"/>
      <c r="DH717" s="37"/>
      <c r="DI717" s="37"/>
      <c r="DJ717" s="37"/>
      <c r="DK717" s="37"/>
      <c r="DL717" s="37"/>
      <c r="DM717" s="37"/>
      <c r="DN717" s="37"/>
      <c r="DO717" s="37"/>
      <c r="DP717" s="37"/>
      <c r="DQ717" s="37"/>
      <c r="DR717" s="37"/>
      <c r="DS717" s="37"/>
      <c r="DT717" s="37"/>
      <c r="DU717" s="37"/>
      <c r="DV717" s="37"/>
      <c r="DW717" s="37"/>
      <c r="DX717" s="37"/>
      <c r="DY717" s="37"/>
      <c r="DZ717" s="37"/>
      <c r="EA717" s="37"/>
      <c r="EB717" s="37"/>
      <c r="EC717" s="37"/>
      <c r="ED717" s="37"/>
      <c r="EE717" s="37"/>
      <c r="EF717" s="37"/>
      <c r="EG717" s="37"/>
      <c r="EH717" s="37"/>
      <c r="EI717" s="37"/>
      <c r="EJ717" s="37"/>
      <c r="EK717" s="37"/>
      <c r="EL717" s="37"/>
      <c r="EM717" s="37"/>
      <c r="EN717" s="37"/>
      <c r="EO717" s="37"/>
      <c r="EP717" s="37"/>
      <c r="EQ717" s="37"/>
      <c r="ER717" s="37"/>
      <c r="ES717" s="37"/>
      <c r="ET717" s="37"/>
      <c r="EU717" s="37"/>
      <c r="EV717" s="37"/>
      <c r="EW717" s="37"/>
      <c r="EX717" s="37"/>
      <c r="EY717" s="37"/>
      <c r="EZ717" s="37"/>
      <c r="FA717" s="37"/>
      <c r="FB717" s="37"/>
      <c r="FC717" s="37"/>
      <c r="FD717" s="37"/>
      <c r="FE717" s="37"/>
      <c r="FF717" s="37"/>
      <c r="FG717" s="37"/>
      <c r="FH717" s="37"/>
      <c r="FI717" s="37"/>
      <c r="FJ717" s="37"/>
      <c r="FK717" s="37"/>
      <c r="FL717" s="37"/>
      <c r="FM717" s="37"/>
      <c r="FN717" s="37"/>
      <c r="FO717" s="37"/>
      <c r="FP717" s="37"/>
      <c r="FQ717" s="37"/>
      <c r="FR717" s="37"/>
      <c r="FS717" s="37"/>
      <c r="FT717" s="37"/>
      <c r="FU717" s="37"/>
      <c r="FV717" s="37"/>
      <c r="FW717" s="37"/>
      <c r="FX717" s="37"/>
      <c r="FY717" s="37"/>
      <c r="FZ717" s="37"/>
      <c r="GA717" s="37"/>
      <c r="GB717" s="37"/>
      <c r="GC717" s="37"/>
      <c r="GD717" s="37"/>
      <c r="GE717" s="37"/>
      <c r="GF717" s="37"/>
      <c r="GG717" s="37"/>
      <c r="GH717" s="37"/>
      <c r="GI717" s="37"/>
      <c r="GJ717" s="37"/>
      <c r="GK717" s="37"/>
      <c r="GL717" s="37"/>
      <c r="GM717" s="37"/>
      <c r="GN717" s="37"/>
      <c r="GO717" s="37"/>
      <c r="GP717" s="37"/>
      <c r="GQ717" s="37"/>
      <c r="GR717" s="37"/>
      <c r="GS717" s="37"/>
      <c r="GT717" s="37"/>
      <c r="GU717" s="37"/>
      <c r="GV717" s="37"/>
      <c r="GW717" s="37"/>
      <c r="GX717" s="37"/>
      <c r="GY717" s="37"/>
      <c r="GZ717" s="37"/>
      <c r="HA717" s="37"/>
      <c r="HB717" s="37"/>
      <c r="HC717" s="37"/>
      <c r="HD717" s="37"/>
      <c r="HE717" s="37"/>
      <c r="HF717" s="37"/>
      <c r="HG717" s="37"/>
      <c r="HH717" s="37"/>
      <c r="HI717" s="37"/>
      <c r="HJ717" s="37"/>
      <c r="HK717" s="37"/>
      <c r="HL717" s="37"/>
      <c r="HM717" s="37"/>
      <c r="HN717" s="37"/>
      <c r="HO717" s="37"/>
      <c r="HP717" s="37"/>
      <c r="HQ717" s="37"/>
      <c r="HR717" s="37"/>
      <c r="HS717" s="37"/>
      <c r="HT717" s="37"/>
      <c r="HU717" s="37"/>
      <c r="HV717" s="37"/>
      <c r="HW717" s="37"/>
      <c r="HX717" s="37"/>
      <c r="HY717" s="37"/>
      <c r="HZ717" s="37"/>
      <c r="IA717" s="37"/>
      <c r="IB717" s="37"/>
      <c r="IC717" s="37"/>
      <c r="ID717" s="37"/>
      <c r="IE717" s="37"/>
      <c r="IF717" s="37"/>
      <c r="IG717" s="37"/>
      <c r="IH717" s="37"/>
      <c r="II717" s="37"/>
      <c r="IJ717" s="37"/>
      <c r="IK717" s="37"/>
    </row>
    <row r="718" spans="1:245" ht="13.5">
      <c r="A718" s="2">
        <v>41</v>
      </c>
      <c r="B718" s="4" t="s">
        <v>2304</v>
      </c>
      <c r="C718" s="4" t="s">
        <v>2305</v>
      </c>
      <c r="D718" s="4" t="s">
        <v>1721</v>
      </c>
      <c r="E718" s="4">
        <v>100</v>
      </c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  <c r="BP718" s="37"/>
      <c r="BQ718" s="37"/>
      <c r="BR718" s="37"/>
      <c r="BS718" s="37"/>
      <c r="BT718" s="37"/>
      <c r="BU718" s="37"/>
      <c r="BV718" s="37"/>
      <c r="BW718" s="37"/>
      <c r="BX718" s="37"/>
      <c r="BY718" s="37"/>
      <c r="BZ718" s="37"/>
      <c r="CA718" s="37"/>
      <c r="CB718" s="37"/>
      <c r="CC718" s="37"/>
      <c r="CD718" s="37"/>
      <c r="CE718" s="37"/>
      <c r="CF718" s="37"/>
      <c r="CG718" s="37"/>
      <c r="CH718" s="37"/>
      <c r="CI718" s="37"/>
      <c r="CJ718" s="37"/>
      <c r="CK718" s="37"/>
      <c r="CL718" s="37"/>
      <c r="CM718" s="37"/>
      <c r="CN718" s="37"/>
      <c r="CO718" s="37"/>
      <c r="CP718" s="37"/>
      <c r="CQ718" s="37"/>
      <c r="CR718" s="37"/>
      <c r="CS718" s="37"/>
      <c r="CT718" s="37"/>
      <c r="CU718" s="37"/>
      <c r="CV718" s="37"/>
      <c r="CW718" s="37"/>
      <c r="CX718" s="37"/>
      <c r="CY718" s="37"/>
      <c r="CZ718" s="37"/>
      <c r="DA718" s="37"/>
      <c r="DB718" s="37"/>
      <c r="DC718" s="37"/>
      <c r="DD718" s="37"/>
      <c r="DE718" s="37"/>
      <c r="DF718" s="37"/>
      <c r="DG718" s="37"/>
      <c r="DH718" s="37"/>
      <c r="DI718" s="37"/>
      <c r="DJ718" s="37"/>
      <c r="DK718" s="37"/>
      <c r="DL718" s="37"/>
      <c r="DM718" s="37"/>
      <c r="DN718" s="37"/>
      <c r="DO718" s="37"/>
      <c r="DP718" s="37"/>
      <c r="DQ718" s="37"/>
      <c r="DR718" s="37"/>
      <c r="DS718" s="37"/>
      <c r="DT718" s="37"/>
      <c r="DU718" s="37"/>
      <c r="DV718" s="37"/>
      <c r="DW718" s="37"/>
      <c r="DX718" s="37"/>
      <c r="DY718" s="37"/>
      <c r="DZ718" s="37"/>
      <c r="EA718" s="37"/>
      <c r="EB718" s="37"/>
      <c r="EC718" s="37"/>
      <c r="ED718" s="37"/>
      <c r="EE718" s="37"/>
      <c r="EF718" s="37"/>
      <c r="EG718" s="37"/>
      <c r="EH718" s="37"/>
      <c r="EI718" s="37"/>
      <c r="EJ718" s="37"/>
      <c r="EK718" s="37"/>
      <c r="EL718" s="37"/>
      <c r="EM718" s="37"/>
      <c r="EN718" s="37"/>
      <c r="EO718" s="37"/>
      <c r="EP718" s="37"/>
      <c r="EQ718" s="37"/>
      <c r="ER718" s="37"/>
      <c r="ES718" s="37"/>
      <c r="ET718" s="37"/>
      <c r="EU718" s="37"/>
      <c r="EV718" s="37"/>
      <c r="EW718" s="37"/>
      <c r="EX718" s="37"/>
      <c r="EY718" s="37"/>
      <c r="EZ718" s="37"/>
      <c r="FA718" s="37"/>
      <c r="FB718" s="37"/>
      <c r="FC718" s="37"/>
      <c r="FD718" s="37"/>
      <c r="FE718" s="37"/>
      <c r="FF718" s="37"/>
      <c r="FG718" s="37"/>
      <c r="FH718" s="37"/>
      <c r="FI718" s="37"/>
      <c r="FJ718" s="37"/>
      <c r="FK718" s="37"/>
      <c r="FL718" s="37"/>
      <c r="FM718" s="37"/>
      <c r="FN718" s="37"/>
      <c r="FO718" s="37"/>
      <c r="FP718" s="37"/>
      <c r="FQ718" s="37"/>
      <c r="FR718" s="37"/>
      <c r="FS718" s="37"/>
      <c r="FT718" s="37"/>
      <c r="FU718" s="37"/>
      <c r="FV718" s="37"/>
      <c r="FW718" s="37"/>
      <c r="FX718" s="37"/>
      <c r="FY718" s="37"/>
      <c r="FZ718" s="37"/>
      <c r="GA718" s="37"/>
      <c r="GB718" s="37"/>
      <c r="GC718" s="37"/>
      <c r="GD718" s="37"/>
      <c r="GE718" s="37"/>
      <c r="GF718" s="37"/>
      <c r="GG718" s="37"/>
      <c r="GH718" s="37"/>
      <c r="GI718" s="37"/>
      <c r="GJ718" s="37"/>
      <c r="GK718" s="37"/>
      <c r="GL718" s="37"/>
      <c r="GM718" s="37"/>
      <c r="GN718" s="37"/>
      <c r="GO718" s="37"/>
      <c r="GP718" s="37"/>
      <c r="GQ718" s="37"/>
      <c r="GR718" s="37"/>
      <c r="GS718" s="37"/>
      <c r="GT718" s="37"/>
      <c r="GU718" s="37"/>
      <c r="GV718" s="37"/>
      <c r="GW718" s="37"/>
      <c r="GX718" s="37"/>
      <c r="GY718" s="37"/>
      <c r="GZ718" s="37"/>
      <c r="HA718" s="37"/>
      <c r="HB718" s="37"/>
      <c r="HC718" s="37"/>
      <c r="HD718" s="37"/>
      <c r="HE718" s="37"/>
      <c r="HF718" s="37"/>
      <c r="HG718" s="37"/>
      <c r="HH718" s="37"/>
      <c r="HI718" s="37"/>
      <c r="HJ718" s="37"/>
      <c r="HK718" s="37"/>
      <c r="HL718" s="37"/>
      <c r="HM718" s="37"/>
      <c r="HN718" s="37"/>
      <c r="HO718" s="37"/>
      <c r="HP718" s="37"/>
      <c r="HQ718" s="37"/>
      <c r="HR718" s="37"/>
      <c r="HS718" s="37"/>
      <c r="HT718" s="37"/>
      <c r="HU718" s="37"/>
      <c r="HV718" s="37"/>
      <c r="HW718" s="37"/>
      <c r="HX718" s="37"/>
      <c r="HY718" s="37"/>
      <c r="HZ718" s="37"/>
      <c r="IA718" s="37"/>
      <c r="IB718" s="37"/>
      <c r="IC718" s="37"/>
      <c r="ID718" s="37"/>
      <c r="IE718" s="37"/>
      <c r="IF718" s="37"/>
      <c r="IG718" s="37"/>
      <c r="IH718" s="37"/>
      <c r="II718" s="37"/>
      <c r="IJ718" s="37"/>
      <c r="IK718" s="37"/>
    </row>
    <row r="719" spans="1:245" ht="13.5">
      <c r="A719" s="2">
        <v>42</v>
      </c>
      <c r="B719" s="4" t="s">
        <v>2306</v>
      </c>
      <c r="C719" s="4" t="s">
        <v>2307</v>
      </c>
      <c r="D719" s="4" t="s">
        <v>421</v>
      </c>
      <c r="E719" s="4">
        <v>240</v>
      </c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7"/>
      <c r="BQ719" s="37"/>
      <c r="BR719" s="37"/>
      <c r="BS719" s="37"/>
      <c r="BT719" s="37"/>
      <c r="BU719" s="37"/>
      <c r="BV719" s="37"/>
      <c r="BW719" s="37"/>
      <c r="BX719" s="37"/>
      <c r="BY719" s="37"/>
      <c r="BZ719" s="37"/>
      <c r="CA719" s="37"/>
      <c r="CB719" s="37"/>
      <c r="CC719" s="37"/>
      <c r="CD719" s="37"/>
      <c r="CE719" s="37"/>
      <c r="CF719" s="37"/>
      <c r="CG719" s="37"/>
      <c r="CH719" s="37"/>
      <c r="CI719" s="37"/>
      <c r="CJ719" s="37"/>
      <c r="CK719" s="37"/>
      <c r="CL719" s="37"/>
      <c r="CM719" s="37"/>
      <c r="CN719" s="37"/>
      <c r="CO719" s="37"/>
      <c r="CP719" s="37"/>
      <c r="CQ719" s="37"/>
      <c r="CR719" s="37"/>
      <c r="CS719" s="37"/>
      <c r="CT719" s="37"/>
      <c r="CU719" s="37"/>
      <c r="CV719" s="37"/>
      <c r="CW719" s="37"/>
      <c r="CX719" s="37"/>
      <c r="CY719" s="37"/>
      <c r="CZ719" s="37"/>
      <c r="DA719" s="37"/>
      <c r="DB719" s="37"/>
      <c r="DC719" s="37"/>
      <c r="DD719" s="37"/>
      <c r="DE719" s="37"/>
      <c r="DF719" s="37"/>
      <c r="DG719" s="37"/>
      <c r="DH719" s="37"/>
      <c r="DI719" s="37"/>
      <c r="DJ719" s="37"/>
      <c r="DK719" s="37"/>
      <c r="DL719" s="37"/>
      <c r="DM719" s="37"/>
      <c r="DN719" s="37"/>
      <c r="DO719" s="37"/>
      <c r="DP719" s="37"/>
      <c r="DQ719" s="37"/>
      <c r="DR719" s="37"/>
      <c r="DS719" s="37"/>
      <c r="DT719" s="37"/>
      <c r="DU719" s="37"/>
      <c r="DV719" s="37"/>
      <c r="DW719" s="37"/>
      <c r="DX719" s="37"/>
      <c r="DY719" s="37"/>
      <c r="DZ719" s="37"/>
      <c r="EA719" s="37"/>
      <c r="EB719" s="37"/>
      <c r="EC719" s="37"/>
      <c r="ED719" s="37"/>
      <c r="EE719" s="37"/>
      <c r="EF719" s="37"/>
      <c r="EG719" s="37"/>
      <c r="EH719" s="37"/>
      <c r="EI719" s="37"/>
      <c r="EJ719" s="37"/>
      <c r="EK719" s="37"/>
      <c r="EL719" s="37"/>
      <c r="EM719" s="37"/>
      <c r="EN719" s="37"/>
      <c r="EO719" s="37"/>
      <c r="EP719" s="37"/>
      <c r="EQ719" s="37"/>
      <c r="ER719" s="37"/>
      <c r="ES719" s="37"/>
      <c r="ET719" s="37"/>
      <c r="EU719" s="37"/>
      <c r="EV719" s="37"/>
      <c r="EW719" s="37"/>
      <c r="EX719" s="37"/>
      <c r="EY719" s="37"/>
      <c r="EZ719" s="37"/>
      <c r="FA719" s="37"/>
      <c r="FB719" s="37"/>
      <c r="FC719" s="37"/>
      <c r="FD719" s="37"/>
      <c r="FE719" s="37"/>
      <c r="FF719" s="37"/>
      <c r="FG719" s="37"/>
      <c r="FH719" s="37"/>
      <c r="FI719" s="37"/>
      <c r="FJ719" s="37"/>
      <c r="FK719" s="37"/>
      <c r="FL719" s="37"/>
      <c r="FM719" s="37"/>
      <c r="FN719" s="37"/>
      <c r="FO719" s="37"/>
      <c r="FP719" s="37"/>
      <c r="FQ719" s="37"/>
      <c r="FR719" s="37"/>
      <c r="FS719" s="37"/>
      <c r="FT719" s="37"/>
      <c r="FU719" s="37"/>
      <c r="FV719" s="37"/>
      <c r="FW719" s="37"/>
      <c r="FX719" s="37"/>
      <c r="FY719" s="37"/>
      <c r="FZ719" s="37"/>
      <c r="GA719" s="37"/>
      <c r="GB719" s="37"/>
      <c r="GC719" s="37"/>
      <c r="GD719" s="37"/>
      <c r="GE719" s="37"/>
      <c r="GF719" s="37"/>
      <c r="GG719" s="37"/>
      <c r="GH719" s="37"/>
      <c r="GI719" s="37"/>
      <c r="GJ719" s="37"/>
      <c r="GK719" s="37"/>
      <c r="GL719" s="37"/>
      <c r="GM719" s="37"/>
      <c r="GN719" s="37"/>
      <c r="GO719" s="37"/>
      <c r="GP719" s="37"/>
      <c r="GQ719" s="37"/>
      <c r="GR719" s="37"/>
      <c r="GS719" s="37"/>
      <c r="GT719" s="37"/>
      <c r="GU719" s="37"/>
      <c r="GV719" s="37"/>
      <c r="GW719" s="37"/>
      <c r="GX719" s="37"/>
      <c r="GY719" s="37"/>
      <c r="GZ719" s="37"/>
      <c r="HA719" s="37"/>
      <c r="HB719" s="37"/>
      <c r="HC719" s="37"/>
      <c r="HD719" s="37"/>
      <c r="HE719" s="37"/>
      <c r="HF719" s="37"/>
      <c r="HG719" s="37"/>
      <c r="HH719" s="37"/>
      <c r="HI719" s="37"/>
      <c r="HJ719" s="37"/>
      <c r="HK719" s="37"/>
      <c r="HL719" s="37"/>
      <c r="HM719" s="37"/>
      <c r="HN719" s="37"/>
      <c r="HO719" s="37"/>
      <c r="HP719" s="37"/>
      <c r="HQ719" s="37"/>
      <c r="HR719" s="37"/>
      <c r="HS719" s="37"/>
      <c r="HT719" s="37"/>
      <c r="HU719" s="37"/>
      <c r="HV719" s="37"/>
      <c r="HW719" s="37"/>
      <c r="HX719" s="37"/>
      <c r="HY719" s="37"/>
      <c r="HZ719" s="37"/>
      <c r="IA719" s="37"/>
      <c r="IB719" s="37"/>
      <c r="IC719" s="37"/>
      <c r="ID719" s="37"/>
      <c r="IE719" s="37"/>
      <c r="IF719" s="37"/>
      <c r="IG719" s="37"/>
      <c r="IH719" s="37"/>
      <c r="II719" s="37"/>
      <c r="IJ719" s="37"/>
      <c r="IK719" s="37"/>
    </row>
    <row r="720" spans="1:245" ht="13.5">
      <c r="A720" s="2">
        <v>43</v>
      </c>
      <c r="B720" s="4" t="s">
        <v>2306</v>
      </c>
      <c r="C720" s="4" t="s">
        <v>2307</v>
      </c>
      <c r="D720" s="4" t="s">
        <v>422</v>
      </c>
      <c r="E720" s="4">
        <v>260</v>
      </c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  <c r="BS720" s="37"/>
      <c r="BT720" s="37"/>
      <c r="BU720" s="37"/>
      <c r="BV720" s="37"/>
      <c r="BW720" s="37"/>
      <c r="BX720" s="37"/>
      <c r="BY720" s="37"/>
      <c r="BZ720" s="37"/>
      <c r="CA720" s="37"/>
      <c r="CB720" s="37"/>
      <c r="CC720" s="37"/>
      <c r="CD720" s="37"/>
      <c r="CE720" s="37"/>
      <c r="CF720" s="37"/>
      <c r="CG720" s="37"/>
      <c r="CH720" s="37"/>
      <c r="CI720" s="37"/>
      <c r="CJ720" s="37"/>
      <c r="CK720" s="37"/>
      <c r="CL720" s="37"/>
      <c r="CM720" s="37"/>
      <c r="CN720" s="37"/>
      <c r="CO720" s="37"/>
      <c r="CP720" s="37"/>
      <c r="CQ720" s="37"/>
      <c r="CR720" s="37"/>
      <c r="CS720" s="37"/>
      <c r="CT720" s="37"/>
      <c r="CU720" s="37"/>
      <c r="CV720" s="37"/>
      <c r="CW720" s="37"/>
      <c r="CX720" s="37"/>
      <c r="CY720" s="37"/>
      <c r="CZ720" s="37"/>
      <c r="DA720" s="37"/>
      <c r="DB720" s="37"/>
      <c r="DC720" s="37"/>
      <c r="DD720" s="37"/>
      <c r="DE720" s="37"/>
      <c r="DF720" s="37"/>
      <c r="DG720" s="37"/>
      <c r="DH720" s="37"/>
      <c r="DI720" s="37"/>
      <c r="DJ720" s="37"/>
      <c r="DK720" s="37"/>
      <c r="DL720" s="37"/>
      <c r="DM720" s="37"/>
      <c r="DN720" s="37"/>
      <c r="DO720" s="37"/>
      <c r="DP720" s="37"/>
      <c r="DQ720" s="37"/>
      <c r="DR720" s="37"/>
      <c r="DS720" s="37"/>
      <c r="DT720" s="37"/>
      <c r="DU720" s="37"/>
      <c r="DV720" s="37"/>
      <c r="DW720" s="37"/>
      <c r="DX720" s="37"/>
      <c r="DY720" s="37"/>
      <c r="DZ720" s="37"/>
      <c r="EA720" s="37"/>
      <c r="EB720" s="37"/>
      <c r="EC720" s="37"/>
      <c r="ED720" s="37"/>
      <c r="EE720" s="37"/>
      <c r="EF720" s="37"/>
      <c r="EG720" s="37"/>
      <c r="EH720" s="37"/>
      <c r="EI720" s="37"/>
      <c r="EJ720" s="37"/>
      <c r="EK720" s="37"/>
      <c r="EL720" s="37"/>
      <c r="EM720" s="37"/>
      <c r="EN720" s="37"/>
      <c r="EO720" s="37"/>
      <c r="EP720" s="37"/>
      <c r="EQ720" s="37"/>
      <c r="ER720" s="37"/>
      <c r="ES720" s="37"/>
      <c r="ET720" s="37"/>
      <c r="EU720" s="37"/>
      <c r="EV720" s="37"/>
      <c r="EW720" s="37"/>
      <c r="EX720" s="37"/>
      <c r="EY720" s="37"/>
      <c r="EZ720" s="37"/>
      <c r="FA720" s="37"/>
      <c r="FB720" s="37"/>
      <c r="FC720" s="37"/>
      <c r="FD720" s="37"/>
      <c r="FE720" s="37"/>
      <c r="FF720" s="37"/>
      <c r="FG720" s="37"/>
      <c r="FH720" s="37"/>
      <c r="FI720" s="37"/>
      <c r="FJ720" s="37"/>
      <c r="FK720" s="37"/>
      <c r="FL720" s="37"/>
      <c r="FM720" s="37"/>
      <c r="FN720" s="37"/>
      <c r="FO720" s="37"/>
      <c r="FP720" s="37"/>
      <c r="FQ720" s="37"/>
      <c r="FR720" s="37"/>
      <c r="FS720" s="37"/>
      <c r="FT720" s="37"/>
      <c r="FU720" s="37"/>
      <c r="FV720" s="37"/>
      <c r="FW720" s="37"/>
      <c r="FX720" s="37"/>
      <c r="FY720" s="37"/>
      <c r="FZ720" s="37"/>
      <c r="GA720" s="37"/>
      <c r="GB720" s="37"/>
      <c r="GC720" s="37"/>
      <c r="GD720" s="37"/>
      <c r="GE720" s="37"/>
      <c r="GF720" s="37"/>
      <c r="GG720" s="37"/>
      <c r="GH720" s="37"/>
      <c r="GI720" s="37"/>
      <c r="GJ720" s="37"/>
      <c r="GK720" s="37"/>
      <c r="GL720" s="37"/>
      <c r="GM720" s="37"/>
      <c r="GN720" s="37"/>
      <c r="GO720" s="37"/>
      <c r="GP720" s="37"/>
      <c r="GQ720" s="37"/>
      <c r="GR720" s="37"/>
      <c r="GS720" s="37"/>
      <c r="GT720" s="37"/>
      <c r="GU720" s="37"/>
      <c r="GV720" s="37"/>
      <c r="GW720" s="37"/>
      <c r="GX720" s="37"/>
      <c r="GY720" s="37"/>
      <c r="GZ720" s="37"/>
      <c r="HA720" s="37"/>
      <c r="HB720" s="37"/>
      <c r="HC720" s="37"/>
      <c r="HD720" s="37"/>
      <c r="HE720" s="37"/>
      <c r="HF720" s="37"/>
      <c r="HG720" s="37"/>
      <c r="HH720" s="37"/>
      <c r="HI720" s="37"/>
      <c r="HJ720" s="37"/>
      <c r="HK720" s="37"/>
      <c r="HL720" s="37"/>
      <c r="HM720" s="37"/>
      <c r="HN720" s="37"/>
      <c r="HO720" s="37"/>
      <c r="HP720" s="37"/>
      <c r="HQ720" s="37"/>
      <c r="HR720" s="37"/>
      <c r="HS720" s="37"/>
      <c r="HT720" s="37"/>
      <c r="HU720" s="37"/>
      <c r="HV720" s="37"/>
      <c r="HW720" s="37"/>
      <c r="HX720" s="37"/>
      <c r="HY720" s="37"/>
      <c r="HZ720" s="37"/>
      <c r="IA720" s="37"/>
      <c r="IB720" s="37"/>
      <c r="IC720" s="37"/>
      <c r="ID720" s="37"/>
      <c r="IE720" s="37"/>
      <c r="IF720" s="37"/>
      <c r="IG720" s="37"/>
      <c r="IH720" s="37"/>
      <c r="II720" s="37"/>
      <c r="IJ720" s="37"/>
      <c r="IK720" s="37"/>
    </row>
    <row r="721" spans="1:245" ht="13.5">
      <c r="A721" s="2">
        <v>44</v>
      </c>
      <c r="B721" s="4" t="s">
        <v>2306</v>
      </c>
      <c r="C721" s="4" t="s">
        <v>423</v>
      </c>
      <c r="D721" s="4" t="s">
        <v>424</v>
      </c>
      <c r="E721" s="4">
        <v>150</v>
      </c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7"/>
      <c r="BQ721" s="37"/>
      <c r="BR721" s="37"/>
      <c r="BS721" s="37"/>
      <c r="BT721" s="37"/>
      <c r="BU721" s="37"/>
      <c r="BV721" s="37"/>
      <c r="BW721" s="37"/>
      <c r="BX721" s="37"/>
      <c r="BY721" s="37"/>
      <c r="BZ721" s="37"/>
      <c r="CA721" s="37"/>
      <c r="CB721" s="37"/>
      <c r="CC721" s="37"/>
      <c r="CD721" s="37"/>
      <c r="CE721" s="37"/>
      <c r="CF721" s="37"/>
      <c r="CG721" s="37"/>
      <c r="CH721" s="37"/>
      <c r="CI721" s="37"/>
      <c r="CJ721" s="37"/>
      <c r="CK721" s="37"/>
      <c r="CL721" s="37"/>
      <c r="CM721" s="37"/>
      <c r="CN721" s="37"/>
      <c r="CO721" s="37"/>
      <c r="CP721" s="37"/>
      <c r="CQ721" s="37"/>
      <c r="CR721" s="37"/>
      <c r="CS721" s="37"/>
      <c r="CT721" s="37"/>
      <c r="CU721" s="37"/>
      <c r="CV721" s="37"/>
      <c r="CW721" s="37"/>
      <c r="CX721" s="37"/>
      <c r="CY721" s="37"/>
      <c r="CZ721" s="37"/>
      <c r="DA721" s="37"/>
      <c r="DB721" s="37"/>
      <c r="DC721" s="37"/>
      <c r="DD721" s="37"/>
      <c r="DE721" s="37"/>
      <c r="DF721" s="37"/>
      <c r="DG721" s="37"/>
      <c r="DH721" s="37"/>
      <c r="DI721" s="37"/>
      <c r="DJ721" s="37"/>
      <c r="DK721" s="37"/>
      <c r="DL721" s="37"/>
      <c r="DM721" s="37"/>
      <c r="DN721" s="37"/>
      <c r="DO721" s="37"/>
      <c r="DP721" s="37"/>
      <c r="DQ721" s="37"/>
      <c r="DR721" s="37"/>
      <c r="DS721" s="37"/>
      <c r="DT721" s="37"/>
      <c r="DU721" s="37"/>
      <c r="DV721" s="37"/>
      <c r="DW721" s="37"/>
      <c r="DX721" s="37"/>
      <c r="DY721" s="37"/>
      <c r="DZ721" s="37"/>
      <c r="EA721" s="37"/>
      <c r="EB721" s="37"/>
      <c r="EC721" s="37"/>
      <c r="ED721" s="37"/>
      <c r="EE721" s="37"/>
      <c r="EF721" s="37"/>
      <c r="EG721" s="37"/>
      <c r="EH721" s="37"/>
      <c r="EI721" s="37"/>
      <c r="EJ721" s="37"/>
      <c r="EK721" s="37"/>
      <c r="EL721" s="37"/>
      <c r="EM721" s="37"/>
      <c r="EN721" s="37"/>
      <c r="EO721" s="37"/>
      <c r="EP721" s="37"/>
      <c r="EQ721" s="37"/>
      <c r="ER721" s="37"/>
      <c r="ES721" s="37"/>
      <c r="ET721" s="37"/>
      <c r="EU721" s="37"/>
      <c r="EV721" s="37"/>
      <c r="EW721" s="37"/>
      <c r="EX721" s="37"/>
      <c r="EY721" s="37"/>
      <c r="EZ721" s="37"/>
      <c r="FA721" s="37"/>
      <c r="FB721" s="37"/>
      <c r="FC721" s="37"/>
      <c r="FD721" s="37"/>
      <c r="FE721" s="37"/>
      <c r="FF721" s="37"/>
      <c r="FG721" s="37"/>
      <c r="FH721" s="37"/>
      <c r="FI721" s="37"/>
      <c r="FJ721" s="37"/>
      <c r="FK721" s="37"/>
      <c r="FL721" s="37"/>
      <c r="FM721" s="37"/>
      <c r="FN721" s="37"/>
      <c r="FO721" s="37"/>
      <c r="FP721" s="37"/>
      <c r="FQ721" s="37"/>
      <c r="FR721" s="37"/>
      <c r="FS721" s="37"/>
      <c r="FT721" s="37"/>
      <c r="FU721" s="37"/>
      <c r="FV721" s="37"/>
      <c r="FW721" s="37"/>
      <c r="FX721" s="37"/>
      <c r="FY721" s="37"/>
      <c r="FZ721" s="37"/>
      <c r="GA721" s="37"/>
      <c r="GB721" s="37"/>
      <c r="GC721" s="37"/>
      <c r="GD721" s="37"/>
      <c r="GE721" s="37"/>
      <c r="GF721" s="37"/>
      <c r="GG721" s="37"/>
      <c r="GH721" s="37"/>
      <c r="GI721" s="37"/>
      <c r="GJ721" s="37"/>
      <c r="GK721" s="37"/>
      <c r="GL721" s="37"/>
      <c r="GM721" s="37"/>
      <c r="GN721" s="37"/>
      <c r="GO721" s="37"/>
      <c r="GP721" s="37"/>
      <c r="GQ721" s="37"/>
      <c r="GR721" s="37"/>
      <c r="GS721" s="37"/>
      <c r="GT721" s="37"/>
      <c r="GU721" s="37"/>
      <c r="GV721" s="37"/>
      <c r="GW721" s="37"/>
      <c r="GX721" s="37"/>
      <c r="GY721" s="37"/>
      <c r="GZ721" s="37"/>
      <c r="HA721" s="37"/>
      <c r="HB721" s="37"/>
      <c r="HC721" s="37"/>
      <c r="HD721" s="37"/>
      <c r="HE721" s="37"/>
      <c r="HF721" s="37"/>
      <c r="HG721" s="37"/>
      <c r="HH721" s="37"/>
      <c r="HI721" s="37"/>
      <c r="HJ721" s="37"/>
      <c r="HK721" s="37"/>
      <c r="HL721" s="37"/>
      <c r="HM721" s="37"/>
      <c r="HN721" s="37"/>
      <c r="HO721" s="37"/>
      <c r="HP721" s="37"/>
      <c r="HQ721" s="37"/>
      <c r="HR721" s="37"/>
      <c r="HS721" s="37"/>
      <c r="HT721" s="37"/>
      <c r="HU721" s="37"/>
      <c r="HV721" s="37"/>
      <c r="HW721" s="37"/>
      <c r="HX721" s="37"/>
      <c r="HY721" s="37"/>
      <c r="HZ721" s="37"/>
      <c r="IA721" s="37"/>
      <c r="IB721" s="37"/>
      <c r="IC721" s="37"/>
      <c r="ID721" s="37"/>
      <c r="IE721" s="37"/>
      <c r="IF721" s="37"/>
      <c r="IG721" s="37"/>
      <c r="IH721" s="37"/>
      <c r="II721" s="37"/>
      <c r="IJ721" s="37"/>
      <c r="IK721" s="37"/>
    </row>
    <row r="722" spans="1:245" ht="13.5">
      <c r="A722" s="2">
        <v>45</v>
      </c>
      <c r="B722" s="4" t="s">
        <v>2306</v>
      </c>
      <c r="C722" s="4" t="s">
        <v>423</v>
      </c>
      <c r="D722" s="4" t="s">
        <v>264</v>
      </c>
      <c r="E722" s="4">
        <v>250</v>
      </c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7"/>
      <c r="BQ722" s="37"/>
      <c r="BR722" s="37"/>
      <c r="BS722" s="37"/>
      <c r="BT722" s="37"/>
      <c r="BU722" s="37"/>
      <c r="BV722" s="37"/>
      <c r="BW722" s="37"/>
      <c r="BX722" s="37"/>
      <c r="BY722" s="37"/>
      <c r="BZ722" s="37"/>
      <c r="CA722" s="37"/>
      <c r="CB722" s="37"/>
      <c r="CC722" s="37"/>
      <c r="CD722" s="37"/>
      <c r="CE722" s="37"/>
      <c r="CF722" s="37"/>
      <c r="CG722" s="37"/>
      <c r="CH722" s="37"/>
      <c r="CI722" s="37"/>
      <c r="CJ722" s="37"/>
      <c r="CK722" s="37"/>
      <c r="CL722" s="37"/>
      <c r="CM722" s="37"/>
      <c r="CN722" s="37"/>
      <c r="CO722" s="37"/>
      <c r="CP722" s="37"/>
      <c r="CQ722" s="37"/>
      <c r="CR722" s="37"/>
      <c r="CS722" s="37"/>
      <c r="CT722" s="37"/>
      <c r="CU722" s="37"/>
      <c r="CV722" s="37"/>
      <c r="CW722" s="37"/>
      <c r="CX722" s="37"/>
      <c r="CY722" s="37"/>
      <c r="CZ722" s="37"/>
      <c r="DA722" s="37"/>
      <c r="DB722" s="37"/>
      <c r="DC722" s="37"/>
      <c r="DD722" s="37"/>
      <c r="DE722" s="37"/>
      <c r="DF722" s="37"/>
      <c r="DG722" s="37"/>
      <c r="DH722" s="37"/>
      <c r="DI722" s="37"/>
      <c r="DJ722" s="37"/>
      <c r="DK722" s="37"/>
      <c r="DL722" s="37"/>
      <c r="DM722" s="37"/>
      <c r="DN722" s="37"/>
      <c r="DO722" s="37"/>
      <c r="DP722" s="37"/>
      <c r="DQ722" s="37"/>
      <c r="DR722" s="37"/>
      <c r="DS722" s="37"/>
      <c r="DT722" s="37"/>
      <c r="DU722" s="37"/>
      <c r="DV722" s="37"/>
      <c r="DW722" s="37"/>
      <c r="DX722" s="37"/>
      <c r="DY722" s="37"/>
      <c r="DZ722" s="37"/>
      <c r="EA722" s="37"/>
      <c r="EB722" s="37"/>
      <c r="EC722" s="37"/>
      <c r="ED722" s="37"/>
      <c r="EE722" s="37"/>
      <c r="EF722" s="37"/>
      <c r="EG722" s="37"/>
      <c r="EH722" s="37"/>
      <c r="EI722" s="37"/>
      <c r="EJ722" s="37"/>
      <c r="EK722" s="37"/>
      <c r="EL722" s="37"/>
      <c r="EM722" s="37"/>
      <c r="EN722" s="37"/>
      <c r="EO722" s="37"/>
      <c r="EP722" s="37"/>
      <c r="EQ722" s="37"/>
      <c r="ER722" s="37"/>
      <c r="ES722" s="37"/>
      <c r="ET722" s="37"/>
      <c r="EU722" s="37"/>
      <c r="EV722" s="37"/>
      <c r="EW722" s="37"/>
      <c r="EX722" s="37"/>
      <c r="EY722" s="37"/>
      <c r="EZ722" s="37"/>
      <c r="FA722" s="37"/>
      <c r="FB722" s="37"/>
      <c r="FC722" s="37"/>
      <c r="FD722" s="37"/>
      <c r="FE722" s="37"/>
      <c r="FF722" s="37"/>
      <c r="FG722" s="37"/>
      <c r="FH722" s="37"/>
      <c r="FI722" s="37"/>
      <c r="FJ722" s="37"/>
      <c r="FK722" s="37"/>
      <c r="FL722" s="37"/>
      <c r="FM722" s="37"/>
      <c r="FN722" s="37"/>
      <c r="FO722" s="37"/>
      <c r="FP722" s="37"/>
      <c r="FQ722" s="37"/>
      <c r="FR722" s="37"/>
      <c r="FS722" s="37"/>
      <c r="FT722" s="37"/>
      <c r="FU722" s="37"/>
      <c r="FV722" s="37"/>
      <c r="FW722" s="37"/>
      <c r="FX722" s="37"/>
      <c r="FY722" s="37"/>
      <c r="FZ722" s="37"/>
      <c r="GA722" s="37"/>
      <c r="GB722" s="37"/>
      <c r="GC722" s="37"/>
      <c r="GD722" s="37"/>
      <c r="GE722" s="37"/>
      <c r="GF722" s="37"/>
      <c r="GG722" s="37"/>
      <c r="GH722" s="37"/>
      <c r="GI722" s="37"/>
      <c r="GJ722" s="37"/>
      <c r="GK722" s="37"/>
      <c r="GL722" s="37"/>
      <c r="GM722" s="37"/>
      <c r="GN722" s="37"/>
      <c r="GO722" s="37"/>
      <c r="GP722" s="37"/>
      <c r="GQ722" s="37"/>
      <c r="GR722" s="37"/>
      <c r="GS722" s="37"/>
      <c r="GT722" s="37"/>
      <c r="GU722" s="37"/>
      <c r="GV722" s="37"/>
      <c r="GW722" s="37"/>
      <c r="GX722" s="37"/>
      <c r="GY722" s="37"/>
      <c r="GZ722" s="37"/>
      <c r="HA722" s="37"/>
      <c r="HB722" s="37"/>
      <c r="HC722" s="37"/>
      <c r="HD722" s="37"/>
      <c r="HE722" s="37"/>
      <c r="HF722" s="37"/>
      <c r="HG722" s="37"/>
      <c r="HH722" s="37"/>
      <c r="HI722" s="37"/>
      <c r="HJ722" s="37"/>
      <c r="HK722" s="37"/>
      <c r="HL722" s="37"/>
      <c r="HM722" s="37"/>
      <c r="HN722" s="37"/>
      <c r="HO722" s="37"/>
      <c r="HP722" s="37"/>
      <c r="HQ722" s="37"/>
      <c r="HR722" s="37"/>
      <c r="HS722" s="37"/>
      <c r="HT722" s="37"/>
      <c r="HU722" s="37"/>
      <c r="HV722" s="37"/>
      <c r="HW722" s="37"/>
      <c r="HX722" s="37"/>
      <c r="HY722" s="37"/>
      <c r="HZ722" s="37"/>
      <c r="IA722" s="37"/>
      <c r="IB722" s="37"/>
      <c r="IC722" s="37"/>
      <c r="ID722" s="37"/>
      <c r="IE722" s="37"/>
      <c r="IF722" s="37"/>
      <c r="IG722" s="37"/>
      <c r="IH722" s="37"/>
      <c r="II722" s="37"/>
      <c r="IJ722" s="37"/>
      <c r="IK722" s="37"/>
    </row>
    <row r="723" spans="1:245" ht="13.5">
      <c r="A723" s="2">
        <v>46</v>
      </c>
      <c r="B723" s="4" t="s">
        <v>2306</v>
      </c>
      <c r="C723" s="4" t="s">
        <v>1322</v>
      </c>
      <c r="D723" s="4" t="s">
        <v>1323</v>
      </c>
      <c r="E723" s="4">
        <v>300</v>
      </c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7"/>
      <c r="BQ723" s="37"/>
      <c r="BR723" s="37"/>
      <c r="BS723" s="37"/>
      <c r="BT723" s="37"/>
      <c r="BU723" s="37"/>
      <c r="BV723" s="37"/>
      <c r="BW723" s="37"/>
      <c r="BX723" s="37"/>
      <c r="BY723" s="37"/>
      <c r="BZ723" s="37"/>
      <c r="CA723" s="37"/>
      <c r="CB723" s="37"/>
      <c r="CC723" s="37"/>
      <c r="CD723" s="37"/>
      <c r="CE723" s="37"/>
      <c r="CF723" s="37"/>
      <c r="CG723" s="37"/>
      <c r="CH723" s="37"/>
      <c r="CI723" s="37"/>
      <c r="CJ723" s="37"/>
      <c r="CK723" s="37"/>
      <c r="CL723" s="37"/>
      <c r="CM723" s="37"/>
      <c r="CN723" s="37"/>
      <c r="CO723" s="37"/>
      <c r="CP723" s="37"/>
      <c r="CQ723" s="37"/>
      <c r="CR723" s="37"/>
      <c r="CS723" s="37"/>
      <c r="CT723" s="37"/>
      <c r="CU723" s="37"/>
      <c r="CV723" s="37"/>
      <c r="CW723" s="37"/>
      <c r="CX723" s="37"/>
      <c r="CY723" s="37"/>
      <c r="CZ723" s="37"/>
      <c r="DA723" s="37"/>
      <c r="DB723" s="37"/>
      <c r="DC723" s="37"/>
      <c r="DD723" s="37"/>
      <c r="DE723" s="37"/>
      <c r="DF723" s="37"/>
      <c r="DG723" s="37"/>
      <c r="DH723" s="37"/>
      <c r="DI723" s="37"/>
      <c r="DJ723" s="37"/>
      <c r="DK723" s="37"/>
      <c r="DL723" s="37"/>
      <c r="DM723" s="37"/>
      <c r="DN723" s="37"/>
      <c r="DO723" s="37"/>
      <c r="DP723" s="37"/>
      <c r="DQ723" s="37"/>
      <c r="DR723" s="37"/>
      <c r="DS723" s="37"/>
      <c r="DT723" s="37"/>
      <c r="DU723" s="37"/>
      <c r="DV723" s="37"/>
      <c r="DW723" s="37"/>
      <c r="DX723" s="37"/>
      <c r="DY723" s="37"/>
      <c r="DZ723" s="37"/>
      <c r="EA723" s="37"/>
      <c r="EB723" s="37"/>
      <c r="EC723" s="37"/>
      <c r="ED723" s="37"/>
      <c r="EE723" s="37"/>
      <c r="EF723" s="37"/>
      <c r="EG723" s="37"/>
      <c r="EH723" s="37"/>
      <c r="EI723" s="37"/>
      <c r="EJ723" s="37"/>
      <c r="EK723" s="37"/>
      <c r="EL723" s="37"/>
      <c r="EM723" s="37"/>
      <c r="EN723" s="37"/>
      <c r="EO723" s="37"/>
      <c r="EP723" s="37"/>
      <c r="EQ723" s="37"/>
      <c r="ER723" s="37"/>
      <c r="ES723" s="37"/>
      <c r="ET723" s="37"/>
      <c r="EU723" s="37"/>
      <c r="EV723" s="37"/>
      <c r="EW723" s="37"/>
      <c r="EX723" s="37"/>
      <c r="EY723" s="37"/>
      <c r="EZ723" s="37"/>
      <c r="FA723" s="37"/>
      <c r="FB723" s="37"/>
      <c r="FC723" s="37"/>
      <c r="FD723" s="37"/>
      <c r="FE723" s="37"/>
      <c r="FF723" s="37"/>
      <c r="FG723" s="37"/>
      <c r="FH723" s="37"/>
      <c r="FI723" s="37"/>
      <c r="FJ723" s="37"/>
      <c r="FK723" s="37"/>
      <c r="FL723" s="37"/>
      <c r="FM723" s="37"/>
      <c r="FN723" s="37"/>
      <c r="FO723" s="37"/>
      <c r="FP723" s="37"/>
      <c r="FQ723" s="37"/>
      <c r="FR723" s="37"/>
      <c r="FS723" s="37"/>
      <c r="FT723" s="37"/>
      <c r="FU723" s="37"/>
      <c r="FV723" s="37"/>
      <c r="FW723" s="37"/>
      <c r="FX723" s="37"/>
      <c r="FY723" s="37"/>
      <c r="FZ723" s="37"/>
      <c r="GA723" s="37"/>
      <c r="GB723" s="37"/>
      <c r="GC723" s="37"/>
      <c r="GD723" s="37"/>
      <c r="GE723" s="37"/>
      <c r="GF723" s="37"/>
      <c r="GG723" s="37"/>
      <c r="GH723" s="37"/>
      <c r="GI723" s="37"/>
      <c r="GJ723" s="37"/>
      <c r="GK723" s="37"/>
      <c r="GL723" s="37"/>
      <c r="GM723" s="37"/>
      <c r="GN723" s="37"/>
      <c r="GO723" s="37"/>
      <c r="GP723" s="37"/>
      <c r="GQ723" s="37"/>
      <c r="GR723" s="37"/>
      <c r="GS723" s="37"/>
      <c r="GT723" s="37"/>
      <c r="GU723" s="37"/>
      <c r="GV723" s="37"/>
      <c r="GW723" s="37"/>
      <c r="GX723" s="37"/>
      <c r="GY723" s="37"/>
      <c r="GZ723" s="37"/>
      <c r="HA723" s="37"/>
      <c r="HB723" s="37"/>
      <c r="HC723" s="37"/>
      <c r="HD723" s="37"/>
      <c r="HE723" s="37"/>
      <c r="HF723" s="37"/>
      <c r="HG723" s="37"/>
      <c r="HH723" s="37"/>
      <c r="HI723" s="37"/>
      <c r="HJ723" s="37"/>
      <c r="HK723" s="37"/>
      <c r="HL723" s="37"/>
      <c r="HM723" s="37"/>
      <c r="HN723" s="37"/>
      <c r="HO723" s="37"/>
      <c r="HP723" s="37"/>
      <c r="HQ723" s="37"/>
      <c r="HR723" s="37"/>
      <c r="HS723" s="37"/>
      <c r="HT723" s="37"/>
      <c r="HU723" s="37"/>
      <c r="HV723" s="37"/>
      <c r="HW723" s="37"/>
      <c r="HX723" s="37"/>
      <c r="HY723" s="37"/>
      <c r="HZ723" s="37"/>
      <c r="IA723" s="37"/>
      <c r="IB723" s="37"/>
      <c r="IC723" s="37"/>
      <c r="ID723" s="37"/>
      <c r="IE723" s="37"/>
      <c r="IF723" s="37"/>
      <c r="IG723" s="37"/>
      <c r="IH723" s="37"/>
      <c r="II723" s="37"/>
      <c r="IJ723" s="37"/>
      <c r="IK723" s="37"/>
    </row>
    <row r="724" spans="1:245" ht="13.5">
      <c r="A724" s="2">
        <v>47</v>
      </c>
      <c r="B724" s="4" t="s">
        <v>1511</v>
      </c>
      <c r="C724" s="4" t="s">
        <v>1324</v>
      </c>
      <c r="D724" s="4" t="s">
        <v>1325</v>
      </c>
      <c r="E724" s="4">
        <v>70</v>
      </c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7"/>
      <c r="BQ724" s="37"/>
      <c r="BR724" s="37"/>
      <c r="BS724" s="37"/>
      <c r="BT724" s="37"/>
      <c r="BU724" s="37"/>
      <c r="BV724" s="37"/>
      <c r="BW724" s="37"/>
      <c r="BX724" s="37"/>
      <c r="BY724" s="37"/>
      <c r="BZ724" s="37"/>
      <c r="CA724" s="37"/>
      <c r="CB724" s="37"/>
      <c r="CC724" s="37"/>
      <c r="CD724" s="37"/>
      <c r="CE724" s="37"/>
      <c r="CF724" s="37"/>
      <c r="CG724" s="37"/>
      <c r="CH724" s="37"/>
      <c r="CI724" s="37"/>
      <c r="CJ724" s="37"/>
      <c r="CK724" s="37"/>
      <c r="CL724" s="37"/>
      <c r="CM724" s="37"/>
      <c r="CN724" s="37"/>
      <c r="CO724" s="37"/>
      <c r="CP724" s="37"/>
      <c r="CQ724" s="37"/>
      <c r="CR724" s="37"/>
      <c r="CS724" s="37"/>
      <c r="CT724" s="37"/>
      <c r="CU724" s="37"/>
      <c r="CV724" s="37"/>
      <c r="CW724" s="37"/>
      <c r="CX724" s="37"/>
      <c r="CY724" s="37"/>
      <c r="CZ724" s="37"/>
      <c r="DA724" s="37"/>
      <c r="DB724" s="37"/>
      <c r="DC724" s="37"/>
      <c r="DD724" s="37"/>
      <c r="DE724" s="37"/>
      <c r="DF724" s="37"/>
      <c r="DG724" s="37"/>
      <c r="DH724" s="37"/>
      <c r="DI724" s="37"/>
      <c r="DJ724" s="37"/>
      <c r="DK724" s="37"/>
      <c r="DL724" s="37"/>
      <c r="DM724" s="37"/>
      <c r="DN724" s="37"/>
      <c r="DO724" s="37"/>
      <c r="DP724" s="37"/>
      <c r="DQ724" s="37"/>
      <c r="DR724" s="37"/>
      <c r="DS724" s="37"/>
      <c r="DT724" s="37"/>
      <c r="DU724" s="37"/>
      <c r="DV724" s="37"/>
      <c r="DW724" s="37"/>
      <c r="DX724" s="37"/>
      <c r="DY724" s="37"/>
      <c r="DZ724" s="37"/>
      <c r="EA724" s="37"/>
      <c r="EB724" s="37"/>
      <c r="EC724" s="37"/>
      <c r="ED724" s="37"/>
      <c r="EE724" s="37"/>
      <c r="EF724" s="37"/>
      <c r="EG724" s="37"/>
      <c r="EH724" s="37"/>
      <c r="EI724" s="37"/>
      <c r="EJ724" s="37"/>
      <c r="EK724" s="37"/>
      <c r="EL724" s="37"/>
      <c r="EM724" s="37"/>
      <c r="EN724" s="37"/>
      <c r="EO724" s="37"/>
      <c r="EP724" s="37"/>
      <c r="EQ724" s="37"/>
      <c r="ER724" s="37"/>
      <c r="ES724" s="37"/>
      <c r="ET724" s="37"/>
      <c r="EU724" s="37"/>
      <c r="EV724" s="37"/>
      <c r="EW724" s="37"/>
      <c r="EX724" s="37"/>
      <c r="EY724" s="37"/>
      <c r="EZ724" s="37"/>
      <c r="FA724" s="37"/>
      <c r="FB724" s="37"/>
      <c r="FC724" s="37"/>
      <c r="FD724" s="37"/>
      <c r="FE724" s="37"/>
      <c r="FF724" s="37"/>
      <c r="FG724" s="37"/>
      <c r="FH724" s="37"/>
      <c r="FI724" s="37"/>
      <c r="FJ724" s="37"/>
      <c r="FK724" s="37"/>
      <c r="FL724" s="37"/>
      <c r="FM724" s="37"/>
      <c r="FN724" s="37"/>
      <c r="FO724" s="37"/>
      <c r="FP724" s="37"/>
      <c r="FQ724" s="37"/>
      <c r="FR724" s="37"/>
      <c r="FS724" s="37"/>
      <c r="FT724" s="37"/>
      <c r="FU724" s="37"/>
      <c r="FV724" s="37"/>
      <c r="FW724" s="37"/>
      <c r="FX724" s="37"/>
      <c r="FY724" s="37"/>
      <c r="FZ724" s="37"/>
      <c r="GA724" s="37"/>
      <c r="GB724" s="37"/>
      <c r="GC724" s="37"/>
      <c r="GD724" s="37"/>
      <c r="GE724" s="37"/>
      <c r="GF724" s="37"/>
      <c r="GG724" s="37"/>
      <c r="GH724" s="37"/>
      <c r="GI724" s="37"/>
      <c r="GJ724" s="37"/>
      <c r="GK724" s="37"/>
      <c r="GL724" s="37"/>
      <c r="GM724" s="37"/>
      <c r="GN724" s="37"/>
      <c r="GO724" s="37"/>
      <c r="GP724" s="37"/>
      <c r="GQ724" s="37"/>
      <c r="GR724" s="37"/>
      <c r="GS724" s="37"/>
      <c r="GT724" s="37"/>
      <c r="GU724" s="37"/>
      <c r="GV724" s="37"/>
      <c r="GW724" s="37"/>
      <c r="GX724" s="37"/>
      <c r="GY724" s="37"/>
      <c r="GZ724" s="37"/>
      <c r="HA724" s="37"/>
      <c r="HB724" s="37"/>
      <c r="HC724" s="37"/>
      <c r="HD724" s="37"/>
      <c r="HE724" s="37"/>
      <c r="HF724" s="37"/>
      <c r="HG724" s="37"/>
      <c r="HH724" s="37"/>
      <c r="HI724" s="37"/>
      <c r="HJ724" s="37"/>
      <c r="HK724" s="37"/>
      <c r="HL724" s="37"/>
      <c r="HM724" s="37"/>
      <c r="HN724" s="37"/>
      <c r="HO724" s="37"/>
      <c r="HP724" s="37"/>
      <c r="HQ724" s="37"/>
      <c r="HR724" s="37"/>
      <c r="HS724" s="37"/>
      <c r="HT724" s="37"/>
      <c r="HU724" s="37"/>
      <c r="HV724" s="37"/>
      <c r="HW724" s="37"/>
      <c r="HX724" s="37"/>
      <c r="HY724" s="37"/>
      <c r="HZ724" s="37"/>
      <c r="IA724" s="37"/>
      <c r="IB724" s="37"/>
      <c r="IC724" s="37"/>
      <c r="ID724" s="37"/>
      <c r="IE724" s="37"/>
      <c r="IF724" s="37"/>
      <c r="IG724" s="37"/>
      <c r="IH724" s="37"/>
      <c r="II724" s="37"/>
      <c r="IJ724" s="37"/>
      <c r="IK724" s="37"/>
    </row>
    <row r="725" spans="1:245" ht="13.5">
      <c r="A725" s="2">
        <v>48</v>
      </c>
      <c r="B725" s="4" t="s">
        <v>2306</v>
      </c>
      <c r="C725" s="4" t="s">
        <v>1002</v>
      </c>
      <c r="D725" s="4" t="s">
        <v>1003</v>
      </c>
      <c r="E725" s="4">
        <v>450</v>
      </c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7"/>
      <c r="BQ725" s="37"/>
      <c r="BR725" s="37"/>
      <c r="BS725" s="37"/>
      <c r="BT725" s="37"/>
      <c r="BU725" s="37"/>
      <c r="BV725" s="37"/>
      <c r="BW725" s="37"/>
      <c r="BX725" s="37"/>
      <c r="BY725" s="37"/>
      <c r="BZ725" s="37"/>
      <c r="CA725" s="37"/>
      <c r="CB725" s="37"/>
      <c r="CC725" s="37"/>
      <c r="CD725" s="37"/>
      <c r="CE725" s="37"/>
      <c r="CF725" s="37"/>
      <c r="CG725" s="37"/>
      <c r="CH725" s="37"/>
      <c r="CI725" s="37"/>
      <c r="CJ725" s="37"/>
      <c r="CK725" s="37"/>
      <c r="CL725" s="37"/>
      <c r="CM725" s="37"/>
      <c r="CN725" s="37"/>
      <c r="CO725" s="37"/>
      <c r="CP725" s="37"/>
      <c r="CQ725" s="37"/>
      <c r="CR725" s="37"/>
      <c r="CS725" s="37"/>
      <c r="CT725" s="37"/>
      <c r="CU725" s="37"/>
      <c r="CV725" s="37"/>
      <c r="CW725" s="37"/>
      <c r="CX725" s="37"/>
      <c r="CY725" s="37"/>
      <c r="CZ725" s="37"/>
      <c r="DA725" s="37"/>
      <c r="DB725" s="37"/>
      <c r="DC725" s="37"/>
      <c r="DD725" s="37"/>
      <c r="DE725" s="37"/>
      <c r="DF725" s="37"/>
      <c r="DG725" s="37"/>
      <c r="DH725" s="37"/>
      <c r="DI725" s="37"/>
      <c r="DJ725" s="37"/>
      <c r="DK725" s="37"/>
      <c r="DL725" s="37"/>
      <c r="DM725" s="37"/>
      <c r="DN725" s="37"/>
      <c r="DO725" s="37"/>
      <c r="DP725" s="37"/>
      <c r="DQ725" s="37"/>
      <c r="DR725" s="37"/>
      <c r="DS725" s="37"/>
      <c r="DT725" s="37"/>
      <c r="DU725" s="37"/>
      <c r="DV725" s="37"/>
      <c r="DW725" s="37"/>
      <c r="DX725" s="37"/>
      <c r="DY725" s="37"/>
      <c r="DZ725" s="37"/>
      <c r="EA725" s="37"/>
      <c r="EB725" s="37"/>
      <c r="EC725" s="37"/>
      <c r="ED725" s="37"/>
      <c r="EE725" s="37"/>
      <c r="EF725" s="37"/>
      <c r="EG725" s="37"/>
      <c r="EH725" s="37"/>
      <c r="EI725" s="37"/>
      <c r="EJ725" s="37"/>
      <c r="EK725" s="37"/>
      <c r="EL725" s="37"/>
      <c r="EM725" s="37"/>
      <c r="EN725" s="37"/>
      <c r="EO725" s="37"/>
      <c r="EP725" s="37"/>
      <c r="EQ725" s="37"/>
      <c r="ER725" s="37"/>
      <c r="ES725" s="37"/>
      <c r="ET725" s="37"/>
      <c r="EU725" s="37"/>
      <c r="EV725" s="37"/>
      <c r="EW725" s="37"/>
      <c r="EX725" s="37"/>
      <c r="EY725" s="37"/>
      <c r="EZ725" s="37"/>
      <c r="FA725" s="37"/>
      <c r="FB725" s="37"/>
      <c r="FC725" s="37"/>
      <c r="FD725" s="37"/>
      <c r="FE725" s="37"/>
      <c r="FF725" s="37"/>
      <c r="FG725" s="37"/>
      <c r="FH725" s="37"/>
      <c r="FI725" s="37"/>
      <c r="FJ725" s="37"/>
      <c r="FK725" s="37"/>
      <c r="FL725" s="37"/>
      <c r="FM725" s="37"/>
      <c r="FN725" s="37"/>
      <c r="FO725" s="37"/>
      <c r="FP725" s="37"/>
      <c r="FQ725" s="37"/>
      <c r="FR725" s="37"/>
      <c r="FS725" s="37"/>
      <c r="FT725" s="37"/>
      <c r="FU725" s="37"/>
      <c r="FV725" s="37"/>
      <c r="FW725" s="37"/>
      <c r="FX725" s="37"/>
      <c r="FY725" s="37"/>
      <c r="FZ725" s="37"/>
      <c r="GA725" s="37"/>
      <c r="GB725" s="37"/>
      <c r="GC725" s="37"/>
      <c r="GD725" s="37"/>
      <c r="GE725" s="37"/>
      <c r="GF725" s="37"/>
      <c r="GG725" s="37"/>
      <c r="GH725" s="37"/>
      <c r="GI725" s="37"/>
      <c r="GJ725" s="37"/>
      <c r="GK725" s="37"/>
      <c r="GL725" s="37"/>
      <c r="GM725" s="37"/>
      <c r="GN725" s="37"/>
      <c r="GO725" s="37"/>
      <c r="GP725" s="37"/>
      <c r="GQ725" s="37"/>
      <c r="GR725" s="37"/>
      <c r="GS725" s="37"/>
      <c r="GT725" s="37"/>
      <c r="GU725" s="37"/>
      <c r="GV725" s="37"/>
      <c r="GW725" s="37"/>
      <c r="GX725" s="37"/>
      <c r="GY725" s="37"/>
      <c r="GZ725" s="37"/>
      <c r="HA725" s="37"/>
      <c r="HB725" s="37"/>
      <c r="HC725" s="37"/>
      <c r="HD725" s="37"/>
      <c r="HE725" s="37"/>
      <c r="HF725" s="37"/>
      <c r="HG725" s="37"/>
      <c r="HH725" s="37"/>
      <c r="HI725" s="37"/>
      <c r="HJ725" s="37"/>
      <c r="HK725" s="37"/>
      <c r="HL725" s="37"/>
      <c r="HM725" s="37"/>
      <c r="HN725" s="37"/>
      <c r="HO725" s="37"/>
      <c r="HP725" s="37"/>
      <c r="HQ725" s="37"/>
      <c r="HR725" s="37"/>
      <c r="HS725" s="37"/>
      <c r="HT725" s="37"/>
      <c r="HU725" s="37"/>
      <c r="HV725" s="37"/>
      <c r="HW725" s="37"/>
      <c r="HX725" s="37"/>
      <c r="HY725" s="37"/>
      <c r="HZ725" s="37"/>
      <c r="IA725" s="37"/>
      <c r="IB725" s="37"/>
      <c r="IC725" s="37"/>
      <c r="ID725" s="37"/>
      <c r="IE725" s="37"/>
      <c r="IF725" s="37"/>
      <c r="IG725" s="37"/>
      <c r="IH725" s="37"/>
      <c r="II725" s="37"/>
      <c r="IJ725" s="37"/>
      <c r="IK725" s="37"/>
    </row>
    <row r="726" spans="1:245" ht="13.5">
      <c r="A726" s="2">
        <v>49</v>
      </c>
      <c r="B726" s="55" t="s">
        <v>1515</v>
      </c>
      <c r="C726" s="42" t="s">
        <v>2394</v>
      </c>
      <c r="D726" s="42" t="s">
        <v>2395</v>
      </c>
      <c r="E726" s="61">
        <v>60</v>
      </c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7"/>
      <c r="BQ726" s="37"/>
      <c r="BR726" s="37"/>
      <c r="BS726" s="37"/>
      <c r="BT726" s="37"/>
      <c r="BU726" s="37"/>
      <c r="BV726" s="37"/>
      <c r="BW726" s="37"/>
      <c r="BX726" s="37"/>
      <c r="BY726" s="37"/>
      <c r="BZ726" s="37"/>
      <c r="CA726" s="37"/>
      <c r="CB726" s="37"/>
      <c r="CC726" s="37"/>
      <c r="CD726" s="37"/>
      <c r="CE726" s="37"/>
      <c r="CF726" s="37"/>
      <c r="CG726" s="37"/>
      <c r="CH726" s="37"/>
      <c r="CI726" s="37"/>
      <c r="CJ726" s="37"/>
      <c r="CK726" s="37"/>
      <c r="CL726" s="37"/>
      <c r="CM726" s="37"/>
      <c r="CN726" s="37"/>
      <c r="CO726" s="37"/>
      <c r="CP726" s="37"/>
      <c r="CQ726" s="37"/>
      <c r="CR726" s="37"/>
      <c r="CS726" s="37"/>
      <c r="CT726" s="37"/>
      <c r="CU726" s="37"/>
      <c r="CV726" s="37"/>
      <c r="CW726" s="37"/>
      <c r="CX726" s="37"/>
      <c r="CY726" s="37"/>
      <c r="CZ726" s="37"/>
      <c r="DA726" s="37"/>
      <c r="DB726" s="37"/>
      <c r="DC726" s="37"/>
      <c r="DD726" s="37"/>
      <c r="DE726" s="37"/>
      <c r="DF726" s="37"/>
      <c r="DG726" s="37"/>
      <c r="DH726" s="37"/>
      <c r="DI726" s="37"/>
      <c r="DJ726" s="37"/>
      <c r="DK726" s="37"/>
      <c r="DL726" s="37"/>
      <c r="DM726" s="37"/>
      <c r="DN726" s="37"/>
      <c r="DO726" s="37"/>
      <c r="DP726" s="37"/>
      <c r="DQ726" s="37"/>
      <c r="DR726" s="37"/>
      <c r="DS726" s="37"/>
      <c r="DT726" s="37"/>
      <c r="DU726" s="37"/>
      <c r="DV726" s="37"/>
      <c r="DW726" s="37"/>
      <c r="DX726" s="37"/>
      <c r="DY726" s="37"/>
      <c r="DZ726" s="37"/>
      <c r="EA726" s="37"/>
      <c r="EB726" s="37"/>
      <c r="EC726" s="37"/>
      <c r="ED726" s="37"/>
      <c r="EE726" s="37"/>
      <c r="EF726" s="37"/>
      <c r="EG726" s="37"/>
      <c r="EH726" s="37"/>
      <c r="EI726" s="37"/>
      <c r="EJ726" s="37"/>
      <c r="EK726" s="37"/>
      <c r="EL726" s="37"/>
      <c r="EM726" s="37"/>
      <c r="EN726" s="37"/>
      <c r="EO726" s="37"/>
      <c r="EP726" s="37"/>
      <c r="EQ726" s="37"/>
      <c r="ER726" s="37"/>
      <c r="ES726" s="37"/>
      <c r="ET726" s="37"/>
      <c r="EU726" s="37"/>
      <c r="EV726" s="37"/>
      <c r="EW726" s="37"/>
      <c r="EX726" s="37"/>
      <c r="EY726" s="37"/>
      <c r="EZ726" s="37"/>
      <c r="FA726" s="37"/>
      <c r="FB726" s="37"/>
      <c r="FC726" s="37"/>
      <c r="FD726" s="37"/>
      <c r="FE726" s="37"/>
      <c r="FF726" s="37"/>
      <c r="FG726" s="37"/>
      <c r="FH726" s="37"/>
      <c r="FI726" s="37"/>
      <c r="FJ726" s="37"/>
      <c r="FK726" s="37"/>
      <c r="FL726" s="37"/>
      <c r="FM726" s="37"/>
      <c r="FN726" s="37"/>
      <c r="FO726" s="37"/>
      <c r="FP726" s="37"/>
      <c r="FQ726" s="37"/>
      <c r="FR726" s="37"/>
      <c r="FS726" s="37"/>
      <c r="FT726" s="37"/>
      <c r="FU726" s="37"/>
      <c r="FV726" s="37"/>
      <c r="FW726" s="37"/>
      <c r="FX726" s="37"/>
      <c r="FY726" s="37"/>
      <c r="FZ726" s="37"/>
      <c r="GA726" s="37"/>
      <c r="GB726" s="37"/>
      <c r="GC726" s="37"/>
      <c r="GD726" s="37"/>
      <c r="GE726" s="37"/>
      <c r="GF726" s="37"/>
      <c r="GG726" s="37"/>
      <c r="GH726" s="37"/>
      <c r="GI726" s="37"/>
      <c r="GJ726" s="37"/>
      <c r="GK726" s="37"/>
      <c r="GL726" s="37"/>
      <c r="GM726" s="37"/>
      <c r="GN726" s="37"/>
      <c r="GO726" s="37"/>
      <c r="GP726" s="37"/>
      <c r="GQ726" s="37"/>
      <c r="GR726" s="37"/>
      <c r="GS726" s="37"/>
      <c r="GT726" s="37"/>
      <c r="GU726" s="37"/>
      <c r="GV726" s="37"/>
      <c r="GW726" s="37"/>
      <c r="GX726" s="37"/>
      <c r="GY726" s="37"/>
      <c r="GZ726" s="37"/>
      <c r="HA726" s="37"/>
      <c r="HB726" s="37"/>
      <c r="HC726" s="37"/>
      <c r="HD726" s="37"/>
      <c r="HE726" s="37"/>
      <c r="HF726" s="37"/>
      <c r="HG726" s="37"/>
      <c r="HH726" s="37"/>
      <c r="HI726" s="37"/>
      <c r="HJ726" s="37"/>
      <c r="HK726" s="37"/>
      <c r="HL726" s="37"/>
      <c r="HM726" s="37"/>
      <c r="HN726" s="37"/>
      <c r="HO726" s="37"/>
      <c r="HP726" s="37"/>
      <c r="HQ726" s="37"/>
      <c r="HR726" s="37"/>
      <c r="HS726" s="37"/>
      <c r="HT726" s="37"/>
      <c r="HU726" s="37"/>
      <c r="HV726" s="37"/>
      <c r="HW726" s="37"/>
      <c r="HX726" s="37"/>
      <c r="HY726" s="37"/>
      <c r="HZ726" s="37"/>
      <c r="IA726" s="37"/>
      <c r="IB726" s="37"/>
      <c r="IC726" s="37"/>
      <c r="ID726" s="37"/>
      <c r="IE726" s="37"/>
      <c r="IF726" s="37"/>
      <c r="IG726" s="37"/>
      <c r="IH726" s="37"/>
      <c r="II726" s="37"/>
      <c r="IJ726" s="37"/>
      <c r="IK726" s="37"/>
    </row>
    <row r="727" spans="1:245" ht="13.5">
      <c r="A727" s="2">
        <v>50</v>
      </c>
      <c r="B727" s="55" t="s">
        <v>1515</v>
      </c>
      <c r="C727" s="42" t="s">
        <v>2394</v>
      </c>
      <c r="D727" s="42" t="s">
        <v>2396</v>
      </c>
      <c r="E727" s="61">
        <v>40</v>
      </c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7"/>
      <c r="BQ727" s="37"/>
      <c r="BR727" s="37"/>
      <c r="BS727" s="37"/>
      <c r="BT727" s="37"/>
      <c r="BU727" s="37"/>
      <c r="BV727" s="37"/>
      <c r="BW727" s="37"/>
      <c r="BX727" s="37"/>
      <c r="BY727" s="37"/>
      <c r="BZ727" s="37"/>
      <c r="CA727" s="37"/>
      <c r="CB727" s="37"/>
      <c r="CC727" s="37"/>
      <c r="CD727" s="37"/>
      <c r="CE727" s="37"/>
      <c r="CF727" s="37"/>
      <c r="CG727" s="37"/>
      <c r="CH727" s="37"/>
      <c r="CI727" s="37"/>
      <c r="CJ727" s="37"/>
      <c r="CK727" s="37"/>
      <c r="CL727" s="37"/>
      <c r="CM727" s="37"/>
      <c r="CN727" s="37"/>
      <c r="CO727" s="37"/>
      <c r="CP727" s="37"/>
      <c r="CQ727" s="37"/>
      <c r="CR727" s="37"/>
      <c r="CS727" s="37"/>
      <c r="CT727" s="37"/>
      <c r="CU727" s="37"/>
      <c r="CV727" s="37"/>
      <c r="CW727" s="37"/>
      <c r="CX727" s="37"/>
      <c r="CY727" s="37"/>
      <c r="CZ727" s="37"/>
      <c r="DA727" s="37"/>
      <c r="DB727" s="37"/>
      <c r="DC727" s="37"/>
      <c r="DD727" s="37"/>
      <c r="DE727" s="37"/>
      <c r="DF727" s="37"/>
      <c r="DG727" s="37"/>
      <c r="DH727" s="37"/>
      <c r="DI727" s="37"/>
      <c r="DJ727" s="37"/>
      <c r="DK727" s="37"/>
      <c r="DL727" s="37"/>
      <c r="DM727" s="37"/>
      <c r="DN727" s="37"/>
      <c r="DO727" s="37"/>
      <c r="DP727" s="37"/>
      <c r="DQ727" s="37"/>
      <c r="DR727" s="37"/>
      <c r="DS727" s="37"/>
      <c r="DT727" s="37"/>
      <c r="DU727" s="37"/>
      <c r="DV727" s="37"/>
      <c r="DW727" s="37"/>
      <c r="DX727" s="37"/>
      <c r="DY727" s="37"/>
      <c r="DZ727" s="37"/>
      <c r="EA727" s="37"/>
      <c r="EB727" s="37"/>
      <c r="EC727" s="37"/>
      <c r="ED727" s="37"/>
      <c r="EE727" s="37"/>
      <c r="EF727" s="37"/>
      <c r="EG727" s="37"/>
      <c r="EH727" s="37"/>
      <c r="EI727" s="37"/>
      <c r="EJ727" s="37"/>
      <c r="EK727" s="37"/>
      <c r="EL727" s="37"/>
      <c r="EM727" s="37"/>
      <c r="EN727" s="37"/>
      <c r="EO727" s="37"/>
      <c r="EP727" s="37"/>
      <c r="EQ727" s="37"/>
      <c r="ER727" s="37"/>
      <c r="ES727" s="37"/>
      <c r="ET727" s="37"/>
      <c r="EU727" s="37"/>
      <c r="EV727" s="37"/>
      <c r="EW727" s="37"/>
      <c r="EX727" s="37"/>
      <c r="EY727" s="37"/>
      <c r="EZ727" s="37"/>
      <c r="FA727" s="37"/>
      <c r="FB727" s="37"/>
      <c r="FC727" s="37"/>
      <c r="FD727" s="37"/>
      <c r="FE727" s="37"/>
      <c r="FF727" s="37"/>
      <c r="FG727" s="37"/>
      <c r="FH727" s="37"/>
      <c r="FI727" s="37"/>
      <c r="FJ727" s="37"/>
      <c r="FK727" s="37"/>
      <c r="FL727" s="37"/>
      <c r="FM727" s="37"/>
      <c r="FN727" s="37"/>
      <c r="FO727" s="37"/>
      <c r="FP727" s="37"/>
      <c r="FQ727" s="37"/>
      <c r="FR727" s="37"/>
      <c r="FS727" s="37"/>
      <c r="FT727" s="37"/>
      <c r="FU727" s="37"/>
      <c r="FV727" s="37"/>
      <c r="FW727" s="37"/>
      <c r="FX727" s="37"/>
      <c r="FY727" s="37"/>
      <c r="FZ727" s="37"/>
      <c r="GA727" s="37"/>
      <c r="GB727" s="37"/>
      <c r="GC727" s="37"/>
      <c r="GD727" s="37"/>
      <c r="GE727" s="37"/>
      <c r="GF727" s="37"/>
      <c r="GG727" s="37"/>
      <c r="GH727" s="37"/>
      <c r="GI727" s="37"/>
      <c r="GJ727" s="37"/>
      <c r="GK727" s="37"/>
      <c r="GL727" s="37"/>
      <c r="GM727" s="37"/>
      <c r="GN727" s="37"/>
      <c r="GO727" s="37"/>
      <c r="GP727" s="37"/>
      <c r="GQ727" s="37"/>
      <c r="GR727" s="37"/>
      <c r="GS727" s="37"/>
      <c r="GT727" s="37"/>
      <c r="GU727" s="37"/>
      <c r="GV727" s="37"/>
      <c r="GW727" s="37"/>
      <c r="GX727" s="37"/>
      <c r="GY727" s="37"/>
      <c r="GZ727" s="37"/>
      <c r="HA727" s="37"/>
      <c r="HB727" s="37"/>
      <c r="HC727" s="37"/>
      <c r="HD727" s="37"/>
      <c r="HE727" s="37"/>
      <c r="HF727" s="37"/>
      <c r="HG727" s="37"/>
      <c r="HH727" s="37"/>
      <c r="HI727" s="37"/>
      <c r="HJ727" s="37"/>
      <c r="HK727" s="37"/>
      <c r="HL727" s="37"/>
      <c r="HM727" s="37"/>
      <c r="HN727" s="37"/>
      <c r="HO727" s="37"/>
      <c r="HP727" s="37"/>
      <c r="HQ727" s="37"/>
      <c r="HR727" s="37"/>
      <c r="HS727" s="37"/>
      <c r="HT727" s="37"/>
      <c r="HU727" s="37"/>
      <c r="HV727" s="37"/>
      <c r="HW727" s="37"/>
      <c r="HX727" s="37"/>
      <c r="HY727" s="37"/>
      <c r="HZ727" s="37"/>
      <c r="IA727" s="37"/>
      <c r="IB727" s="37"/>
      <c r="IC727" s="37"/>
      <c r="ID727" s="37"/>
      <c r="IE727" s="37"/>
      <c r="IF727" s="37"/>
      <c r="IG727" s="37"/>
      <c r="IH727" s="37"/>
      <c r="II727" s="37"/>
      <c r="IJ727" s="37"/>
      <c r="IK727" s="37"/>
    </row>
    <row r="728" spans="1:245" ht="13.5">
      <c r="A728" s="2">
        <v>51</v>
      </c>
      <c r="B728" s="55" t="s">
        <v>2306</v>
      </c>
      <c r="C728" s="43" t="s">
        <v>2397</v>
      </c>
      <c r="D728" s="43" t="s">
        <v>2398</v>
      </c>
      <c r="E728" s="61">
        <v>100</v>
      </c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7"/>
      <c r="BQ728" s="37"/>
      <c r="BR728" s="37"/>
      <c r="BS728" s="37"/>
      <c r="BT728" s="37"/>
      <c r="BU728" s="37"/>
      <c r="BV728" s="37"/>
      <c r="BW728" s="37"/>
      <c r="BX728" s="37"/>
      <c r="BY728" s="37"/>
      <c r="BZ728" s="37"/>
      <c r="CA728" s="37"/>
      <c r="CB728" s="37"/>
      <c r="CC728" s="37"/>
      <c r="CD728" s="37"/>
      <c r="CE728" s="37"/>
      <c r="CF728" s="37"/>
      <c r="CG728" s="37"/>
      <c r="CH728" s="37"/>
      <c r="CI728" s="37"/>
      <c r="CJ728" s="37"/>
      <c r="CK728" s="37"/>
      <c r="CL728" s="37"/>
      <c r="CM728" s="37"/>
      <c r="CN728" s="37"/>
      <c r="CO728" s="37"/>
      <c r="CP728" s="37"/>
      <c r="CQ728" s="37"/>
      <c r="CR728" s="37"/>
      <c r="CS728" s="37"/>
      <c r="CT728" s="37"/>
      <c r="CU728" s="37"/>
      <c r="CV728" s="37"/>
      <c r="CW728" s="37"/>
      <c r="CX728" s="37"/>
      <c r="CY728" s="37"/>
      <c r="CZ728" s="37"/>
      <c r="DA728" s="37"/>
      <c r="DB728" s="37"/>
      <c r="DC728" s="37"/>
      <c r="DD728" s="37"/>
      <c r="DE728" s="37"/>
      <c r="DF728" s="37"/>
      <c r="DG728" s="37"/>
      <c r="DH728" s="37"/>
      <c r="DI728" s="37"/>
      <c r="DJ728" s="37"/>
      <c r="DK728" s="37"/>
      <c r="DL728" s="37"/>
      <c r="DM728" s="37"/>
      <c r="DN728" s="37"/>
      <c r="DO728" s="37"/>
      <c r="DP728" s="37"/>
      <c r="DQ728" s="37"/>
      <c r="DR728" s="37"/>
      <c r="DS728" s="37"/>
      <c r="DT728" s="37"/>
      <c r="DU728" s="37"/>
      <c r="DV728" s="37"/>
      <c r="DW728" s="37"/>
      <c r="DX728" s="37"/>
      <c r="DY728" s="37"/>
      <c r="DZ728" s="37"/>
      <c r="EA728" s="37"/>
      <c r="EB728" s="37"/>
      <c r="EC728" s="37"/>
      <c r="ED728" s="37"/>
      <c r="EE728" s="37"/>
      <c r="EF728" s="37"/>
      <c r="EG728" s="37"/>
      <c r="EH728" s="37"/>
      <c r="EI728" s="37"/>
      <c r="EJ728" s="37"/>
      <c r="EK728" s="37"/>
      <c r="EL728" s="37"/>
      <c r="EM728" s="37"/>
      <c r="EN728" s="37"/>
      <c r="EO728" s="37"/>
      <c r="EP728" s="37"/>
      <c r="EQ728" s="37"/>
      <c r="ER728" s="37"/>
      <c r="ES728" s="37"/>
      <c r="ET728" s="37"/>
      <c r="EU728" s="37"/>
      <c r="EV728" s="37"/>
      <c r="EW728" s="37"/>
      <c r="EX728" s="37"/>
      <c r="EY728" s="37"/>
      <c r="EZ728" s="37"/>
      <c r="FA728" s="37"/>
      <c r="FB728" s="37"/>
      <c r="FC728" s="37"/>
      <c r="FD728" s="37"/>
      <c r="FE728" s="37"/>
      <c r="FF728" s="37"/>
      <c r="FG728" s="37"/>
      <c r="FH728" s="37"/>
      <c r="FI728" s="37"/>
      <c r="FJ728" s="37"/>
      <c r="FK728" s="37"/>
      <c r="FL728" s="37"/>
      <c r="FM728" s="37"/>
      <c r="FN728" s="37"/>
      <c r="FO728" s="37"/>
      <c r="FP728" s="37"/>
      <c r="FQ728" s="37"/>
      <c r="FR728" s="37"/>
      <c r="FS728" s="37"/>
      <c r="FT728" s="37"/>
      <c r="FU728" s="37"/>
      <c r="FV728" s="37"/>
      <c r="FW728" s="37"/>
      <c r="FX728" s="37"/>
      <c r="FY728" s="37"/>
      <c r="FZ728" s="37"/>
      <c r="GA728" s="37"/>
      <c r="GB728" s="37"/>
      <c r="GC728" s="37"/>
      <c r="GD728" s="37"/>
      <c r="GE728" s="37"/>
      <c r="GF728" s="37"/>
      <c r="GG728" s="37"/>
      <c r="GH728" s="37"/>
      <c r="GI728" s="37"/>
      <c r="GJ728" s="37"/>
      <c r="GK728" s="37"/>
      <c r="GL728" s="37"/>
      <c r="GM728" s="37"/>
      <c r="GN728" s="37"/>
      <c r="GO728" s="37"/>
      <c r="GP728" s="37"/>
      <c r="GQ728" s="37"/>
      <c r="GR728" s="37"/>
      <c r="GS728" s="37"/>
      <c r="GT728" s="37"/>
      <c r="GU728" s="37"/>
      <c r="GV728" s="37"/>
      <c r="GW728" s="37"/>
      <c r="GX728" s="37"/>
      <c r="GY728" s="37"/>
      <c r="GZ728" s="37"/>
      <c r="HA728" s="37"/>
      <c r="HB728" s="37"/>
      <c r="HC728" s="37"/>
      <c r="HD728" s="37"/>
      <c r="HE728" s="37"/>
      <c r="HF728" s="37"/>
      <c r="HG728" s="37"/>
      <c r="HH728" s="37"/>
      <c r="HI728" s="37"/>
      <c r="HJ728" s="37"/>
      <c r="HK728" s="37"/>
      <c r="HL728" s="37"/>
      <c r="HM728" s="37"/>
      <c r="HN728" s="37"/>
      <c r="HO728" s="37"/>
      <c r="HP728" s="37"/>
      <c r="HQ728" s="37"/>
      <c r="HR728" s="37"/>
      <c r="HS728" s="37"/>
      <c r="HT728" s="37"/>
      <c r="HU728" s="37"/>
      <c r="HV728" s="37"/>
      <c r="HW728" s="37"/>
      <c r="HX728" s="37"/>
      <c r="HY728" s="37"/>
      <c r="HZ728" s="37"/>
      <c r="IA728" s="37"/>
      <c r="IB728" s="37"/>
      <c r="IC728" s="37"/>
      <c r="ID728" s="37"/>
      <c r="IE728" s="37"/>
      <c r="IF728" s="37"/>
      <c r="IG728" s="37"/>
      <c r="IH728" s="37"/>
      <c r="II728" s="37"/>
      <c r="IJ728" s="37"/>
      <c r="IK728" s="37"/>
    </row>
    <row r="729" spans="1:245" ht="13.5">
      <c r="A729" s="2">
        <v>52</v>
      </c>
      <c r="B729" s="55" t="s">
        <v>1511</v>
      </c>
      <c r="C729" s="43" t="s">
        <v>2399</v>
      </c>
      <c r="D729" s="43" t="s">
        <v>2400</v>
      </c>
      <c r="E729" s="61">
        <v>12</v>
      </c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7"/>
      <c r="BQ729" s="37"/>
      <c r="BR729" s="37"/>
      <c r="BS729" s="37"/>
      <c r="BT729" s="37"/>
      <c r="BU729" s="37"/>
      <c r="BV729" s="37"/>
      <c r="BW729" s="37"/>
      <c r="BX729" s="37"/>
      <c r="BY729" s="37"/>
      <c r="BZ729" s="37"/>
      <c r="CA729" s="37"/>
      <c r="CB729" s="37"/>
      <c r="CC729" s="37"/>
      <c r="CD729" s="37"/>
      <c r="CE729" s="37"/>
      <c r="CF729" s="37"/>
      <c r="CG729" s="37"/>
      <c r="CH729" s="37"/>
      <c r="CI729" s="37"/>
      <c r="CJ729" s="37"/>
      <c r="CK729" s="37"/>
      <c r="CL729" s="37"/>
      <c r="CM729" s="37"/>
      <c r="CN729" s="37"/>
      <c r="CO729" s="37"/>
      <c r="CP729" s="37"/>
      <c r="CQ729" s="37"/>
      <c r="CR729" s="37"/>
      <c r="CS729" s="37"/>
      <c r="CT729" s="37"/>
      <c r="CU729" s="37"/>
      <c r="CV729" s="37"/>
      <c r="CW729" s="37"/>
      <c r="CX729" s="37"/>
      <c r="CY729" s="37"/>
      <c r="CZ729" s="37"/>
      <c r="DA729" s="37"/>
      <c r="DB729" s="37"/>
      <c r="DC729" s="37"/>
      <c r="DD729" s="37"/>
      <c r="DE729" s="37"/>
      <c r="DF729" s="37"/>
      <c r="DG729" s="37"/>
      <c r="DH729" s="37"/>
      <c r="DI729" s="37"/>
      <c r="DJ729" s="37"/>
      <c r="DK729" s="37"/>
      <c r="DL729" s="37"/>
      <c r="DM729" s="37"/>
      <c r="DN729" s="37"/>
      <c r="DO729" s="37"/>
      <c r="DP729" s="37"/>
      <c r="DQ729" s="37"/>
      <c r="DR729" s="37"/>
      <c r="DS729" s="37"/>
      <c r="DT729" s="37"/>
      <c r="DU729" s="37"/>
      <c r="DV729" s="37"/>
      <c r="DW729" s="37"/>
      <c r="DX729" s="37"/>
      <c r="DY729" s="37"/>
      <c r="DZ729" s="37"/>
      <c r="EA729" s="37"/>
      <c r="EB729" s="37"/>
      <c r="EC729" s="37"/>
      <c r="ED729" s="37"/>
      <c r="EE729" s="37"/>
      <c r="EF729" s="37"/>
      <c r="EG729" s="37"/>
      <c r="EH729" s="37"/>
      <c r="EI729" s="37"/>
      <c r="EJ729" s="37"/>
      <c r="EK729" s="37"/>
      <c r="EL729" s="37"/>
      <c r="EM729" s="37"/>
      <c r="EN729" s="37"/>
      <c r="EO729" s="37"/>
      <c r="EP729" s="37"/>
      <c r="EQ729" s="37"/>
      <c r="ER729" s="37"/>
      <c r="ES729" s="37"/>
      <c r="ET729" s="37"/>
      <c r="EU729" s="37"/>
      <c r="EV729" s="37"/>
      <c r="EW729" s="37"/>
      <c r="EX729" s="37"/>
      <c r="EY729" s="37"/>
      <c r="EZ729" s="37"/>
      <c r="FA729" s="37"/>
      <c r="FB729" s="37"/>
      <c r="FC729" s="37"/>
      <c r="FD729" s="37"/>
      <c r="FE729" s="37"/>
      <c r="FF729" s="37"/>
      <c r="FG729" s="37"/>
      <c r="FH729" s="37"/>
      <c r="FI729" s="37"/>
      <c r="FJ729" s="37"/>
      <c r="FK729" s="37"/>
      <c r="FL729" s="37"/>
      <c r="FM729" s="37"/>
      <c r="FN729" s="37"/>
      <c r="FO729" s="37"/>
      <c r="FP729" s="37"/>
      <c r="FQ729" s="37"/>
      <c r="FR729" s="37"/>
      <c r="FS729" s="37"/>
      <c r="FT729" s="37"/>
      <c r="FU729" s="37"/>
      <c r="FV729" s="37"/>
      <c r="FW729" s="37"/>
      <c r="FX729" s="37"/>
      <c r="FY729" s="37"/>
      <c r="FZ729" s="37"/>
      <c r="GA729" s="37"/>
      <c r="GB729" s="37"/>
      <c r="GC729" s="37"/>
      <c r="GD729" s="37"/>
      <c r="GE729" s="37"/>
      <c r="GF729" s="37"/>
      <c r="GG729" s="37"/>
      <c r="GH729" s="37"/>
      <c r="GI729" s="37"/>
      <c r="GJ729" s="37"/>
      <c r="GK729" s="37"/>
      <c r="GL729" s="37"/>
      <c r="GM729" s="37"/>
      <c r="GN729" s="37"/>
      <c r="GO729" s="37"/>
      <c r="GP729" s="37"/>
      <c r="GQ729" s="37"/>
      <c r="GR729" s="37"/>
      <c r="GS729" s="37"/>
      <c r="GT729" s="37"/>
      <c r="GU729" s="37"/>
      <c r="GV729" s="37"/>
      <c r="GW729" s="37"/>
      <c r="GX729" s="37"/>
      <c r="GY729" s="37"/>
      <c r="GZ729" s="37"/>
      <c r="HA729" s="37"/>
      <c r="HB729" s="37"/>
      <c r="HC729" s="37"/>
      <c r="HD729" s="37"/>
      <c r="HE729" s="37"/>
      <c r="HF729" s="37"/>
      <c r="HG729" s="37"/>
      <c r="HH729" s="37"/>
      <c r="HI729" s="37"/>
      <c r="HJ729" s="37"/>
      <c r="HK729" s="37"/>
      <c r="HL729" s="37"/>
      <c r="HM729" s="37"/>
      <c r="HN729" s="37"/>
      <c r="HO729" s="37"/>
      <c r="HP729" s="37"/>
      <c r="HQ729" s="37"/>
      <c r="HR729" s="37"/>
      <c r="HS729" s="37"/>
      <c r="HT729" s="37"/>
      <c r="HU729" s="37"/>
      <c r="HV729" s="37"/>
      <c r="HW729" s="37"/>
      <c r="HX729" s="37"/>
      <c r="HY729" s="37"/>
      <c r="HZ729" s="37"/>
      <c r="IA729" s="37"/>
      <c r="IB729" s="37"/>
      <c r="IC729" s="37"/>
      <c r="ID729" s="37"/>
      <c r="IE729" s="37"/>
      <c r="IF729" s="37"/>
      <c r="IG729" s="37"/>
      <c r="IH729" s="37"/>
      <c r="II729" s="37"/>
      <c r="IJ729" s="37"/>
      <c r="IK729" s="37"/>
    </row>
    <row r="730" spans="1:245" ht="13.5">
      <c r="A730" s="2">
        <v>53</v>
      </c>
      <c r="B730" s="55" t="s">
        <v>1511</v>
      </c>
      <c r="C730" s="43" t="s">
        <v>2399</v>
      </c>
      <c r="D730" s="43" t="s">
        <v>2405</v>
      </c>
      <c r="E730" s="61">
        <v>1</v>
      </c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7"/>
      <c r="BQ730" s="37"/>
      <c r="BR730" s="37"/>
      <c r="BS730" s="37"/>
      <c r="BT730" s="37"/>
      <c r="BU730" s="37"/>
      <c r="BV730" s="37"/>
      <c r="BW730" s="37"/>
      <c r="BX730" s="37"/>
      <c r="BY730" s="37"/>
      <c r="BZ730" s="37"/>
      <c r="CA730" s="37"/>
      <c r="CB730" s="37"/>
      <c r="CC730" s="37"/>
      <c r="CD730" s="37"/>
      <c r="CE730" s="37"/>
      <c r="CF730" s="37"/>
      <c r="CG730" s="37"/>
      <c r="CH730" s="37"/>
      <c r="CI730" s="37"/>
      <c r="CJ730" s="37"/>
      <c r="CK730" s="37"/>
      <c r="CL730" s="37"/>
      <c r="CM730" s="37"/>
      <c r="CN730" s="37"/>
      <c r="CO730" s="37"/>
      <c r="CP730" s="37"/>
      <c r="CQ730" s="37"/>
      <c r="CR730" s="37"/>
      <c r="CS730" s="37"/>
      <c r="CT730" s="37"/>
      <c r="CU730" s="37"/>
      <c r="CV730" s="37"/>
      <c r="CW730" s="37"/>
      <c r="CX730" s="37"/>
      <c r="CY730" s="37"/>
      <c r="CZ730" s="37"/>
      <c r="DA730" s="37"/>
      <c r="DB730" s="37"/>
      <c r="DC730" s="37"/>
      <c r="DD730" s="37"/>
      <c r="DE730" s="37"/>
      <c r="DF730" s="37"/>
      <c r="DG730" s="37"/>
      <c r="DH730" s="37"/>
      <c r="DI730" s="37"/>
      <c r="DJ730" s="37"/>
      <c r="DK730" s="37"/>
      <c r="DL730" s="37"/>
      <c r="DM730" s="37"/>
      <c r="DN730" s="37"/>
      <c r="DO730" s="37"/>
      <c r="DP730" s="37"/>
      <c r="DQ730" s="37"/>
      <c r="DR730" s="37"/>
      <c r="DS730" s="37"/>
      <c r="DT730" s="37"/>
      <c r="DU730" s="37"/>
      <c r="DV730" s="37"/>
      <c r="DW730" s="37"/>
      <c r="DX730" s="37"/>
      <c r="DY730" s="37"/>
      <c r="DZ730" s="37"/>
      <c r="EA730" s="37"/>
      <c r="EB730" s="37"/>
      <c r="EC730" s="37"/>
      <c r="ED730" s="37"/>
      <c r="EE730" s="37"/>
      <c r="EF730" s="37"/>
      <c r="EG730" s="37"/>
      <c r="EH730" s="37"/>
      <c r="EI730" s="37"/>
      <c r="EJ730" s="37"/>
      <c r="EK730" s="37"/>
      <c r="EL730" s="37"/>
      <c r="EM730" s="37"/>
      <c r="EN730" s="37"/>
      <c r="EO730" s="37"/>
      <c r="EP730" s="37"/>
      <c r="EQ730" s="37"/>
      <c r="ER730" s="37"/>
      <c r="ES730" s="37"/>
      <c r="ET730" s="37"/>
      <c r="EU730" s="37"/>
      <c r="EV730" s="37"/>
      <c r="EW730" s="37"/>
      <c r="EX730" s="37"/>
      <c r="EY730" s="37"/>
      <c r="EZ730" s="37"/>
      <c r="FA730" s="37"/>
      <c r="FB730" s="37"/>
      <c r="FC730" s="37"/>
      <c r="FD730" s="37"/>
      <c r="FE730" s="37"/>
      <c r="FF730" s="37"/>
      <c r="FG730" s="37"/>
      <c r="FH730" s="37"/>
      <c r="FI730" s="37"/>
      <c r="FJ730" s="37"/>
      <c r="FK730" s="37"/>
      <c r="FL730" s="37"/>
      <c r="FM730" s="37"/>
      <c r="FN730" s="37"/>
      <c r="FO730" s="37"/>
      <c r="FP730" s="37"/>
      <c r="FQ730" s="37"/>
      <c r="FR730" s="37"/>
      <c r="FS730" s="37"/>
      <c r="FT730" s="37"/>
      <c r="FU730" s="37"/>
      <c r="FV730" s="37"/>
      <c r="FW730" s="37"/>
      <c r="FX730" s="37"/>
      <c r="FY730" s="37"/>
      <c r="FZ730" s="37"/>
      <c r="GA730" s="37"/>
      <c r="GB730" s="37"/>
      <c r="GC730" s="37"/>
      <c r="GD730" s="37"/>
      <c r="GE730" s="37"/>
      <c r="GF730" s="37"/>
      <c r="GG730" s="37"/>
      <c r="GH730" s="37"/>
      <c r="GI730" s="37"/>
      <c r="GJ730" s="37"/>
      <c r="GK730" s="37"/>
      <c r="GL730" s="37"/>
      <c r="GM730" s="37"/>
      <c r="GN730" s="37"/>
      <c r="GO730" s="37"/>
      <c r="GP730" s="37"/>
      <c r="GQ730" s="37"/>
      <c r="GR730" s="37"/>
      <c r="GS730" s="37"/>
      <c r="GT730" s="37"/>
      <c r="GU730" s="37"/>
      <c r="GV730" s="37"/>
      <c r="GW730" s="37"/>
      <c r="GX730" s="37"/>
      <c r="GY730" s="37"/>
      <c r="GZ730" s="37"/>
      <c r="HA730" s="37"/>
      <c r="HB730" s="37"/>
      <c r="HC730" s="37"/>
      <c r="HD730" s="37"/>
      <c r="HE730" s="37"/>
      <c r="HF730" s="37"/>
      <c r="HG730" s="37"/>
      <c r="HH730" s="37"/>
      <c r="HI730" s="37"/>
      <c r="HJ730" s="37"/>
      <c r="HK730" s="37"/>
      <c r="HL730" s="37"/>
      <c r="HM730" s="37"/>
      <c r="HN730" s="37"/>
      <c r="HO730" s="37"/>
      <c r="HP730" s="37"/>
      <c r="HQ730" s="37"/>
      <c r="HR730" s="37"/>
      <c r="HS730" s="37"/>
      <c r="HT730" s="37"/>
      <c r="HU730" s="37"/>
      <c r="HV730" s="37"/>
      <c r="HW730" s="37"/>
      <c r="HX730" s="37"/>
      <c r="HY730" s="37"/>
      <c r="HZ730" s="37"/>
      <c r="IA730" s="37"/>
      <c r="IB730" s="37"/>
      <c r="IC730" s="37"/>
      <c r="ID730" s="37"/>
      <c r="IE730" s="37"/>
      <c r="IF730" s="37"/>
      <c r="IG730" s="37"/>
      <c r="IH730" s="37"/>
      <c r="II730" s="37"/>
      <c r="IJ730" s="37"/>
      <c r="IK730" s="37"/>
    </row>
    <row r="731" spans="1:245" ht="13.5">
      <c r="A731" s="2">
        <v>54</v>
      </c>
      <c r="B731" s="56" t="s">
        <v>1511</v>
      </c>
      <c r="C731" s="44" t="s">
        <v>267</v>
      </c>
      <c r="D731" s="44" t="s">
        <v>268</v>
      </c>
      <c r="E731" s="4">
        <v>30</v>
      </c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7"/>
      <c r="BQ731" s="37"/>
      <c r="BR731" s="37"/>
      <c r="BS731" s="37"/>
      <c r="BT731" s="37"/>
      <c r="BU731" s="37"/>
      <c r="BV731" s="37"/>
      <c r="BW731" s="37"/>
      <c r="BX731" s="37"/>
      <c r="BY731" s="37"/>
      <c r="BZ731" s="37"/>
      <c r="CA731" s="37"/>
      <c r="CB731" s="37"/>
      <c r="CC731" s="37"/>
      <c r="CD731" s="37"/>
      <c r="CE731" s="37"/>
      <c r="CF731" s="37"/>
      <c r="CG731" s="37"/>
      <c r="CH731" s="37"/>
      <c r="CI731" s="37"/>
      <c r="CJ731" s="37"/>
      <c r="CK731" s="37"/>
      <c r="CL731" s="37"/>
      <c r="CM731" s="37"/>
      <c r="CN731" s="37"/>
      <c r="CO731" s="37"/>
      <c r="CP731" s="37"/>
      <c r="CQ731" s="37"/>
      <c r="CR731" s="37"/>
      <c r="CS731" s="37"/>
      <c r="CT731" s="37"/>
      <c r="CU731" s="37"/>
      <c r="CV731" s="37"/>
      <c r="CW731" s="37"/>
      <c r="CX731" s="37"/>
      <c r="CY731" s="37"/>
      <c r="CZ731" s="37"/>
      <c r="DA731" s="37"/>
      <c r="DB731" s="37"/>
      <c r="DC731" s="37"/>
      <c r="DD731" s="37"/>
      <c r="DE731" s="37"/>
      <c r="DF731" s="37"/>
      <c r="DG731" s="37"/>
      <c r="DH731" s="37"/>
      <c r="DI731" s="37"/>
      <c r="DJ731" s="37"/>
      <c r="DK731" s="37"/>
      <c r="DL731" s="37"/>
      <c r="DM731" s="37"/>
      <c r="DN731" s="37"/>
      <c r="DO731" s="37"/>
      <c r="DP731" s="37"/>
      <c r="DQ731" s="37"/>
      <c r="DR731" s="37"/>
      <c r="DS731" s="37"/>
      <c r="DT731" s="37"/>
      <c r="DU731" s="37"/>
      <c r="DV731" s="37"/>
      <c r="DW731" s="37"/>
      <c r="DX731" s="37"/>
      <c r="DY731" s="37"/>
      <c r="DZ731" s="37"/>
      <c r="EA731" s="37"/>
      <c r="EB731" s="37"/>
      <c r="EC731" s="37"/>
      <c r="ED731" s="37"/>
      <c r="EE731" s="37"/>
      <c r="EF731" s="37"/>
      <c r="EG731" s="37"/>
      <c r="EH731" s="37"/>
      <c r="EI731" s="37"/>
      <c r="EJ731" s="37"/>
      <c r="EK731" s="37"/>
      <c r="EL731" s="37"/>
      <c r="EM731" s="37"/>
      <c r="EN731" s="37"/>
      <c r="EO731" s="37"/>
      <c r="EP731" s="37"/>
      <c r="EQ731" s="37"/>
      <c r="ER731" s="37"/>
      <c r="ES731" s="37"/>
      <c r="ET731" s="37"/>
      <c r="EU731" s="37"/>
      <c r="EV731" s="37"/>
      <c r="EW731" s="37"/>
      <c r="EX731" s="37"/>
      <c r="EY731" s="37"/>
      <c r="EZ731" s="37"/>
      <c r="FA731" s="37"/>
      <c r="FB731" s="37"/>
      <c r="FC731" s="37"/>
      <c r="FD731" s="37"/>
      <c r="FE731" s="37"/>
      <c r="FF731" s="37"/>
      <c r="FG731" s="37"/>
      <c r="FH731" s="37"/>
      <c r="FI731" s="37"/>
      <c r="FJ731" s="37"/>
      <c r="FK731" s="37"/>
      <c r="FL731" s="37"/>
      <c r="FM731" s="37"/>
      <c r="FN731" s="37"/>
      <c r="FO731" s="37"/>
      <c r="FP731" s="37"/>
      <c r="FQ731" s="37"/>
      <c r="FR731" s="37"/>
      <c r="FS731" s="37"/>
      <c r="FT731" s="37"/>
      <c r="FU731" s="37"/>
      <c r="FV731" s="37"/>
      <c r="FW731" s="37"/>
      <c r="FX731" s="37"/>
      <c r="FY731" s="37"/>
      <c r="FZ731" s="37"/>
      <c r="GA731" s="37"/>
      <c r="GB731" s="37"/>
      <c r="GC731" s="37"/>
      <c r="GD731" s="37"/>
      <c r="GE731" s="37"/>
      <c r="GF731" s="37"/>
      <c r="GG731" s="37"/>
      <c r="GH731" s="37"/>
      <c r="GI731" s="37"/>
      <c r="GJ731" s="37"/>
      <c r="GK731" s="37"/>
      <c r="GL731" s="37"/>
      <c r="GM731" s="37"/>
      <c r="GN731" s="37"/>
      <c r="GO731" s="37"/>
      <c r="GP731" s="37"/>
      <c r="GQ731" s="37"/>
      <c r="GR731" s="37"/>
      <c r="GS731" s="37"/>
      <c r="GT731" s="37"/>
      <c r="GU731" s="37"/>
      <c r="GV731" s="37"/>
      <c r="GW731" s="37"/>
      <c r="GX731" s="37"/>
      <c r="GY731" s="37"/>
      <c r="GZ731" s="37"/>
      <c r="HA731" s="37"/>
      <c r="HB731" s="37"/>
      <c r="HC731" s="37"/>
      <c r="HD731" s="37"/>
      <c r="HE731" s="37"/>
      <c r="HF731" s="37"/>
      <c r="HG731" s="37"/>
      <c r="HH731" s="37"/>
      <c r="HI731" s="37"/>
      <c r="HJ731" s="37"/>
      <c r="HK731" s="37"/>
      <c r="HL731" s="37"/>
      <c r="HM731" s="37"/>
      <c r="HN731" s="37"/>
      <c r="HO731" s="37"/>
      <c r="HP731" s="37"/>
      <c r="HQ731" s="37"/>
      <c r="HR731" s="37"/>
      <c r="HS731" s="37"/>
      <c r="HT731" s="37"/>
      <c r="HU731" s="37"/>
      <c r="HV731" s="37"/>
      <c r="HW731" s="37"/>
      <c r="HX731" s="37"/>
      <c r="HY731" s="37"/>
      <c r="HZ731" s="37"/>
      <c r="IA731" s="37"/>
      <c r="IB731" s="37"/>
      <c r="IC731" s="37"/>
      <c r="ID731" s="37"/>
      <c r="IE731" s="37"/>
      <c r="IF731" s="37"/>
      <c r="IG731" s="37"/>
      <c r="IH731" s="37"/>
      <c r="II731" s="37"/>
      <c r="IJ731" s="37"/>
      <c r="IK731" s="37"/>
    </row>
    <row r="732" spans="1:245" s="50" customFormat="1" ht="13.5">
      <c r="A732" s="2">
        <v>55</v>
      </c>
      <c r="B732" s="71" t="s">
        <v>1511</v>
      </c>
      <c r="C732" s="72" t="s">
        <v>269</v>
      </c>
      <c r="D732" s="72" t="s">
        <v>2348</v>
      </c>
      <c r="E732" s="4">
        <v>24</v>
      </c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  <c r="CC732" s="48"/>
      <c r="CD732" s="48"/>
      <c r="CE732" s="48"/>
      <c r="CF732" s="48"/>
      <c r="CG732" s="48"/>
      <c r="CH732" s="48"/>
      <c r="CI732" s="48"/>
      <c r="CJ732" s="48"/>
      <c r="CK732" s="48"/>
      <c r="CL732" s="48"/>
      <c r="CM732" s="48"/>
      <c r="CN732" s="48"/>
      <c r="CO732" s="48"/>
      <c r="CP732" s="48"/>
      <c r="CQ732" s="48"/>
      <c r="CR732" s="48"/>
      <c r="CS732" s="48"/>
      <c r="CT732" s="48"/>
      <c r="CU732" s="48"/>
      <c r="CV732" s="48"/>
      <c r="CW732" s="48"/>
      <c r="CX732" s="48"/>
      <c r="CY732" s="48"/>
      <c r="CZ732" s="48"/>
      <c r="DA732" s="48"/>
      <c r="DB732" s="48"/>
      <c r="DC732" s="48"/>
      <c r="DD732" s="48"/>
      <c r="DE732" s="48"/>
      <c r="DF732" s="48"/>
      <c r="DG732" s="48"/>
      <c r="DH732" s="48"/>
      <c r="DI732" s="48"/>
      <c r="DJ732" s="48"/>
      <c r="DK732" s="48"/>
      <c r="DL732" s="48"/>
      <c r="DM732" s="48"/>
      <c r="DN732" s="48"/>
      <c r="DO732" s="48"/>
      <c r="DP732" s="48"/>
      <c r="DQ732" s="48"/>
      <c r="DR732" s="48"/>
      <c r="DS732" s="48"/>
      <c r="DT732" s="48"/>
      <c r="DU732" s="48"/>
      <c r="DV732" s="48"/>
      <c r="DW732" s="48"/>
      <c r="DX732" s="48"/>
      <c r="DY732" s="48"/>
      <c r="DZ732" s="48"/>
      <c r="EA732" s="48"/>
      <c r="EB732" s="48"/>
      <c r="EC732" s="48"/>
      <c r="ED732" s="48"/>
      <c r="EE732" s="48"/>
      <c r="EF732" s="48"/>
      <c r="EG732" s="48"/>
      <c r="EH732" s="48"/>
      <c r="EI732" s="48"/>
      <c r="EJ732" s="48"/>
      <c r="EK732" s="48"/>
      <c r="EL732" s="48"/>
      <c r="EM732" s="48"/>
      <c r="EN732" s="48"/>
      <c r="EO732" s="48"/>
      <c r="EP732" s="48"/>
      <c r="EQ732" s="48"/>
      <c r="ER732" s="48"/>
      <c r="ES732" s="48"/>
      <c r="ET732" s="48"/>
      <c r="EU732" s="48"/>
      <c r="EV732" s="48"/>
      <c r="EW732" s="48"/>
      <c r="EX732" s="48"/>
      <c r="EY732" s="48"/>
      <c r="EZ732" s="48"/>
      <c r="FA732" s="48"/>
      <c r="FB732" s="48"/>
      <c r="FC732" s="48"/>
      <c r="FD732" s="48"/>
      <c r="FE732" s="48"/>
      <c r="FF732" s="48"/>
      <c r="FG732" s="48"/>
      <c r="FH732" s="48"/>
      <c r="FI732" s="48"/>
      <c r="FJ732" s="48"/>
      <c r="FK732" s="48"/>
      <c r="FL732" s="48"/>
      <c r="FM732" s="48"/>
      <c r="FN732" s="48"/>
      <c r="FO732" s="48"/>
      <c r="FP732" s="48"/>
      <c r="FQ732" s="48"/>
      <c r="FR732" s="48"/>
      <c r="FS732" s="48"/>
      <c r="FT732" s="48"/>
      <c r="FU732" s="48"/>
      <c r="FV732" s="48"/>
      <c r="FW732" s="48"/>
      <c r="FX732" s="48"/>
      <c r="FY732" s="48"/>
      <c r="FZ732" s="48"/>
      <c r="GA732" s="48"/>
      <c r="GB732" s="48"/>
      <c r="GC732" s="48"/>
      <c r="GD732" s="48"/>
      <c r="GE732" s="48"/>
      <c r="GF732" s="48"/>
      <c r="GG732" s="48"/>
      <c r="GH732" s="48"/>
      <c r="GI732" s="48"/>
      <c r="GJ732" s="48"/>
      <c r="GK732" s="48"/>
      <c r="GL732" s="48"/>
      <c r="GM732" s="48"/>
      <c r="GN732" s="48"/>
      <c r="GO732" s="48"/>
      <c r="GP732" s="48"/>
      <c r="GQ732" s="48"/>
      <c r="GR732" s="48"/>
      <c r="GS732" s="48"/>
      <c r="GT732" s="48"/>
      <c r="GU732" s="48"/>
      <c r="GV732" s="48"/>
      <c r="GW732" s="48"/>
      <c r="GX732" s="48"/>
      <c r="GY732" s="48"/>
      <c r="GZ732" s="48"/>
      <c r="HA732" s="48"/>
      <c r="HB732" s="48"/>
      <c r="HC732" s="48"/>
      <c r="HD732" s="48"/>
      <c r="HE732" s="48"/>
      <c r="HF732" s="48"/>
      <c r="HG732" s="48"/>
      <c r="HH732" s="48"/>
      <c r="HI732" s="48"/>
      <c r="HJ732" s="48"/>
      <c r="HK732" s="48"/>
      <c r="HL732" s="48"/>
      <c r="HM732" s="48"/>
      <c r="HN732" s="48"/>
      <c r="HO732" s="48"/>
      <c r="HP732" s="48"/>
      <c r="HQ732" s="48"/>
      <c r="HR732" s="48"/>
      <c r="HS732" s="48"/>
      <c r="HT732" s="48"/>
      <c r="HU732" s="48"/>
      <c r="HV732" s="48"/>
      <c r="HW732" s="48"/>
      <c r="HX732" s="48"/>
      <c r="HY732" s="48"/>
      <c r="HZ732" s="48"/>
      <c r="IA732" s="48"/>
      <c r="IB732" s="48"/>
      <c r="IC732" s="48"/>
      <c r="ID732" s="48"/>
      <c r="IE732" s="48"/>
      <c r="IF732" s="48"/>
      <c r="IG732" s="48"/>
      <c r="IH732" s="48"/>
      <c r="II732" s="48"/>
      <c r="IJ732" s="48"/>
      <c r="IK732" s="48"/>
    </row>
    <row r="733" spans="1:245" ht="13.5">
      <c r="A733" s="2">
        <v>56</v>
      </c>
      <c r="B733" s="30" t="s">
        <v>1511</v>
      </c>
      <c r="C733" s="25" t="s">
        <v>269</v>
      </c>
      <c r="D733" s="25" t="s">
        <v>270</v>
      </c>
      <c r="E733" s="4">
        <v>24</v>
      </c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37"/>
      <c r="BC733" s="37"/>
      <c r="BD733" s="37"/>
      <c r="BE733" s="37"/>
      <c r="BF733" s="37"/>
      <c r="BG733" s="37"/>
      <c r="BH733" s="37"/>
      <c r="BI733" s="37"/>
      <c r="BJ733" s="37"/>
      <c r="BK733" s="37"/>
      <c r="BL733" s="37"/>
      <c r="BM733" s="37"/>
      <c r="BN733" s="37"/>
      <c r="BO733" s="37"/>
      <c r="BP733" s="37"/>
      <c r="BQ733" s="37"/>
      <c r="BR733" s="37"/>
      <c r="BS733" s="37"/>
      <c r="BT733" s="37"/>
      <c r="BU733" s="37"/>
      <c r="BV733" s="37"/>
      <c r="BW733" s="37"/>
      <c r="BX733" s="37"/>
      <c r="BY733" s="37"/>
      <c r="BZ733" s="37"/>
      <c r="CA733" s="37"/>
      <c r="CB733" s="37"/>
      <c r="CC733" s="37"/>
      <c r="CD733" s="37"/>
      <c r="CE733" s="37"/>
      <c r="CF733" s="37"/>
      <c r="CG733" s="37"/>
      <c r="CH733" s="37"/>
      <c r="CI733" s="37"/>
      <c r="CJ733" s="37"/>
      <c r="CK733" s="37"/>
      <c r="CL733" s="37"/>
      <c r="CM733" s="37"/>
      <c r="CN733" s="37"/>
      <c r="CO733" s="37"/>
      <c r="CP733" s="37"/>
      <c r="CQ733" s="37"/>
      <c r="CR733" s="37"/>
      <c r="CS733" s="37"/>
      <c r="CT733" s="37"/>
      <c r="CU733" s="37"/>
      <c r="CV733" s="37"/>
      <c r="CW733" s="37"/>
      <c r="CX733" s="37"/>
      <c r="CY733" s="37"/>
      <c r="CZ733" s="37"/>
      <c r="DA733" s="37"/>
      <c r="DB733" s="37"/>
      <c r="DC733" s="37"/>
      <c r="DD733" s="37"/>
      <c r="DE733" s="37"/>
      <c r="DF733" s="37"/>
      <c r="DG733" s="37"/>
      <c r="DH733" s="37"/>
      <c r="DI733" s="37"/>
      <c r="DJ733" s="37"/>
      <c r="DK733" s="37"/>
      <c r="DL733" s="37"/>
      <c r="DM733" s="37"/>
      <c r="DN733" s="37"/>
      <c r="DO733" s="37"/>
      <c r="DP733" s="37"/>
      <c r="DQ733" s="37"/>
      <c r="DR733" s="37"/>
      <c r="DS733" s="37"/>
      <c r="DT733" s="37"/>
      <c r="DU733" s="37"/>
      <c r="DV733" s="37"/>
      <c r="DW733" s="37"/>
      <c r="DX733" s="37"/>
      <c r="DY733" s="37"/>
      <c r="DZ733" s="37"/>
      <c r="EA733" s="37"/>
      <c r="EB733" s="37"/>
      <c r="EC733" s="37"/>
      <c r="ED733" s="37"/>
      <c r="EE733" s="37"/>
      <c r="EF733" s="37"/>
      <c r="EG733" s="37"/>
      <c r="EH733" s="37"/>
      <c r="EI733" s="37"/>
      <c r="EJ733" s="37"/>
      <c r="EK733" s="37"/>
      <c r="EL733" s="37"/>
      <c r="EM733" s="37"/>
      <c r="EN733" s="37"/>
      <c r="EO733" s="37"/>
      <c r="EP733" s="37"/>
      <c r="EQ733" s="37"/>
      <c r="ER733" s="37"/>
      <c r="ES733" s="37"/>
      <c r="ET733" s="37"/>
      <c r="EU733" s="37"/>
      <c r="EV733" s="37"/>
      <c r="EW733" s="37"/>
      <c r="EX733" s="37"/>
      <c r="EY733" s="37"/>
      <c r="EZ733" s="37"/>
      <c r="FA733" s="37"/>
      <c r="FB733" s="37"/>
      <c r="FC733" s="37"/>
      <c r="FD733" s="37"/>
      <c r="FE733" s="37"/>
      <c r="FF733" s="37"/>
      <c r="FG733" s="37"/>
      <c r="FH733" s="37"/>
      <c r="FI733" s="37"/>
      <c r="FJ733" s="37"/>
      <c r="FK733" s="37"/>
      <c r="FL733" s="37"/>
      <c r="FM733" s="37"/>
      <c r="FN733" s="37"/>
      <c r="FO733" s="37"/>
      <c r="FP733" s="37"/>
      <c r="FQ733" s="37"/>
      <c r="FR733" s="37"/>
      <c r="FS733" s="37"/>
      <c r="FT733" s="37"/>
      <c r="FU733" s="37"/>
      <c r="FV733" s="37"/>
      <c r="FW733" s="37"/>
      <c r="FX733" s="37"/>
      <c r="FY733" s="37"/>
      <c r="FZ733" s="37"/>
      <c r="GA733" s="37"/>
      <c r="GB733" s="37"/>
      <c r="GC733" s="37"/>
      <c r="GD733" s="37"/>
      <c r="GE733" s="37"/>
      <c r="GF733" s="37"/>
      <c r="GG733" s="37"/>
      <c r="GH733" s="37"/>
      <c r="GI733" s="37"/>
      <c r="GJ733" s="37"/>
      <c r="GK733" s="37"/>
      <c r="GL733" s="37"/>
      <c r="GM733" s="37"/>
      <c r="GN733" s="37"/>
      <c r="GO733" s="37"/>
      <c r="GP733" s="37"/>
      <c r="GQ733" s="37"/>
      <c r="GR733" s="37"/>
      <c r="GS733" s="37"/>
      <c r="GT733" s="37"/>
      <c r="GU733" s="37"/>
      <c r="GV733" s="37"/>
      <c r="GW733" s="37"/>
      <c r="GX733" s="37"/>
      <c r="GY733" s="37"/>
      <c r="GZ733" s="37"/>
      <c r="HA733" s="37"/>
      <c r="HB733" s="37"/>
      <c r="HC733" s="37"/>
      <c r="HD733" s="37"/>
      <c r="HE733" s="37"/>
      <c r="HF733" s="37"/>
      <c r="HG733" s="37"/>
      <c r="HH733" s="37"/>
      <c r="HI733" s="37"/>
      <c r="HJ733" s="37"/>
      <c r="HK733" s="37"/>
      <c r="HL733" s="37"/>
      <c r="HM733" s="37"/>
      <c r="HN733" s="37"/>
      <c r="HO733" s="37"/>
      <c r="HP733" s="37"/>
      <c r="HQ733" s="37"/>
      <c r="HR733" s="37"/>
      <c r="HS733" s="37"/>
      <c r="HT733" s="37"/>
      <c r="HU733" s="37"/>
      <c r="HV733" s="37"/>
      <c r="HW733" s="37"/>
      <c r="HX733" s="37"/>
      <c r="HY733" s="37"/>
      <c r="HZ733" s="37"/>
      <c r="IA733" s="37"/>
      <c r="IB733" s="37"/>
      <c r="IC733" s="37"/>
      <c r="ID733" s="37"/>
      <c r="IE733" s="37"/>
      <c r="IF733" s="37"/>
      <c r="IG733" s="37"/>
      <c r="IH733" s="37"/>
      <c r="II733" s="37"/>
      <c r="IJ733" s="37"/>
      <c r="IK733" s="37"/>
    </row>
    <row r="734" spans="1:245" ht="13.5">
      <c r="A734" s="2">
        <v>57</v>
      </c>
      <c r="B734" s="56" t="s">
        <v>1511</v>
      </c>
      <c r="C734" s="44" t="s">
        <v>271</v>
      </c>
      <c r="D734" s="45" t="s">
        <v>272</v>
      </c>
      <c r="E734" s="4">
        <v>12</v>
      </c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37"/>
      <c r="BC734" s="37"/>
      <c r="BD734" s="37"/>
      <c r="BE734" s="37"/>
      <c r="BF734" s="37"/>
      <c r="BG734" s="37"/>
      <c r="BH734" s="37"/>
      <c r="BI734" s="37"/>
      <c r="BJ734" s="37"/>
      <c r="BK734" s="37"/>
      <c r="BL734" s="37"/>
      <c r="BM734" s="37"/>
      <c r="BN734" s="37"/>
      <c r="BO734" s="37"/>
      <c r="BP734" s="37"/>
      <c r="BQ734" s="37"/>
      <c r="BR734" s="37"/>
      <c r="BS734" s="37"/>
      <c r="BT734" s="37"/>
      <c r="BU734" s="37"/>
      <c r="BV734" s="37"/>
      <c r="BW734" s="37"/>
      <c r="BX734" s="37"/>
      <c r="BY734" s="37"/>
      <c r="BZ734" s="37"/>
      <c r="CA734" s="37"/>
      <c r="CB734" s="37"/>
      <c r="CC734" s="37"/>
      <c r="CD734" s="37"/>
      <c r="CE734" s="37"/>
      <c r="CF734" s="37"/>
      <c r="CG734" s="37"/>
      <c r="CH734" s="37"/>
      <c r="CI734" s="37"/>
      <c r="CJ734" s="37"/>
      <c r="CK734" s="37"/>
      <c r="CL734" s="37"/>
      <c r="CM734" s="37"/>
      <c r="CN734" s="37"/>
      <c r="CO734" s="37"/>
      <c r="CP734" s="37"/>
      <c r="CQ734" s="37"/>
      <c r="CR734" s="37"/>
      <c r="CS734" s="37"/>
      <c r="CT734" s="37"/>
      <c r="CU734" s="37"/>
      <c r="CV734" s="37"/>
      <c r="CW734" s="37"/>
      <c r="CX734" s="37"/>
      <c r="CY734" s="37"/>
      <c r="CZ734" s="37"/>
      <c r="DA734" s="37"/>
      <c r="DB734" s="37"/>
      <c r="DC734" s="37"/>
      <c r="DD734" s="37"/>
      <c r="DE734" s="37"/>
      <c r="DF734" s="37"/>
      <c r="DG734" s="37"/>
      <c r="DH734" s="37"/>
      <c r="DI734" s="37"/>
      <c r="DJ734" s="37"/>
      <c r="DK734" s="37"/>
      <c r="DL734" s="37"/>
      <c r="DM734" s="37"/>
      <c r="DN734" s="37"/>
      <c r="DO734" s="37"/>
      <c r="DP734" s="37"/>
      <c r="DQ734" s="37"/>
      <c r="DR734" s="37"/>
      <c r="DS734" s="37"/>
      <c r="DT734" s="37"/>
      <c r="DU734" s="37"/>
      <c r="DV734" s="37"/>
      <c r="DW734" s="37"/>
      <c r="DX734" s="37"/>
      <c r="DY734" s="37"/>
      <c r="DZ734" s="37"/>
      <c r="EA734" s="37"/>
      <c r="EB734" s="37"/>
      <c r="EC734" s="37"/>
      <c r="ED734" s="37"/>
      <c r="EE734" s="37"/>
      <c r="EF734" s="37"/>
      <c r="EG734" s="37"/>
      <c r="EH734" s="37"/>
      <c r="EI734" s="37"/>
      <c r="EJ734" s="37"/>
      <c r="EK734" s="37"/>
      <c r="EL734" s="37"/>
      <c r="EM734" s="37"/>
      <c r="EN734" s="37"/>
      <c r="EO734" s="37"/>
      <c r="EP734" s="37"/>
      <c r="EQ734" s="37"/>
      <c r="ER734" s="37"/>
      <c r="ES734" s="37"/>
      <c r="ET734" s="37"/>
      <c r="EU734" s="37"/>
      <c r="EV734" s="37"/>
      <c r="EW734" s="37"/>
      <c r="EX734" s="37"/>
      <c r="EY734" s="37"/>
      <c r="EZ734" s="37"/>
      <c r="FA734" s="37"/>
      <c r="FB734" s="37"/>
      <c r="FC734" s="37"/>
      <c r="FD734" s="37"/>
      <c r="FE734" s="37"/>
      <c r="FF734" s="37"/>
      <c r="FG734" s="37"/>
      <c r="FH734" s="37"/>
      <c r="FI734" s="37"/>
      <c r="FJ734" s="37"/>
      <c r="FK734" s="37"/>
      <c r="FL734" s="37"/>
      <c r="FM734" s="37"/>
      <c r="FN734" s="37"/>
      <c r="FO734" s="37"/>
      <c r="FP734" s="37"/>
      <c r="FQ734" s="37"/>
      <c r="FR734" s="37"/>
      <c r="FS734" s="37"/>
      <c r="FT734" s="37"/>
      <c r="FU734" s="37"/>
      <c r="FV734" s="37"/>
      <c r="FW734" s="37"/>
      <c r="FX734" s="37"/>
      <c r="FY734" s="37"/>
      <c r="FZ734" s="37"/>
      <c r="GA734" s="37"/>
      <c r="GB734" s="37"/>
      <c r="GC734" s="37"/>
      <c r="GD734" s="37"/>
      <c r="GE734" s="37"/>
      <c r="GF734" s="37"/>
      <c r="GG734" s="37"/>
      <c r="GH734" s="37"/>
      <c r="GI734" s="37"/>
      <c r="GJ734" s="37"/>
      <c r="GK734" s="37"/>
      <c r="GL734" s="37"/>
      <c r="GM734" s="37"/>
      <c r="GN734" s="37"/>
      <c r="GO734" s="37"/>
      <c r="GP734" s="37"/>
      <c r="GQ734" s="37"/>
      <c r="GR734" s="37"/>
      <c r="GS734" s="37"/>
      <c r="GT734" s="37"/>
      <c r="GU734" s="37"/>
      <c r="GV734" s="37"/>
      <c r="GW734" s="37"/>
      <c r="GX734" s="37"/>
      <c r="GY734" s="37"/>
      <c r="GZ734" s="37"/>
      <c r="HA734" s="37"/>
      <c r="HB734" s="37"/>
      <c r="HC734" s="37"/>
      <c r="HD734" s="37"/>
      <c r="HE734" s="37"/>
      <c r="HF734" s="37"/>
      <c r="HG734" s="37"/>
      <c r="HH734" s="37"/>
      <c r="HI734" s="37"/>
      <c r="HJ734" s="37"/>
      <c r="HK734" s="37"/>
      <c r="HL734" s="37"/>
      <c r="HM734" s="37"/>
      <c r="HN734" s="37"/>
      <c r="HO734" s="37"/>
      <c r="HP734" s="37"/>
      <c r="HQ734" s="37"/>
      <c r="HR734" s="37"/>
      <c r="HS734" s="37"/>
      <c r="HT734" s="37"/>
      <c r="HU734" s="37"/>
      <c r="HV734" s="37"/>
      <c r="HW734" s="37"/>
      <c r="HX734" s="37"/>
      <c r="HY734" s="37"/>
      <c r="HZ734" s="37"/>
      <c r="IA734" s="37"/>
      <c r="IB734" s="37"/>
      <c r="IC734" s="37"/>
      <c r="ID734" s="37"/>
      <c r="IE734" s="37"/>
      <c r="IF734" s="37"/>
      <c r="IG734" s="37"/>
      <c r="IH734" s="37"/>
      <c r="II734" s="37"/>
      <c r="IJ734" s="37"/>
      <c r="IK734" s="37"/>
    </row>
    <row r="735" spans="1:245" ht="13.5">
      <c r="A735" s="2">
        <v>58</v>
      </c>
      <c r="B735" s="4" t="s">
        <v>1511</v>
      </c>
      <c r="C735" s="4" t="s">
        <v>1004</v>
      </c>
      <c r="D735" s="4" t="s">
        <v>1005</v>
      </c>
      <c r="E735" s="4">
        <v>13</v>
      </c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  <c r="BC735" s="37"/>
      <c r="BD735" s="37"/>
      <c r="BE735" s="37"/>
      <c r="BF735" s="37"/>
      <c r="BG735" s="37"/>
      <c r="BH735" s="37"/>
      <c r="BI735" s="37"/>
      <c r="BJ735" s="37"/>
      <c r="BK735" s="37"/>
      <c r="BL735" s="37"/>
      <c r="BM735" s="37"/>
      <c r="BN735" s="37"/>
      <c r="BO735" s="37"/>
      <c r="BP735" s="37"/>
      <c r="BQ735" s="37"/>
      <c r="BR735" s="37"/>
      <c r="BS735" s="37"/>
      <c r="BT735" s="37"/>
      <c r="BU735" s="37"/>
      <c r="BV735" s="37"/>
      <c r="BW735" s="37"/>
      <c r="BX735" s="37"/>
      <c r="BY735" s="37"/>
      <c r="BZ735" s="37"/>
      <c r="CA735" s="37"/>
      <c r="CB735" s="37"/>
      <c r="CC735" s="37"/>
      <c r="CD735" s="37"/>
      <c r="CE735" s="37"/>
      <c r="CF735" s="37"/>
      <c r="CG735" s="37"/>
      <c r="CH735" s="37"/>
      <c r="CI735" s="37"/>
      <c r="CJ735" s="37"/>
      <c r="CK735" s="37"/>
      <c r="CL735" s="37"/>
      <c r="CM735" s="37"/>
      <c r="CN735" s="37"/>
      <c r="CO735" s="37"/>
      <c r="CP735" s="37"/>
      <c r="CQ735" s="37"/>
      <c r="CR735" s="37"/>
      <c r="CS735" s="37"/>
      <c r="CT735" s="37"/>
      <c r="CU735" s="37"/>
      <c r="CV735" s="37"/>
      <c r="CW735" s="37"/>
      <c r="CX735" s="37"/>
      <c r="CY735" s="37"/>
      <c r="CZ735" s="37"/>
      <c r="DA735" s="37"/>
      <c r="DB735" s="37"/>
      <c r="DC735" s="37"/>
      <c r="DD735" s="37"/>
      <c r="DE735" s="37"/>
      <c r="DF735" s="37"/>
      <c r="DG735" s="37"/>
      <c r="DH735" s="37"/>
      <c r="DI735" s="37"/>
      <c r="DJ735" s="37"/>
      <c r="DK735" s="37"/>
      <c r="DL735" s="37"/>
      <c r="DM735" s="37"/>
      <c r="DN735" s="37"/>
      <c r="DO735" s="37"/>
      <c r="DP735" s="37"/>
      <c r="DQ735" s="37"/>
      <c r="DR735" s="37"/>
      <c r="DS735" s="37"/>
      <c r="DT735" s="37"/>
      <c r="DU735" s="37"/>
      <c r="DV735" s="37"/>
      <c r="DW735" s="37"/>
      <c r="DX735" s="37"/>
      <c r="DY735" s="37"/>
      <c r="DZ735" s="37"/>
      <c r="EA735" s="37"/>
      <c r="EB735" s="37"/>
      <c r="EC735" s="37"/>
      <c r="ED735" s="37"/>
      <c r="EE735" s="37"/>
      <c r="EF735" s="37"/>
      <c r="EG735" s="37"/>
      <c r="EH735" s="37"/>
      <c r="EI735" s="37"/>
      <c r="EJ735" s="37"/>
      <c r="EK735" s="37"/>
      <c r="EL735" s="37"/>
      <c r="EM735" s="37"/>
      <c r="EN735" s="37"/>
      <c r="EO735" s="37"/>
      <c r="EP735" s="37"/>
      <c r="EQ735" s="37"/>
      <c r="ER735" s="37"/>
      <c r="ES735" s="37"/>
      <c r="ET735" s="37"/>
      <c r="EU735" s="37"/>
      <c r="EV735" s="37"/>
      <c r="EW735" s="37"/>
      <c r="EX735" s="37"/>
      <c r="EY735" s="37"/>
      <c r="EZ735" s="37"/>
      <c r="FA735" s="37"/>
      <c r="FB735" s="37"/>
      <c r="FC735" s="37"/>
      <c r="FD735" s="37"/>
      <c r="FE735" s="37"/>
      <c r="FF735" s="37"/>
      <c r="FG735" s="37"/>
      <c r="FH735" s="37"/>
      <c r="FI735" s="37"/>
      <c r="FJ735" s="37"/>
      <c r="FK735" s="37"/>
      <c r="FL735" s="37"/>
      <c r="FM735" s="37"/>
      <c r="FN735" s="37"/>
      <c r="FO735" s="37"/>
      <c r="FP735" s="37"/>
      <c r="FQ735" s="37"/>
      <c r="FR735" s="37"/>
      <c r="FS735" s="37"/>
      <c r="FT735" s="37"/>
      <c r="FU735" s="37"/>
      <c r="FV735" s="37"/>
      <c r="FW735" s="37"/>
      <c r="FX735" s="37"/>
      <c r="FY735" s="37"/>
      <c r="FZ735" s="37"/>
      <c r="GA735" s="37"/>
      <c r="GB735" s="37"/>
      <c r="GC735" s="37"/>
      <c r="GD735" s="37"/>
      <c r="GE735" s="37"/>
      <c r="GF735" s="37"/>
      <c r="GG735" s="37"/>
      <c r="GH735" s="37"/>
      <c r="GI735" s="37"/>
      <c r="GJ735" s="37"/>
      <c r="GK735" s="37"/>
      <c r="GL735" s="37"/>
      <c r="GM735" s="37"/>
      <c r="GN735" s="37"/>
      <c r="GO735" s="37"/>
      <c r="GP735" s="37"/>
      <c r="GQ735" s="37"/>
      <c r="GR735" s="37"/>
      <c r="GS735" s="37"/>
      <c r="GT735" s="37"/>
      <c r="GU735" s="37"/>
      <c r="GV735" s="37"/>
      <c r="GW735" s="37"/>
      <c r="GX735" s="37"/>
      <c r="GY735" s="37"/>
      <c r="GZ735" s="37"/>
      <c r="HA735" s="37"/>
      <c r="HB735" s="37"/>
      <c r="HC735" s="37"/>
      <c r="HD735" s="37"/>
      <c r="HE735" s="37"/>
      <c r="HF735" s="37"/>
      <c r="HG735" s="37"/>
      <c r="HH735" s="37"/>
      <c r="HI735" s="37"/>
      <c r="HJ735" s="37"/>
      <c r="HK735" s="37"/>
      <c r="HL735" s="37"/>
      <c r="HM735" s="37"/>
      <c r="HN735" s="37"/>
      <c r="HO735" s="37"/>
      <c r="HP735" s="37"/>
      <c r="HQ735" s="37"/>
      <c r="HR735" s="37"/>
      <c r="HS735" s="37"/>
      <c r="HT735" s="37"/>
      <c r="HU735" s="37"/>
      <c r="HV735" s="37"/>
      <c r="HW735" s="37"/>
      <c r="HX735" s="37"/>
      <c r="HY735" s="37"/>
      <c r="HZ735" s="37"/>
      <c r="IA735" s="37"/>
      <c r="IB735" s="37"/>
      <c r="IC735" s="37"/>
      <c r="ID735" s="37"/>
      <c r="IE735" s="37"/>
      <c r="IF735" s="37"/>
      <c r="IG735" s="37"/>
      <c r="IH735" s="37"/>
      <c r="II735" s="37"/>
      <c r="IJ735" s="37"/>
      <c r="IK735" s="37"/>
    </row>
    <row r="736" spans="1:245" ht="13.5">
      <c r="A736" s="2">
        <v>59</v>
      </c>
      <c r="B736" s="4" t="s">
        <v>1511</v>
      </c>
      <c r="C736" s="9" t="s">
        <v>1264</v>
      </c>
      <c r="D736" s="9" t="s">
        <v>1265</v>
      </c>
      <c r="E736" s="4">
        <v>12</v>
      </c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37"/>
      <c r="BC736" s="37"/>
      <c r="BD736" s="37"/>
      <c r="BE736" s="37"/>
      <c r="BF736" s="37"/>
      <c r="BG736" s="37"/>
      <c r="BH736" s="37"/>
      <c r="BI736" s="37"/>
      <c r="BJ736" s="37"/>
      <c r="BK736" s="37"/>
      <c r="BL736" s="37"/>
      <c r="BM736" s="37"/>
      <c r="BN736" s="37"/>
      <c r="BO736" s="37"/>
      <c r="BP736" s="37"/>
      <c r="BQ736" s="37"/>
      <c r="BR736" s="37"/>
      <c r="BS736" s="37"/>
      <c r="BT736" s="37"/>
      <c r="BU736" s="37"/>
      <c r="BV736" s="37"/>
      <c r="BW736" s="37"/>
      <c r="BX736" s="37"/>
      <c r="BY736" s="37"/>
      <c r="BZ736" s="37"/>
      <c r="CA736" s="37"/>
      <c r="CB736" s="37"/>
      <c r="CC736" s="37"/>
      <c r="CD736" s="37"/>
      <c r="CE736" s="37"/>
      <c r="CF736" s="37"/>
      <c r="CG736" s="37"/>
      <c r="CH736" s="37"/>
      <c r="CI736" s="37"/>
      <c r="CJ736" s="37"/>
      <c r="CK736" s="37"/>
      <c r="CL736" s="37"/>
      <c r="CM736" s="37"/>
      <c r="CN736" s="37"/>
      <c r="CO736" s="37"/>
      <c r="CP736" s="37"/>
      <c r="CQ736" s="37"/>
      <c r="CR736" s="37"/>
      <c r="CS736" s="37"/>
      <c r="CT736" s="37"/>
      <c r="CU736" s="37"/>
      <c r="CV736" s="37"/>
      <c r="CW736" s="37"/>
      <c r="CX736" s="37"/>
      <c r="CY736" s="37"/>
      <c r="CZ736" s="37"/>
      <c r="DA736" s="37"/>
      <c r="DB736" s="37"/>
      <c r="DC736" s="37"/>
      <c r="DD736" s="37"/>
      <c r="DE736" s="37"/>
      <c r="DF736" s="37"/>
      <c r="DG736" s="37"/>
      <c r="DH736" s="37"/>
      <c r="DI736" s="37"/>
      <c r="DJ736" s="37"/>
      <c r="DK736" s="37"/>
      <c r="DL736" s="37"/>
      <c r="DM736" s="37"/>
      <c r="DN736" s="37"/>
      <c r="DO736" s="37"/>
      <c r="DP736" s="37"/>
      <c r="DQ736" s="37"/>
      <c r="DR736" s="37"/>
      <c r="DS736" s="37"/>
      <c r="DT736" s="37"/>
      <c r="DU736" s="37"/>
      <c r="DV736" s="37"/>
      <c r="DW736" s="37"/>
      <c r="DX736" s="37"/>
      <c r="DY736" s="37"/>
      <c r="DZ736" s="37"/>
      <c r="EA736" s="37"/>
      <c r="EB736" s="37"/>
      <c r="EC736" s="37"/>
      <c r="ED736" s="37"/>
      <c r="EE736" s="37"/>
      <c r="EF736" s="37"/>
      <c r="EG736" s="37"/>
      <c r="EH736" s="37"/>
      <c r="EI736" s="37"/>
      <c r="EJ736" s="37"/>
      <c r="EK736" s="37"/>
      <c r="EL736" s="37"/>
      <c r="EM736" s="37"/>
      <c r="EN736" s="37"/>
      <c r="EO736" s="37"/>
      <c r="EP736" s="37"/>
      <c r="EQ736" s="37"/>
      <c r="ER736" s="37"/>
      <c r="ES736" s="37"/>
      <c r="ET736" s="37"/>
      <c r="EU736" s="37"/>
      <c r="EV736" s="37"/>
      <c r="EW736" s="37"/>
      <c r="EX736" s="37"/>
      <c r="EY736" s="37"/>
      <c r="EZ736" s="37"/>
      <c r="FA736" s="37"/>
      <c r="FB736" s="37"/>
      <c r="FC736" s="37"/>
      <c r="FD736" s="37"/>
      <c r="FE736" s="37"/>
      <c r="FF736" s="37"/>
      <c r="FG736" s="37"/>
      <c r="FH736" s="37"/>
      <c r="FI736" s="37"/>
      <c r="FJ736" s="37"/>
      <c r="FK736" s="37"/>
      <c r="FL736" s="37"/>
      <c r="FM736" s="37"/>
      <c r="FN736" s="37"/>
      <c r="FO736" s="37"/>
      <c r="FP736" s="37"/>
      <c r="FQ736" s="37"/>
      <c r="FR736" s="37"/>
      <c r="FS736" s="37"/>
      <c r="FT736" s="37"/>
      <c r="FU736" s="37"/>
      <c r="FV736" s="37"/>
      <c r="FW736" s="37"/>
      <c r="FX736" s="37"/>
      <c r="FY736" s="37"/>
      <c r="FZ736" s="37"/>
      <c r="GA736" s="37"/>
      <c r="GB736" s="37"/>
      <c r="GC736" s="37"/>
      <c r="GD736" s="37"/>
      <c r="GE736" s="37"/>
      <c r="GF736" s="37"/>
      <c r="GG736" s="37"/>
      <c r="GH736" s="37"/>
      <c r="GI736" s="37"/>
      <c r="GJ736" s="37"/>
      <c r="GK736" s="37"/>
      <c r="GL736" s="37"/>
      <c r="GM736" s="37"/>
      <c r="GN736" s="37"/>
      <c r="GO736" s="37"/>
      <c r="GP736" s="37"/>
      <c r="GQ736" s="37"/>
      <c r="GR736" s="37"/>
      <c r="GS736" s="37"/>
      <c r="GT736" s="37"/>
      <c r="GU736" s="37"/>
      <c r="GV736" s="37"/>
      <c r="GW736" s="37"/>
      <c r="GX736" s="37"/>
      <c r="GY736" s="37"/>
      <c r="GZ736" s="37"/>
      <c r="HA736" s="37"/>
      <c r="HB736" s="37"/>
      <c r="HC736" s="37"/>
      <c r="HD736" s="37"/>
      <c r="HE736" s="37"/>
      <c r="HF736" s="37"/>
      <c r="HG736" s="37"/>
      <c r="HH736" s="37"/>
      <c r="HI736" s="37"/>
      <c r="HJ736" s="37"/>
      <c r="HK736" s="37"/>
      <c r="HL736" s="37"/>
      <c r="HM736" s="37"/>
      <c r="HN736" s="37"/>
      <c r="HO736" s="37"/>
      <c r="HP736" s="37"/>
      <c r="HQ736" s="37"/>
      <c r="HR736" s="37"/>
      <c r="HS736" s="37"/>
      <c r="HT736" s="37"/>
      <c r="HU736" s="37"/>
      <c r="HV736" s="37"/>
      <c r="HW736" s="37"/>
      <c r="HX736" s="37"/>
      <c r="HY736" s="37"/>
      <c r="HZ736" s="37"/>
      <c r="IA736" s="37"/>
      <c r="IB736" s="37"/>
      <c r="IC736" s="37"/>
      <c r="ID736" s="37"/>
      <c r="IE736" s="37"/>
      <c r="IF736" s="37"/>
      <c r="IG736" s="37"/>
      <c r="IH736" s="37"/>
      <c r="II736" s="37"/>
      <c r="IJ736" s="37"/>
      <c r="IK736" s="37"/>
    </row>
    <row r="737" spans="1:245" ht="13.5">
      <c r="A737" s="2">
        <v>60</v>
      </c>
      <c r="B737" s="4" t="s">
        <v>1511</v>
      </c>
      <c r="C737" s="4" t="s">
        <v>1051</v>
      </c>
      <c r="D737" s="4" t="s">
        <v>1052</v>
      </c>
      <c r="E737" s="4">
        <v>2</v>
      </c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  <c r="BP737" s="37"/>
      <c r="BQ737" s="37"/>
      <c r="BR737" s="37"/>
      <c r="BS737" s="37"/>
      <c r="BT737" s="37"/>
      <c r="BU737" s="37"/>
      <c r="BV737" s="37"/>
      <c r="BW737" s="37"/>
      <c r="BX737" s="37"/>
      <c r="BY737" s="37"/>
      <c r="BZ737" s="37"/>
      <c r="CA737" s="37"/>
      <c r="CB737" s="37"/>
      <c r="CC737" s="37"/>
      <c r="CD737" s="37"/>
      <c r="CE737" s="37"/>
      <c r="CF737" s="37"/>
      <c r="CG737" s="37"/>
      <c r="CH737" s="37"/>
      <c r="CI737" s="37"/>
      <c r="CJ737" s="37"/>
      <c r="CK737" s="37"/>
      <c r="CL737" s="37"/>
      <c r="CM737" s="37"/>
      <c r="CN737" s="37"/>
      <c r="CO737" s="37"/>
      <c r="CP737" s="37"/>
      <c r="CQ737" s="37"/>
      <c r="CR737" s="37"/>
      <c r="CS737" s="37"/>
      <c r="CT737" s="37"/>
      <c r="CU737" s="37"/>
      <c r="CV737" s="37"/>
      <c r="CW737" s="37"/>
      <c r="CX737" s="37"/>
      <c r="CY737" s="37"/>
      <c r="CZ737" s="37"/>
      <c r="DA737" s="37"/>
      <c r="DB737" s="37"/>
      <c r="DC737" s="37"/>
      <c r="DD737" s="37"/>
      <c r="DE737" s="37"/>
      <c r="DF737" s="37"/>
      <c r="DG737" s="37"/>
      <c r="DH737" s="37"/>
      <c r="DI737" s="37"/>
      <c r="DJ737" s="37"/>
      <c r="DK737" s="37"/>
      <c r="DL737" s="37"/>
      <c r="DM737" s="37"/>
      <c r="DN737" s="37"/>
      <c r="DO737" s="37"/>
      <c r="DP737" s="37"/>
      <c r="DQ737" s="37"/>
      <c r="DR737" s="37"/>
      <c r="DS737" s="37"/>
      <c r="DT737" s="37"/>
      <c r="DU737" s="37"/>
      <c r="DV737" s="37"/>
      <c r="DW737" s="37"/>
      <c r="DX737" s="37"/>
      <c r="DY737" s="37"/>
      <c r="DZ737" s="37"/>
      <c r="EA737" s="37"/>
      <c r="EB737" s="37"/>
      <c r="EC737" s="37"/>
      <c r="ED737" s="37"/>
      <c r="EE737" s="37"/>
      <c r="EF737" s="37"/>
      <c r="EG737" s="37"/>
      <c r="EH737" s="37"/>
      <c r="EI737" s="37"/>
      <c r="EJ737" s="37"/>
      <c r="EK737" s="37"/>
      <c r="EL737" s="37"/>
      <c r="EM737" s="37"/>
      <c r="EN737" s="37"/>
      <c r="EO737" s="37"/>
      <c r="EP737" s="37"/>
      <c r="EQ737" s="37"/>
      <c r="ER737" s="37"/>
      <c r="ES737" s="37"/>
      <c r="ET737" s="37"/>
      <c r="EU737" s="37"/>
      <c r="EV737" s="37"/>
      <c r="EW737" s="37"/>
      <c r="EX737" s="37"/>
      <c r="EY737" s="37"/>
      <c r="EZ737" s="37"/>
      <c r="FA737" s="37"/>
      <c r="FB737" s="37"/>
      <c r="FC737" s="37"/>
      <c r="FD737" s="37"/>
      <c r="FE737" s="37"/>
      <c r="FF737" s="37"/>
      <c r="FG737" s="37"/>
      <c r="FH737" s="37"/>
      <c r="FI737" s="37"/>
      <c r="FJ737" s="37"/>
      <c r="FK737" s="37"/>
      <c r="FL737" s="37"/>
      <c r="FM737" s="37"/>
      <c r="FN737" s="37"/>
      <c r="FO737" s="37"/>
      <c r="FP737" s="37"/>
      <c r="FQ737" s="37"/>
      <c r="FR737" s="37"/>
      <c r="FS737" s="37"/>
      <c r="FT737" s="37"/>
      <c r="FU737" s="37"/>
      <c r="FV737" s="37"/>
      <c r="FW737" s="37"/>
      <c r="FX737" s="37"/>
      <c r="FY737" s="37"/>
      <c r="FZ737" s="37"/>
      <c r="GA737" s="37"/>
      <c r="GB737" s="37"/>
      <c r="GC737" s="37"/>
      <c r="GD737" s="37"/>
      <c r="GE737" s="37"/>
      <c r="GF737" s="37"/>
      <c r="GG737" s="37"/>
      <c r="GH737" s="37"/>
      <c r="GI737" s="37"/>
      <c r="GJ737" s="37"/>
      <c r="GK737" s="37"/>
      <c r="GL737" s="37"/>
      <c r="GM737" s="37"/>
      <c r="GN737" s="37"/>
      <c r="GO737" s="37"/>
      <c r="GP737" s="37"/>
      <c r="GQ737" s="37"/>
      <c r="GR737" s="37"/>
      <c r="GS737" s="37"/>
      <c r="GT737" s="37"/>
      <c r="GU737" s="37"/>
      <c r="GV737" s="37"/>
      <c r="GW737" s="37"/>
      <c r="GX737" s="37"/>
      <c r="GY737" s="37"/>
      <c r="GZ737" s="37"/>
      <c r="HA737" s="37"/>
      <c r="HB737" s="37"/>
      <c r="HC737" s="37"/>
      <c r="HD737" s="37"/>
      <c r="HE737" s="37"/>
      <c r="HF737" s="37"/>
      <c r="HG737" s="37"/>
      <c r="HH737" s="37"/>
      <c r="HI737" s="37"/>
      <c r="HJ737" s="37"/>
      <c r="HK737" s="37"/>
      <c r="HL737" s="37"/>
      <c r="HM737" s="37"/>
      <c r="HN737" s="37"/>
      <c r="HO737" s="37"/>
      <c r="HP737" s="37"/>
      <c r="HQ737" s="37"/>
      <c r="HR737" s="37"/>
      <c r="HS737" s="37"/>
      <c r="HT737" s="37"/>
      <c r="HU737" s="37"/>
      <c r="HV737" s="37"/>
      <c r="HW737" s="37"/>
      <c r="HX737" s="37"/>
      <c r="HY737" s="37"/>
      <c r="HZ737" s="37"/>
      <c r="IA737" s="37"/>
      <c r="IB737" s="37"/>
      <c r="IC737" s="37"/>
      <c r="ID737" s="37"/>
      <c r="IE737" s="37"/>
      <c r="IF737" s="37"/>
      <c r="IG737" s="37"/>
      <c r="IH737" s="37"/>
      <c r="II737" s="37"/>
      <c r="IJ737" s="37"/>
      <c r="IK737" s="37"/>
    </row>
    <row r="738" spans="1:245" ht="13.5">
      <c r="A738" s="2">
        <v>61</v>
      </c>
      <c r="B738" s="4" t="s">
        <v>1511</v>
      </c>
      <c r="C738" s="4" t="s">
        <v>1053</v>
      </c>
      <c r="D738" s="4" t="s">
        <v>1054</v>
      </c>
      <c r="E738" s="4">
        <v>45</v>
      </c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37"/>
      <c r="BC738" s="37"/>
      <c r="BD738" s="37"/>
      <c r="BE738" s="37"/>
      <c r="BF738" s="37"/>
      <c r="BG738" s="37"/>
      <c r="BH738" s="37"/>
      <c r="BI738" s="37"/>
      <c r="BJ738" s="37"/>
      <c r="BK738" s="37"/>
      <c r="BL738" s="37"/>
      <c r="BM738" s="37"/>
      <c r="BN738" s="37"/>
      <c r="BO738" s="37"/>
      <c r="BP738" s="37"/>
      <c r="BQ738" s="37"/>
      <c r="BR738" s="37"/>
      <c r="BS738" s="37"/>
      <c r="BT738" s="37"/>
      <c r="BU738" s="37"/>
      <c r="BV738" s="37"/>
      <c r="BW738" s="37"/>
      <c r="BX738" s="37"/>
      <c r="BY738" s="37"/>
      <c r="BZ738" s="37"/>
      <c r="CA738" s="37"/>
      <c r="CB738" s="37"/>
      <c r="CC738" s="37"/>
      <c r="CD738" s="37"/>
      <c r="CE738" s="37"/>
      <c r="CF738" s="37"/>
      <c r="CG738" s="37"/>
      <c r="CH738" s="37"/>
      <c r="CI738" s="37"/>
      <c r="CJ738" s="37"/>
      <c r="CK738" s="37"/>
      <c r="CL738" s="37"/>
      <c r="CM738" s="37"/>
      <c r="CN738" s="37"/>
      <c r="CO738" s="37"/>
      <c r="CP738" s="37"/>
      <c r="CQ738" s="37"/>
      <c r="CR738" s="37"/>
      <c r="CS738" s="37"/>
      <c r="CT738" s="37"/>
      <c r="CU738" s="37"/>
      <c r="CV738" s="37"/>
      <c r="CW738" s="37"/>
      <c r="CX738" s="37"/>
      <c r="CY738" s="37"/>
      <c r="CZ738" s="37"/>
      <c r="DA738" s="37"/>
      <c r="DB738" s="37"/>
      <c r="DC738" s="37"/>
      <c r="DD738" s="37"/>
      <c r="DE738" s="37"/>
      <c r="DF738" s="37"/>
      <c r="DG738" s="37"/>
      <c r="DH738" s="37"/>
      <c r="DI738" s="37"/>
      <c r="DJ738" s="37"/>
      <c r="DK738" s="37"/>
      <c r="DL738" s="37"/>
      <c r="DM738" s="37"/>
      <c r="DN738" s="37"/>
      <c r="DO738" s="37"/>
      <c r="DP738" s="37"/>
      <c r="DQ738" s="37"/>
      <c r="DR738" s="37"/>
      <c r="DS738" s="37"/>
      <c r="DT738" s="37"/>
      <c r="DU738" s="37"/>
      <c r="DV738" s="37"/>
      <c r="DW738" s="37"/>
      <c r="DX738" s="37"/>
      <c r="DY738" s="37"/>
      <c r="DZ738" s="37"/>
      <c r="EA738" s="37"/>
      <c r="EB738" s="37"/>
      <c r="EC738" s="37"/>
      <c r="ED738" s="37"/>
      <c r="EE738" s="37"/>
      <c r="EF738" s="37"/>
      <c r="EG738" s="37"/>
      <c r="EH738" s="37"/>
      <c r="EI738" s="37"/>
      <c r="EJ738" s="37"/>
      <c r="EK738" s="37"/>
      <c r="EL738" s="37"/>
      <c r="EM738" s="37"/>
      <c r="EN738" s="37"/>
      <c r="EO738" s="37"/>
      <c r="EP738" s="37"/>
      <c r="EQ738" s="37"/>
      <c r="ER738" s="37"/>
      <c r="ES738" s="37"/>
      <c r="ET738" s="37"/>
      <c r="EU738" s="37"/>
      <c r="EV738" s="37"/>
      <c r="EW738" s="37"/>
      <c r="EX738" s="37"/>
      <c r="EY738" s="37"/>
      <c r="EZ738" s="37"/>
      <c r="FA738" s="37"/>
      <c r="FB738" s="37"/>
      <c r="FC738" s="37"/>
      <c r="FD738" s="37"/>
      <c r="FE738" s="37"/>
      <c r="FF738" s="37"/>
      <c r="FG738" s="37"/>
      <c r="FH738" s="37"/>
      <c r="FI738" s="37"/>
      <c r="FJ738" s="37"/>
      <c r="FK738" s="37"/>
      <c r="FL738" s="37"/>
      <c r="FM738" s="37"/>
      <c r="FN738" s="37"/>
      <c r="FO738" s="37"/>
      <c r="FP738" s="37"/>
      <c r="FQ738" s="37"/>
      <c r="FR738" s="37"/>
      <c r="FS738" s="37"/>
      <c r="FT738" s="37"/>
      <c r="FU738" s="37"/>
      <c r="FV738" s="37"/>
      <c r="FW738" s="37"/>
      <c r="FX738" s="37"/>
      <c r="FY738" s="37"/>
      <c r="FZ738" s="37"/>
      <c r="GA738" s="37"/>
      <c r="GB738" s="37"/>
      <c r="GC738" s="37"/>
      <c r="GD738" s="37"/>
      <c r="GE738" s="37"/>
      <c r="GF738" s="37"/>
      <c r="GG738" s="37"/>
      <c r="GH738" s="37"/>
      <c r="GI738" s="37"/>
      <c r="GJ738" s="37"/>
      <c r="GK738" s="37"/>
      <c r="GL738" s="37"/>
      <c r="GM738" s="37"/>
      <c r="GN738" s="37"/>
      <c r="GO738" s="37"/>
      <c r="GP738" s="37"/>
      <c r="GQ738" s="37"/>
      <c r="GR738" s="37"/>
      <c r="GS738" s="37"/>
      <c r="GT738" s="37"/>
      <c r="GU738" s="37"/>
      <c r="GV738" s="37"/>
      <c r="GW738" s="37"/>
      <c r="GX738" s="37"/>
      <c r="GY738" s="37"/>
      <c r="GZ738" s="37"/>
      <c r="HA738" s="37"/>
      <c r="HB738" s="37"/>
      <c r="HC738" s="37"/>
      <c r="HD738" s="37"/>
      <c r="HE738" s="37"/>
      <c r="HF738" s="37"/>
      <c r="HG738" s="37"/>
      <c r="HH738" s="37"/>
      <c r="HI738" s="37"/>
      <c r="HJ738" s="37"/>
      <c r="HK738" s="37"/>
      <c r="HL738" s="37"/>
      <c r="HM738" s="37"/>
      <c r="HN738" s="37"/>
      <c r="HO738" s="37"/>
      <c r="HP738" s="37"/>
      <c r="HQ738" s="37"/>
      <c r="HR738" s="37"/>
      <c r="HS738" s="37"/>
      <c r="HT738" s="37"/>
      <c r="HU738" s="37"/>
      <c r="HV738" s="37"/>
      <c r="HW738" s="37"/>
      <c r="HX738" s="37"/>
      <c r="HY738" s="37"/>
      <c r="HZ738" s="37"/>
      <c r="IA738" s="37"/>
      <c r="IB738" s="37"/>
      <c r="IC738" s="37"/>
      <c r="ID738" s="37"/>
      <c r="IE738" s="37"/>
      <c r="IF738" s="37"/>
      <c r="IG738" s="37"/>
      <c r="IH738" s="37"/>
      <c r="II738" s="37"/>
      <c r="IJ738" s="37"/>
      <c r="IK738" s="37"/>
    </row>
    <row r="739" spans="1:245" ht="13.5">
      <c r="A739" s="2">
        <v>62</v>
      </c>
      <c r="B739" s="4" t="s">
        <v>1511</v>
      </c>
      <c r="C739" s="4" t="s">
        <v>1055</v>
      </c>
      <c r="D739" s="4" t="s">
        <v>1056</v>
      </c>
      <c r="E739" s="4">
        <v>12</v>
      </c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  <c r="BC739" s="37"/>
      <c r="BD739" s="37"/>
      <c r="BE739" s="37"/>
      <c r="BF739" s="37"/>
      <c r="BG739" s="37"/>
      <c r="BH739" s="37"/>
      <c r="BI739" s="37"/>
      <c r="BJ739" s="37"/>
      <c r="BK739" s="37"/>
      <c r="BL739" s="37"/>
      <c r="BM739" s="37"/>
      <c r="BN739" s="37"/>
      <c r="BO739" s="37"/>
      <c r="BP739" s="37"/>
      <c r="BQ739" s="37"/>
      <c r="BR739" s="37"/>
      <c r="BS739" s="37"/>
      <c r="BT739" s="37"/>
      <c r="BU739" s="37"/>
      <c r="BV739" s="37"/>
      <c r="BW739" s="37"/>
      <c r="BX739" s="37"/>
      <c r="BY739" s="37"/>
      <c r="BZ739" s="37"/>
      <c r="CA739" s="37"/>
      <c r="CB739" s="37"/>
      <c r="CC739" s="37"/>
      <c r="CD739" s="37"/>
      <c r="CE739" s="37"/>
      <c r="CF739" s="37"/>
      <c r="CG739" s="37"/>
      <c r="CH739" s="37"/>
      <c r="CI739" s="37"/>
      <c r="CJ739" s="37"/>
      <c r="CK739" s="37"/>
      <c r="CL739" s="37"/>
      <c r="CM739" s="37"/>
      <c r="CN739" s="37"/>
      <c r="CO739" s="37"/>
      <c r="CP739" s="37"/>
      <c r="CQ739" s="37"/>
      <c r="CR739" s="37"/>
      <c r="CS739" s="37"/>
      <c r="CT739" s="37"/>
      <c r="CU739" s="37"/>
      <c r="CV739" s="37"/>
      <c r="CW739" s="37"/>
      <c r="CX739" s="37"/>
      <c r="CY739" s="37"/>
      <c r="CZ739" s="37"/>
      <c r="DA739" s="37"/>
      <c r="DB739" s="37"/>
      <c r="DC739" s="37"/>
      <c r="DD739" s="37"/>
      <c r="DE739" s="37"/>
      <c r="DF739" s="37"/>
      <c r="DG739" s="37"/>
      <c r="DH739" s="37"/>
      <c r="DI739" s="37"/>
      <c r="DJ739" s="37"/>
      <c r="DK739" s="37"/>
      <c r="DL739" s="37"/>
      <c r="DM739" s="37"/>
      <c r="DN739" s="37"/>
      <c r="DO739" s="37"/>
      <c r="DP739" s="37"/>
      <c r="DQ739" s="37"/>
      <c r="DR739" s="37"/>
      <c r="DS739" s="37"/>
      <c r="DT739" s="37"/>
      <c r="DU739" s="37"/>
      <c r="DV739" s="37"/>
      <c r="DW739" s="37"/>
      <c r="DX739" s="37"/>
      <c r="DY739" s="37"/>
      <c r="DZ739" s="37"/>
      <c r="EA739" s="37"/>
      <c r="EB739" s="37"/>
      <c r="EC739" s="37"/>
      <c r="ED739" s="37"/>
      <c r="EE739" s="37"/>
      <c r="EF739" s="37"/>
      <c r="EG739" s="37"/>
      <c r="EH739" s="37"/>
      <c r="EI739" s="37"/>
      <c r="EJ739" s="37"/>
      <c r="EK739" s="37"/>
      <c r="EL739" s="37"/>
      <c r="EM739" s="37"/>
      <c r="EN739" s="37"/>
      <c r="EO739" s="37"/>
      <c r="EP739" s="37"/>
      <c r="EQ739" s="37"/>
      <c r="ER739" s="37"/>
      <c r="ES739" s="37"/>
      <c r="ET739" s="37"/>
      <c r="EU739" s="37"/>
      <c r="EV739" s="37"/>
      <c r="EW739" s="37"/>
      <c r="EX739" s="37"/>
      <c r="EY739" s="37"/>
      <c r="EZ739" s="37"/>
      <c r="FA739" s="37"/>
      <c r="FB739" s="37"/>
      <c r="FC739" s="37"/>
      <c r="FD739" s="37"/>
      <c r="FE739" s="37"/>
      <c r="FF739" s="37"/>
      <c r="FG739" s="37"/>
      <c r="FH739" s="37"/>
      <c r="FI739" s="37"/>
      <c r="FJ739" s="37"/>
      <c r="FK739" s="37"/>
      <c r="FL739" s="37"/>
      <c r="FM739" s="37"/>
      <c r="FN739" s="37"/>
      <c r="FO739" s="37"/>
      <c r="FP739" s="37"/>
      <c r="FQ739" s="37"/>
      <c r="FR739" s="37"/>
      <c r="FS739" s="37"/>
      <c r="FT739" s="37"/>
      <c r="FU739" s="37"/>
      <c r="FV739" s="37"/>
      <c r="FW739" s="37"/>
      <c r="FX739" s="37"/>
      <c r="FY739" s="37"/>
      <c r="FZ739" s="37"/>
      <c r="GA739" s="37"/>
      <c r="GB739" s="37"/>
      <c r="GC739" s="37"/>
      <c r="GD739" s="37"/>
      <c r="GE739" s="37"/>
      <c r="GF739" s="37"/>
      <c r="GG739" s="37"/>
      <c r="GH739" s="37"/>
      <c r="GI739" s="37"/>
      <c r="GJ739" s="37"/>
      <c r="GK739" s="37"/>
      <c r="GL739" s="37"/>
      <c r="GM739" s="37"/>
      <c r="GN739" s="37"/>
      <c r="GO739" s="37"/>
      <c r="GP739" s="37"/>
      <c r="GQ739" s="37"/>
      <c r="GR739" s="37"/>
      <c r="GS739" s="37"/>
      <c r="GT739" s="37"/>
      <c r="GU739" s="37"/>
      <c r="GV739" s="37"/>
      <c r="GW739" s="37"/>
      <c r="GX739" s="37"/>
      <c r="GY739" s="37"/>
      <c r="GZ739" s="37"/>
      <c r="HA739" s="37"/>
      <c r="HB739" s="37"/>
      <c r="HC739" s="37"/>
      <c r="HD739" s="37"/>
      <c r="HE739" s="37"/>
      <c r="HF739" s="37"/>
      <c r="HG739" s="37"/>
      <c r="HH739" s="37"/>
      <c r="HI739" s="37"/>
      <c r="HJ739" s="37"/>
      <c r="HK739" s="37"/>
      <c r="HL739" s="37"/>
      <c r="HM739" s="37"/>
      <c r="HN739" s="37"/>
      <c r="HO739" s="37"/>
      <c r="HP739" s="37"/>
      <c r="HQ739" s="37"/>
      <c r="HR739" s="37"/>
      <c r="HS739" s="37"/>
      <c r="HT739" s="37"/>
      <c r="HU739" s="37"/>
      <c r="HV739" s="37"/>
      <c r="HW739" s="37"/>
      <c r="HX739" s="37"/>
      <c r="HY739" s="37"/>
      <c r="HZ739" s="37"/>
      <c r="IA739" s="37"/>
      <c r="IB739" s="37"/>
      <c r="IC739" s="37"/>
      <c r="ID739" s="37"/>
      <c r="IE739" s="37"/>
      <c r="IF739" s="37"/>
      <c r="IG739" s="37"/>
      <c r="IH739" s="37"/>
      <c r="II739" s="37"/>
      <c r="IJ739" s="37"/>
      <c r="IK739" s="37"/>
    </row>
    <row r="740" spans="1:245" ht="13.5">
      <c r="A740" s="2">
        <v>63</v>
      </c>
      <c r="B740" s="4" t="s">
        <v>1511</v>
      </c>
      <c r="C740" s="32" t="s">
        <v>2670</v>
      </c>
      <c r="D740" s="32" t="s">
        <v>2671</v>
      </c>
      <c r="E740" s="32">
        <v>50</v>
      </c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9"/>
      <c r="BQ740" s="39"/>
      <c r="BR740" s="39"/>
      <c r="BS740" s="39"/>
      <c r="BT740" s="39"/>
      <c r="BU740" s="39"/>
      <c r="BV740" s="39"/>
      <c r="BW740" s="39"/>
      <c r="BX740" s="39"/>
      <c r="BY740" s="39"/>
      <c r="BZ740" s="39"/>
      <c r="CA740" s="39"/>
      <c r="CB740" s="39"/>
      <c r="CC740" s="39"/>
      <c r="CD740" s="39"/>
      <c r="CE740" s="39"/>
      <c r="CF740" s="39"/>
      <c r="CG740" s="39"/>
      <c r="CH740" s="39"/>
      <c r="CI740" s="39"/>
      <c r="CJ740" s="39"/>
      <c r="CK740" s="39"/>
      <c r="CL740" s="39"/>
      <c r="CM740" s="39"/>
      <c r="CN740" s="39"/>
      <c r="CO740" s="39"/>
      <c r="CP740" s="39"/>
      <c r="CQ740" s="39"/>
      <c r="CR740" s="39"/>
      <c r="CS740" s="39"/>
      <c r="CT740" s="39"/>
      <c r="CU740" s="39"/>
      <c r="CV740" s="39"/>
      <c r="CW740" s="39"/>
      <c r="CX740" s="39"/>
      <c r="CY740" s="39"/>
      <c r="CZ740" s="39"/>
      <c r="DA740" s="39"/>
      <c r="DB740" s="39"/>
      <c r="DC740" s="39"/>
      <c r="DD740" s="39"/>
      <c r="DE740" s="39"/>
      <c r="DF740" s="39"/>
      <c r="DG740" s="39"/>
      <c r="DH740" s="39"/>
      <c r="DI740" s="39"/>
      <c r="DJ740" s="39"/>
      <c r="DK740" s="39"/>
      <c r="DL740" s="39"/>
      <c r="DM740" s="39"/>
      <c r="DN740" s="39"/>
      <c r="DO740" s="39"/>
      <c r="DP740" s="39"/>
      <c r="DQ740" s="39"/>
      <c r="DR740" s="39"/>
      <c r="DS740" s="39"/>
      <c r="DT740" s="39"/>
      <c r="DU740" s="39"/>
      <c r="DV740" s="39"/>
      <c r="DW740" s="39"/>
      <c r="DX740" s="39"/>
      <c r="DY740" s="39"/>
      <c r="DZ740" s="39"/>
      <c r="EA740" s="39"/>
      <c r="EB740" s="39"/>
      <c r="EC740" s="39"/>
      <c r="ED740" s="39"/>
      <c r="EE740" s="39"/>
      <c r="EF740" s="39"/>
      <c r="EG740" s="39"/>
      <c r="EH740" s="39"/>
      <c r="EI740" s="39"/>
      <c r="EJ740" s="39"/>
      <c r="EK740" s="39"/>
      <c r="EL740" s="39"/>
      <c r="EM740" s="39"/>
      <c r="EN740" s="39"/>
      <c r="EO740" s="39"/>
      <c r="EP740" s="39"/>
      <c r="EQ740" s="39"/>
      <c r="ER740" s="39"/>
      <c r="ES740" s="39"/>
      <c r="ET740" s="39"/>
      <c r="EU740" s="39"/>
      <c r="EV740" s="39"/>
      <c r="EW740" s="39"/>
      <c r="EX740" s="39"/>
      <c r="EY740" s="39"/>
      <c r="EZ740" s="39"/>
      <c r="FA740" s="39"/>
      <c r="FB740" s="39"/>
      <c r="FC740" s="39"/>
      <c r="FD740" s="39"/>
      <c r="FE740" s="39"/>
      <c r="FF740" s="39"/>
      <c r="FG740" s="39"/>
      <c r="FH740" s="39"/>
      <c r="FI740" s="39"/>
      <c r="FJ740" s="39"/>
      <c r="FK740" s="39"/>
      <c r="FL740" s="39"/>
      <c r="FM740" s="39"/>
      <c r="FN740" s="39"/>
      <c r="FO740" s="39"/>
      <c r="FP740" s="39"/>
      <c r="FQ740" s="39"/>
      <c r="FR740" s="39"/>
      <c r="FS740" s="39"/>
      <c r="FT740" s="39"/>
      <c r="FU740" s="39"/>
      <c r="FV740" s="39"/>
      <c r="FW740" s="39"/>
      <c r="FX740" s="39"/>
      <c r="FY740" s="39"/>
      <c r="FZ740" s="39"/>
      <c r="GA740" s="39"/>
      <c r="GB740" s="39"/>
      <c r="GC740" s="39"/>
      <c r="GD740" s="39"/>
      <c r="GE740" s="39"/>
      <c r="GF740" s="39"/>
      <c r="GG740" s="39"/>
      <c r="GH740" s="39"/>
      <c r="GI740" s="39"/>
      <c r="GJ740" s="39"/>
      <c r="GK740" s="39"/>
      <c r="GL740" s="39"/>
      <c r="GM740" s="39"/>
      <c r="GN740" s="39"/>
      <c r="GO740" s="39"/>
      <c r="GP740" s="39"/>
      <c r="GQ740" s="39"/>
      <c r="GR740" s="39"/>
      <c r="GS740" s="39"/>
      <c r="GT740" s="39"/>
      <c r="GU740" s="39"/>
      <c r="GV740" s="39"/>
      <c r="GW740" s="39"/>
      <c r="GX740" s="39"/>
      <c r="GY740" s="39"/>
      <c r="GZ740" s="39"/>
      <c r="HA740" s="39"/>
      <c r="HB740" s="39"/>
      <c r="HC740" s="39"/>
      <c r="HD740" s="39"/>
      <c r="HE740" s="39"/>
      <c r="HF740" s="39"/>
      <c r="HG740" s="39"/>
      <c r="HH740" s="39"/>
      <c r="HI740" s="39"/>
      <c r="HJ740" s="39"/>
      <c r="HK740" s="39"/>
      <c r="HL740" s="39"/>
      <c r="HM740" s="39"/>
      <c r="HN740" s="39"/>
      <c r="HO740" s="39"/>
      <c r="HP740" s="39"/>
      <c r="HQ740" s="39"/>
      <c r="HR740" s="39"/>
      <c r="HS740" s="39"/>
      <c r="HT740" s="39"/>
      <c r="HU740" s="39"/>
      <c r="HV740" s="39"/>
      <c r="HW740" s="39"/>
      <c r="HX740" s="39"/>
      <c r="HY740" s="39"/>
      <c r="HZ740" s="39"/>
      <c r="IA740" s="39"/>
      <c r="IB740" s="39"/>
      <c r="IC740" s="39"/>
      <c r="ID740" s="39"/>
      <c r="IE740" s="39"/>
      <c r="IF740" s="39"/>
      <c r="IG740" s="39"/>
      <c r="IH740" s="39"/>
      <c r="II740" s="39"/>
      <c r="IJ740" s="39"/>
      <c r="IK740" s="39"/>
    </row>
    <row r="741" spans="1:245" ht="13.5">
      <c r="A741" s="2">
        <v>64</v>
      </c>
      <c r="B741" s="30" t="s">
        <v>2306</v>
      </c>
      <c r="C741" s="25" t="s">
        <v>2238</v>
      </c>
      <c r="D741" s="25" t="s">
        <v>2239</v>
      </c>
      <c r="E741" s="62">
        <v>50</v>
      </c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  <c r="BP741" s="37"/>
      <c r="BQ741" s="37"/>
      <c r="BR741" s="37"/>
      <c r="BS741" s="37"/>
      <c r="BT741" s="37"/>
      <c r="BU741" s="37"/>
      <c r="BV741" s="37"/>
      <c r="BW741" s="37"/>
      <c r="BX741" s="37"/>
      <c r="BY741" s="37"/>
      <c r="BZ741" s="37"/>
      <c r="CA741" s="37"/>
      <c r="CB741" s="37"/>
      <c r="CC741" s="37"/>
      <c r="CD741" s="37"/>
      <c r="CE741" s="37"/>
      <c r="CF741" s="37"/>
      <c r="CG741" s="37"/>
      <c r="CH741" s="37"/>
      <c r="CI741" s="37"/>
      <c r="CJ741" s="37"/>
      <c r="CK741" s="37"/>
      <c r="CL741" s="37"/>
      <c r="CM741" s="37"/>
      <c r="CN741" s="37"/>
      <c r="CO741" s="37"/>
      <c r="CP741" s="37"/>
      <c r="CQ741" s="37"/>
      <c r="CR741" s="37"/>
      <c r="CS741" s="37"/>
      <c r="CT741" s="37"/>
      <c r="CU741" s="37"/>
      <c r="CV741" s="37"/>
      <c r="CW741" s="37"/>
      <c r="CX741" s="37"/>
      <c r="CY741" s="37"/>
      <c r="CZ741" s="37"/>
      <c r="DA741" s="37"/>
      <c r="DB741" s="37"/>
      <c r="DC741" s="37"/>
      <c r="DD741" s="37"/>
      <c r="DE741" s="37"/>
      <c r="DF741" s="37"/>
      <c r="DG741" s="37"/>
      <c r="DH741" s="37"/>
      <c r="DI741" s="37"/>
      <c r="DJ741" s="37"/>
      <c r="DK741" s="37"/>
      <c r="DL741" s="37"/>
      <c r="DM741" s="37"/>
      <c r="DN741" s="37"/>
      <c r="DO741" s="37"/>
      <c r="DP741" s="37"/>
      <c r="DQ741" s="37"/>
      <c r="DR741" s="37"/>
      <c r="DS741" s="37"/>
      <c r="DT741" s="37"/>
      <c r="DU741" s="37"/>
      <c r="DV741" s="37"/>
      <c r="DW741" s="37"/>
      <c r="DX741" s="37"/>
      <c r="DY741" s="37"/>
      <c r="DZ741" s="37"/>
      <c r="EA741" s="37"/>
      <c r="EB741" s="37"/>
      <c r="EC741" s="37"/>
      <c r="ED741" s="37"/>
      <c r="EE741" s="37"/>
      <c r="EF741" s="37"/>
      <c r="EG741" s="37"/>
      <c r="EH741" s="37"/>
      <c r="EI741" s="37"/>
      <c r="EJ741" s="37"/>
      <c r="EK741" s="37"/>
      <c r="EL741" s="37"/>
      <c r="EM741" s="37"/>
      <c r="EN741" s="37"/>
      <c r="EO741" s="37"/>
      <c r="EP741" s="37"/>
      <c r="EQ741" s="37"/>
      <c r="ER741" s="37"/>
      <c r="ES741" s="37"/>
      <c r="ET741" s="37"/>
      <c r="EU741" s="37"/>
      <c r="EV741" s="37"/>
      <c r="EW741" s="37"/>
      <c r="EX741" s="37"/>
      <c r="EY741" s="37"/>
      <c r="EZ741" s="37"/>
      <c r="FA741" s="37"/>
      <c r="FB741" s="37"/>
      <c r="FC741" s="37"/>
      <c r="FD741" s="37"/>
      <c r="FE741" s="37"/>
      <c r="FF741" s="37"/>
      <c r="FG741" s="37"/>
      <c r="FH741" s="37"/>
      <c r="FI741" s="37"/>
      <c r="FJ741" s="37"/>
      <c r="FK741" s="37"/>
      <c r="FL741" s="37"/>
      <c r="FM741" s="37"/>
      <c r="FN741" s="37"/>
      <c r="FO741" s="37"/>
      <c r="FP741" s="37"/>
      <c r="FQ741" s="37"/>
      <c r="FR741" s="37"/>
      <c r="FS741" s="37"/>
      <c r="FT741" s="37"/>
      <c r="FU741" s="37"/>
      <c r="FV741" s="37"/>
      <c r="FW741" s="37"/>
      <c r="FX741" s="37"/>
      <c r="FY741" s="37"/>
      <c r="FZ741" s="37"/>
      <c r="GA741" s="37"/>
      <c r="GB741" s="37"/>
      <c r="GC741" s="37"/>
      <c r="GD741" s="37"/>
      <c r="GE741" s="37"/>
      <c r="GF741" s="37"/>
      <c r="GG741" s="37"/>
      <c r="GH741" s="37"/>
      <c r="GI741" s="37"/>
      <c r="GJ741" s="37"/>
      <c r="GK741" s="37"/>
      <c r="GL741" s="37"/>
      <c r="GM741" s="37"/>
      <c r="GN741" s="37"/>
      <c r="GO741" s="37"/>
      <c r="GP741" s="37"/>
      <c r="GQ741" s="37"/>
      <c r="GR741" s="37"/>
      <c r="GS741" s="37"/>
      <c r="GT741" s="37"/>
      <c r="GU741" s="37"/>
      <c r="GV741" s="37"/>
      <c r="GW741" s="37"/>
      <c r="GX741" s="37"/>
      <c r="GY741" s="37"/>
      <c r="GZ741" s="37"/>
      <c r="HA741" s="37"/>
      <c r="HB741" s="37"/>
      <c r="HC741" s="37"/>
      <c r="HD741" s="37"/>
      <c r="HE741" s="37"/>
      <c r="HF741" s="37"/>
      <c r="HG741" s="37"/>
      <c r="HH741" s="37"/>
      <c r="HI741" s="37"/>
      <c r="HJ741" s="37"/>
      <c r="HK741" s="37"/>
      <c r="HL741" s="37"/>
      <c r="HM741" s="37"/>
      <c r="HN741" s="37"/>
      <c r="HO741" s="37"/>
      <c r="HP741" s="37"/>
      <c r="HQ741" s="37"/>
      <c r="HR741" s="37"/>
      <c r="HS741" s="37"/>
      <c r="HT741" s="37"/>
      <c r="HU741" s="37"/>
      <c r="HV741" s="37"/>
      <c r="HW741" s="37"/>
      <c r="HX741" s="37"/>
      <c r="HY741" s="37"/>
      <c r="HZ741" s="37"/>
      <c r="IA741" s="37"/>
      <c r="IB741" s="37"/>
      <c r="IC741" s="37"/>
      <c r="ID741" s="37"/>
      <c r="IE741" s="37"/>
      <c r="IF741" s="37"/>
      <c r="IG741" s="37"/>
      <c r="IH741" s="37"/>
      <c r="II741" s="37"/>
      <c r="IJ741" s="37"/>
      <c r="IK741" s="37"/>
    </row>
    <row r="742" spans="1:245" ht="13.5">
      <c r="A742" s="2">
        <v>65</v>
      </c>
      <c r="B742" s="30" t="s">
        <v>2306</v>
      </c>
      <c r="C742" s="25" t="s">
        <v>2238</v>
      </c>
      <c r="D742" s="25" t="s">
        <v>2240</v>
      </c>
      <c r="E742" s="62">
        <v>25</v>
      </c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37"/>
      <c r="BC742" s="37"/>
      <c r="BD742" s="37"/>
      <c r="BE742" s="37"/>
      <c r="BF742" s="37"/>
      <c r="BG742" s="37"/>
      <c r="BH742" s="37"/>
      <c r="BI742" s="37"/>
      <c r="BJ742" s="37"/>
      <c r="BK742" s="37"/>
      <c r="BL742" s="37"/>
      <c r="BM742" s="37"/>
      <c r="BN742" s="37"/>
      <c r="BO742" s="37"/>
      <c r="BP742" s="37"/>
      <c r="BQ742" s="37"/>
      <c r="BR742" s="37"/>
      <c r="BS742" s="37"/>
      <c r="BT742" s="37"/>
      <c r="BU742" s="37"/>
      <c r="BV742" s="37"/>
      <c r="BW742" s="37"/>
      <c r="BX742" s="37"/>
      <c r="BY742" s="37"/>
      <c r="BZ742" s="37"/>
      <c r="CA742" s="37"/>
      <c r="CB742" s="37"/>
      <c r="CC742" s="37"/>
      <c r="CD742" s="37"/>
      <c r="CE742" s="37"/>
      <c r="CF742" s="37"/>
      <c r="CG742" s="37"/>
      <c r="CH742" s="37"/>
      <c r="CI742" s="37"/>
      <c r="CJ742" s="37"/>
      <c r="CK742" s="37"/>
      <c r="CL742" s="37"/>
      <c r="CM742" s="37"/>
      <c r="CN742" s="37"/>
      <c r="CO742" s="37"/>
      <c r="CP742" s="37"/>
      <c r="CQ742" s="37"/>
      <c r="CR742" s="37"/>
      <c r="CS742" s="37"/>
      <c r="CT742" s="37"/>
      <c r="CU742" s="37"/>
      <c r="CV742" s="37"/>
      <c r="CW742" s="37"/>
      <c r="CX742" s="37"/>
      <c r="CY742" s="37"/>
      <c r="CZ742" s="37"/>
      <c r="DA742" s="37"/>
      <c r="DB742" s="37"/>
      <c r="DC742" s="37"/>
      <c r="DD742" s="37"/>
      <c r="DE742" s="37"/>
      <c r="DF742" s="37"/>
      <c r="DG742" s="37"/>
      <c r="DH742" s="37"/>
      <c r="DI742" s="37"/>
      <c r="DJ742" s="37"/>
      <c r="DK742" s="37"/>
      <c r="DL742" s="37"/>
      <c r="DM742" s="37"/>
      <c r="DN742" s="37"/>
      <c r="DO742" s="37"/>
      <c r="DP742" s="37"/>
      <c r="DQ742" s="37"/>
      <c r="DR742" s="37"/>
      <c r="DS742" s="37"/>
      <c r="DT742" s="37"/>
      <c r="DU742" s="37"/>
      <c r="DV742" s="37"/>
      <c r="DW742" s="37"/>
      <c r="DX742" s="37"/>
      <c r="DY742" s="37"/>
      <c r="DZ742" s="37"/>
      <c r="EA742" s="37"/>
      <c r="EB742" s="37"/>
      <c r="EC742" s="37"/>
      <c r="ED742" s="37"/>
      <c r="EE742" s="37"/>
      <c r="EF742" s="37"/>
      <c r="EG742" s="37"/>
      <c r="EH742" s="37"/>
      <c r="EI742" s="37"/>
      <c r="EJ742" s="37"/>
      <c r="EK742" s="37"/>
      <c r="EL742" s="37"/>
      <c r="EM742" s="37"/>
      <c r="EN742" s="37"/>
      <c r="EO742" s="37"/>
      <c r="EP742" s="37"/>
      <c r="EQ742" s="37"/>
      <c r="ER742" s="37"/>
      <c r="ES742" s="37"/>
      <c r="ET742" s="37"/>
      <c r="EU742" s="37"/>
      <c r="EV742" s="37"/>
      <c r="EW742" s="37"/>
      <c r="EX742" s="37"/>
      <c r="EY742" s="37"/>
      <c r="EZ742" s="37"/>
      <c r="FA742" s="37"/>
      <c r="FB742" s="37"/>
      <c r="FC742" s="37"/>
      <c r="FD742" s="37"/>
      <c r="FE742" s="37"/>
      <c r="FF742" s="37"/>
      <c r="FG742" s="37"/>
      <c r="FH742" s="37"/>
      <c r="FI742" s="37"/>
      <c r="FJ742" s="37"/>
      <c r="FK742" s="37"/>
      <c r="FL742" s="37"/>
      <c r="FM742" s="37"/>
      <c r="FN742" s="37"/>
      <c r="FO742" s="37"/>
      <c r="FP742" s="37"/>
      <c r="FQ742" s="37"/>
      <c r="FR742" s="37"/>
      <c r="FS742" s="37"/>
      <c r="FT742" s="37"/>
      <c r="FU742" s="37"/>
      <c r="FV742" s="37"/>
      <c r="FW742" s="37"/>
      <c r="FX742" s="37"/>
      <c r="FY742" s="37"/>
      <c r="FZ742" s="37"/>
      <c r="GA742" s="37"/>
      <c r="GB742" s="37"/>
      <c r="GC742" s="37"/>
      <c r="GD742" s="37"/>
      <c r="GE742" s="37"/>
      <c r="GF742" s="37"/>
      <c r="GG742" s="37"/>
      <c r="GH742" s="37"/>
      <c r="GI742" s="37"/>
      <c r="GJ742" s="37"/>
      <c r="GK742" s="37"/>
      <c r="GL742" s="37"/>
      <c r="GM742" s="37"/>
      <c r="GN742" s="37"/>
      <c r="GO742" s="37"/>
      <c r="GP742" s="37"/>
      <c r="GQ742" s="37"/>
      <c r="GR742" s="37"/>
      <c r="GS742" s="37"/>
      <c r="GT742" s="37"/>
      <c r="GU742" s="37"/>
      <c r="GV742" s="37"/>
      <c r="GW742" s="37"/>
      <c r="GX742" s="37"/>
      <c r="GY742" s="37"/>
      <c r="GZ742" s="37"/>
      <c r="HA742" s="37"/>
      <c r="HB742" s="37"/>
      <c r="HC742" s="37"/>
      <c r="HD742" s="37"/>
      <c r="HE742" s="37"/>
      <c r="HF742" s="37"/>
      <c r="HG742" s="37"/>
      <c r="HH742" s="37"/>
      <c r="HI742" s="37"/>
      <c r="HJ742" s="37"/>
      <c r="HK742" s="37"/>
      <c r="HL742" s="37"/>
      <c r="HM742" s="37"/>
      <c r="HN742" s="37"/>
      <c r="HO742" s="37"/>
      <c r="HP742" s="37"/>
      <c r="HQ742" s="37"/>
      <c r="HR742" s="37"/>
      <c r="HS742" s="37"/>
      <c r="HT742" s="37"/>
      <c r="HU742" s="37"/>
      <c r="HV742" s="37"/>
      <c r="HW742" s="37"/>
      <c r="HX742" s="37"/>
      <c r="HY742" s="37"/>
      <c r="HZ742" s="37"/>
      <c r="IA742" s="37"/>
      <c r="IB742" s="37"/>
      <c r="IC742" s="37"/>
      <c r="ID742" s="37"/>
      <c r="IE742" s="37"/>
      <c r="IF742" s="37"/>
      <c r="IG742" s="37"/>
      <c r="IH742" s="37"/>
      <c r="II742" s="37"/>
      <c r="IJ742" s="37"/>
      <c r="IK742" s="37"/>
    </row>
    <row r="743" spans="1:245" ht="13.5">
      <c r="A743" s="2">
        <v>66</v>
      </c>
      <c r="B743" s="56" t="s">
        <v>1511</v>
      </c>
      <c r="C743" s="44" t="s">
        <v>2241</v>
      </c>
      <c r="D743" s="44" t="s">
        <v>388</v>
      </c>
      <c r="E743" s="63">
        <v>10</v>
      </c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7"/>
      <c r="BQ743" s="37"/>
      <c r="BR743" s="37"/>
      <c r="BS743" s="37"/>
      <c r="BT743" s="37"/>
      <c r="BU743" s="37"/>
      <c r="BV743" s="37"/>
      <c r="BW743" s="37"/>
      <c r="BX743" s="37"/>
      <c r="BY743" s="37"/>
      <c r="BZ743" s="37"/>
      <c r="CA743" s="37"/>
      <c r="CB743" s="37"/>
      <c r="CC743" s="37"/>
      <c r="CD743" s="37"/>
      <c r="CE743" s="37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  <c r="CR743" s="37"/>
      <c r="CS743" s="37"/>
      <c r="CT743" s="37"/>
      <c r="CU743" s="37"/>
      <c r="CV743" s="37"/>
      <c r="CW743" s="37"/>
      <c r="CX743" s="37"/>
      <c r="CY743" s="37"/>
      <c r="CZ743" s="37"/>
      <c r="DA743" s="37"/>
      <c r="DB743" s="37"/>
      <c r="DC743" s="37"/>
      <c r="DD743" s="37"/>
      <c r="DE743" s="37"/>
      <c r="DF743" s="37"/>
      <c r="DG743" s="37"/>
      <c r="DH743" s="37"/>
      <c r="DI743" s="37"/>
      <c r="DJ743" s="37"/>
      <c r="DK743" s="37"/>
      <c r="DL743" s="37"/>
      <c r="DM743" s="37"/>
      <c r="DN743" s="37"/>
      <c r="DO743" s="37"/>
      <c r="DP743" s="37"/>
      <c r="DQ743" s="37"/>
      <c r="DR743" s="37"/>
      <c r="DS743" s="37"/>
      <c r="DT743" s="37"/>
      <c r="DU743" s="37"/>
      <c r="DV743" s="37"/>
      <c r="DW743" s="37"/>
      <c r="DX743" s="37"/>
      <c r="DY743" s="37"/>
      <c r="DZ743" s="37"/>
      <c r="EA743" s="37"/>
      <c r="EB743" s="37"/>
      <c r="EC743" s="37"/>
      <c r="ED743" s="37"/>
      <c r="EE743" s="37"/>
      <c r="EF743" s="37"/>
      <c r="EG743" s="37"/>
      <c r="EH743" s="37"/>
      <c r="EI743" s="37"/>
      <c r="EJ743" s="37"/>
      <c r="EK743" s="37"/>
      <c r="EL743" s="37"/>
      <c r="EM743" s="37"/>
      <c r="EN743" s="37"/>
      <c r="EO743" s="37"/>
      <c r="EP743" s="37"/>
      <c r="EQ743" s="37"/>
      <c r="ER743" s="37"/>
      <c r="ES743" s="37"/>
      <c r="ET743" s="37"/>
      <c r="EU743" s="37"/>
      <c r="EV743" s="37"/>
      <c r="EW743" s="37"/>
      <c r="EX743" s="37"/>
      <c r="EY743" s="37"/>
      <c r="EZ743" s="37"/>
      <c r="FA743" s="37"/>
      <c r="FB743" s="37"/>
      <c r="FC743" s="37"/>
      <c r="FD743" s="37"/>
      <c r="FE743" s="37"/>
      <c r="FF743" s="37"/>
      <c r="FG743" s="37"/>
      <c r="FH743" s="37"/>
      <c r="FI743" s="37"/>
      <c r="FJ743" s="37"/>
      <c r="FK743" s="37"/>
      <c r="FL743" s="37"/>
      <c r="FM743" s="37"/>
      <c r="FN743" s="37"/>
      <c r="FO743" s="37"/>
      <c r="FP743" s="37"/>
      <c r="FQ743" s="37"/>
      <c r="FR743" s="37"/>
      <c r="FS743" s="37"/>
      <c r="FT743" s="37"/>
      <c r="FU743" s="37"/>
      <c r="FV743" s="37"/>
      <c r="FW743" s="37"/>
      <c r="FX743" s="37"/>
      <c r="FY743" s="37"/>
      <c r="FZ743" s="37"/>
      <c r="GA743" s="37"/>
      <c r="GB743" s="37"/>
      <c r="GC743" s="37"/>
      <c r="GD743" s="37"/>
      <c r="GE743" s="37"/>
      <c r="GF743" s="37"/>
      <c r="GG743" s="37"/>
      <c r="GH743" s="37"/>
      <c r="GI743" s="37"/>
      <c r="GJ743" s="37"/>
      <c r="GK743" s="37"/>
      <c r="GL743" s="37"/>
      <c r="GM743" s="37"/>
      <c r="GN743" s="37"/>
      <c r="GO743" s="37"/>
      <c r="GP743" s="37"/>
      <c r="GQ743" s="37"/>
      <c r="GR743" s="37"/>
      <c r="GS743" s="37"/>
      <c r="GT743" s="37"/>
      <c r="GU743" s="37"/>
      <c r="GV743" s="37"/>
      <c r="GW743" s="37"/>
      <c r="GX743" s="37"/>
      <c r="GY743" s="37"/>
      <c r="GZ743" s="37"/>
      <c r="HA743" s="37"/>
      <c r="HB743" s="37"/>
      <c r="HC743" s="37"/>
      <c r="HD743" s="37"/>
      <c r="HE743" s="37"/>
      <c r="HF743" s="37"/>
      <c r="HG743" s="37"/>
      <c r="HH743" s="37"/>
      <c r="HI743" s="37"/>
      <c r="HJ743" s="37"/>
      <c r="HK743" s="37"/>
      <c r="HL743" s="37"/>
      <c r="HM743" s="37"/>
      <c r="HN743" s="37"/>
      <c r="HO743" s="37"/>
      <c r="HP743" s="37"/>
      <c r="HQ743" s="37"/>
      <c r="HR743" s="37"/>
      <c r="HS743" s="37"/>
      <c r="HT743" s="37"/>
      <c r="HU743" s="37"/>
      <c r="HV743" s="37"/>
      <c r="HW743" s="37"/>
      <c r="HX743" s="37"/>
      <c r="HY743" s="37"/>
      <c r="HZ743" s="37"/>
      <c r="IA743" s="37"/>
      <c r="IB743" s="37"/>
      <c r="IC743" s="37"/>
      <c r="ID743" s="37"/>
      <c r="IE743" s="37"/>
      <c r="IF743" s="37"/>
      <c r="IG743" s="37"/>
      <c r="IH743" s="37"/>
      <c r="II743" s="37"/>
      <c r="IJ743" s="37"/>
      <c r="IK743" s="37"/>
    </row>
    <row r="744" spans="1:245" ht="13.5">
      <c r="A744" s="2">
        <v>67</v>
      </c>
      <c r="B744" s="56" t="s">
        <v>1511</v>
      </c>
      <c r="C744" s="79" t="s">
        <v>1713</v>
      </c>
      <c r="D744" s="79" t="s">
        <v>1714</v>
      </c>
      <c r="E744" s="63">
        <v>5</v>
      </c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  <c r="BP744" s="37"/>
      <c r="BQ744" s="37"/>
      <c r="BR744" s="37"/>
      <c r="BS744" s="37"/>
      <c r="BT744" s="37"/>
      <c r="BU744" s="37"/>
      <c r="BV744" s="37"/>
      <c r="BW744" s="37"/>
      <c r="BX744" s="37"/>
      <c r="BY744" s="37"/>
      <c r="BZ744" s="37"/>
      <c r="CA744" s="37"/>
      <c r="CB744" s="37"/>
      <c r="CC744" s="37"/>
      <c r="CD744" s="37"/>
      <c r="CE744" s="37"/>
      <c r="CF744" s="37"/>
      <c r="CG744" s="37"/>
      <c r="CH744" s="37"/>
      <c r="CI744" s="37"/>
      <c r="CJ744" s="37"/>
      <c r="CK744" s="37"/>
      <c r="CL744" s="37"/>
      <c r="CM744" s="37"/>
      <c r="CN744" s="37"/>
      <c r="CO744" s="37"/>
      <c r="CP744" s="37"/>
      <c r="CQ744" s="37"/>
      <c r="CR744" s="37"/>
      <c r="CS744" s="37"/>
      <c r="CT744" s="37"/>
      <c r="CU744" s="37"/>
      <c r="CV744" s="37"/>
      <c r="CW744" s="37"/>
      <c r="CX744" s="37"/>
      <c r="CY744" s="37"/>
      <c r="CZ744" s="37"/>
      <c r="DA744" s="37"/>
      <c r="DB744" s="37"/>
      <c r="DC744" s="37"/>
      <c r="DD744" s="37"/>
      <c r="DE744" s="37"/>
      <c r="DF744" s="37"/>
      <c r="DG744" s="37"/>
      <c r="DH744" s="37"/>
      <c r="DI744" s="37"/>
      <c r="DJ744" s="37"/>
      <c r="DK744" s="37"/>
      <c r="DL744" s="37"/>
      <c r="DM744" s="37"/>
      <c r="DN744" s="37"/>
      <c r="DO744" s="37"/>
      <c r="DP744" s="37"/>
      <c r="DQ744" s="37"/>
      <c r="DR744" s="37"/>
      <c r="DS744" s="37"/>
      <c r="DT744" s="37"/>
      <c r="DU744" s="37"/>
      <c r="DV744" s="37"/>
      <c r="DW744" s="37"/>
      <c r="DX744" s="37"/>
      <c r="DY744" s="37"/>
      <c r="DZ744" s="37"/>
      <c r="EA744" s="37"/>
      <c r="EB744" s="37"/>
      <c r="EC744" s="37"/>
      <c r="ED744" s="37"/>
      <c r="EE744" s="37"/>
      <c r="EF744" s="37"/>
      <c r="EG744" s="37"/>
      <c r="EH744" s="37"/>
      <c r="EI744" s="37"/>
      <c r="EJ744" s="37"/>
      <c r="EK744" s="37"/>
      <c r="EL744" s="37"/>
      <c r="EM744" s="37"/>
      <c r="EN744" s="37"/>
      <c r="EO744" s="37"/>
      <c r="EP744" s="37"/>
      <c r="EQ744" s="37"/>
      <c r="ER744" s="37"/>
      <c r="ES744" s="37"/>
      <c r="ET744" s="37"/>
      <c r="EU744" s="37"/>
      <c r="EV744" s="37"/>
      <c r="EW744" s="37"/>
      <c r="EX744" s="37"/>
      <c r="EY744" s="37"/>
      <c r="EZ744" s="37"/>
      <c r="FA744" s="37"/>
      <c r="FB744" s="37"/>
      <c r="FC744" s="37"/>
      <c r="FD744" s="37"/>
      <c r="FE744" s="37"/>
      <c r="FF744" s="37"/>
      <c r="FG744" s="37"/>
      <c r="FH744" s="37"/>
      <c r="FI744" s="37"/>
      <c r="FJ744" s="37"/>
      <c r="FK744" s="37"/>
      <c r="FL744" s="37"/>
      <c r="FM744" s="37"/>
      <c r="FN744" s="37"/>
      <c r="FO744" s="37"/>
      <c r="FP744" s="37"/>
      <c r="FQ744" s="37"/>
      <c r="FR744" s="37"/>
      <c r="FS744" s="37"/>
      <c r="FT744" s="37"/>
      <c r="FU744" s="37"/>
      <c r="FV744" s="37"/>
      <c r="FW744" s="37"/>
      <c r="FX744" s="37"/>
      <c r="FY744" s="37"/>
      <c r="FZ744" s="37"/>
      <c r="GA744" s="37"/>
      <c r="GB744" s="37"/>
      <c r="GC744" s="37"/>
      <c r="GD744" s="37"/>
      <c r="GE744" s="37"/>
      <c r="GF744" s="37"/>
      <c r="GG744" s="37"/>
      <c r="GH744" s="37"/>
      <c r="GI744" s="37"/>
      <c r="GJ744" s="37"/>
      <c r="GK744" s="37"/>
      <c r="GL744" s="37"/>
      <c r="GM744" s="37"/>
      <c r="GN744" s="37"/>
      <c r="GO744" s="37"/>
      <c r="GP744" s="37"/>
      <c r="GQ744" s="37"/>
      <c r="GR744" s="37"/>
      <c r="GS744" s="37"/>
      <c r="GT744" s="37"/>
      <c r="GU744" s="37"/>
      <c r="GV744" s="37"/>
      <c r="GW744" s="37"/>
      <c r="GX744" s="37"/>
      <c r="GY744" s="37"/>
      <c r="GZ744" s="37"/>
      <c r="HA744" s="37"/>
      <c r="HB744" s="37"/>
      <c r="HC744" s="37"/>
      <c r="HD744" s="37"/>
      <c r="HE744" s="37"/>
      <c r="HF744" s="37"/>
      <c r="HG744" s="37"/>
      <c r="HH744" s="37"/>
      <c r="HI744" s="37"/>
      <c r="HJ744" s="37"/>
      <c r="HK744" s="37"/>
      <c r="HL744" s="37"/>
      <c r="HM744" s="37"/>
      <c r="HN744" s="37"/>
      <c r="HO744" s="37"/>
      <c r="HP744" s="37"/>
      <c r="HQ744" s="37"/>
      <c r="HR744" s="37"/>
      <c r="HS744" s="37"/>
      <c r="HT744" s="37"/>
      <c r="HU744" s="37"/>
      <c r="HV744" s="37"/>
      <c r="HW744" s="37"/>
      <c r="HX744" s="37"/>
      <c r="HY744" s="37"/>
      <c r="HZ744" s="37"/>
      <c r="IA744" s="37"/>
      <c r="IB744" s="37"/>
      <c r="IC744" s="37"/>
      <c r="ID744" s="37"/>
      <c r="IE744" s="37"/>
      <c r="IF744" s="37"/>
      <c r="IG744" s="37"/>
      <c r="IH744" s="37"/>
      <c r="II744" s="37"/>
      <c r="IJ744" s="37"/>
      <c r="IK744" s="37"/>
    </row>
    <row r="745" spans="1:245" ht="13.5">
      <c r="A745" s="2">
        <v>68</v>
      </c>
      <c r="B745" s="30" t="s">
        <v>2306</v>
      </c>
      <c r="C745" s="25" t="s">
        <v>389</v>
      </c>
      <c r="D745" s="25" t="s">
        <v>390</v>
      </c>
      <c r="E745" s="62">
        <v>30</v>
      </c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37"/>
      <c r="BC745" s="37"/>
      <c r="BD745" s="37"/>
      <c r="BE745" s="37"/>
      <c r="BF745" s="37"/>
      <c r="BG745" s="37"/>
      <c r="BH745" s="37"/>
      <c r="BI745" s="37"/>
      <c r="BJ745" s="37"/>
      <c r="BK745" s="37"/>
      <c r="BL745" s="37"/>
      <c r="BM745" s="37"/>
      <c r="BN745" s="37"/>
      <c r="BO745" s="37"/>
      <c r="BP745" s="37"/>
      <c r="BQ745" s="37"/>
      <c r="BR745" s="37"/>
      <c r="BS745" s="37"/>
      <c r="BT745" s="37"/>
      <c r="BU745" s="37"/>
      <c r="BV745" s="37"/>
      <c r="BW745" s="37"/>
      <c r="BX745" s="37"/>
      <c r="BY745" s="37"/>
      <c r="BZ745" s="37"/>
      <c r="CA745" s="37"/>
      <c r="CB745" s="37"/>
      <c r="CC745" s="37"/>
      <c r="CD745" s="37"/>
      <c r="CE745" s="37"/>
      <c r="CF745" s="37"/>
      <c r="CG745" s="37"/>
      <c r="CH745" s="37"/>
      <c r="CI745" s="37"/>
      <c r="CJ745" s="37"/>
      <c r="CK745" s="37"/>
      <c r="CL745" s="37"/>
      <c r="CM745" s="37"/>
      <c r="CN745" s="37"/>
      <c r="CO745" s="37"/>
      <c r="CP745" s="37"/>
      <c r="CQ745" s="37"/>
      <c r="CR745" s="37"/>
      <c r="CS745" s="37"/>
      <c r="CT745" s="37"/>
      <c r="CU745" s="37"/>
      <c r="CV745" s="37"/>
      <c r="CW745" s="37"/>
      <c r="CX745" s="37"/>
      <c r="CY745" s="37"/>
      <c r="CZ745" s="37"/>
      <c r="DA745" s="37"/>
      <c r="DB745" s="37"/>
      <c r="DC745" s="37"/>
      <c r="DD745" s="37"/>
      <c r="DE745" s="37"/>
      <c r="DF745" s="37"/>
      <c r="DG745" s="37"/>
      <c r="DH745" s="37"/>
      <c r="DI745" s="37"/>
      <c r="DJ745" s="37"/>
      <c r="DK745" s="37"/>
      <c r="DL745" s="37"/>
      <c r="DM745" s="37"/>
      <c r="DN745" s="37"/>
      <c r="DO745" s="37"/>
      <c r="DP745" s="37"/>
      <c r="DQ745" s="37"/>
      <c r="DR745" s="37"/>
      <c r="DS745" s="37"/>
      <c r="DT745" s="37"/>
      <c r="DU745" s="37"/>
      <c r="DV745" s="37"/>
      <c r="DW745" s="37"/>
      <c r="DX745" s="37"/>
      <c r="DY745" s="37"/>
      <c r="DZ745" s="37"/>
      <c r="EA745" s="37"/>
      <c r="EB745" s="37"/>
      <c r="EC745" s="37"/>
      <c r="ED745" s="37"/>
      <c r="EE745" s="37"/>
      <c r="EF745" s="37"/>
      <c r="EG745" s="37"/>
      <c r="EH745" s="37"/>
      <c r="EI745" s="37"/>
      <c r="EJ745" s="37"/>
      <c r="EK745" s="37"/>
      <c r="EL745" s="37"/>
      <c r="EM745" s="37"/>
      <c r="EN745" s="37"/>
      <c r="EO745" s="37"/>
      <c r="EP745" s="37"/>
      <c r="EQ745" s="37"/>
      <c r="ER745" s="37"/>
      <c r="ES745" s="37"/>
      <c r="ET745" s="37"/>
      <c r="EU745" s="37"/>
      <c r="EV745" s="37"/>
      <c r="EW745" s="37"/>
      <c r="EX745" s="37"/>
      <c r="EY745" s="37"/>
      <c r="EZ745" s="37"/>
      <c r="FA745" s="37"/>
      <c r="FB745" s="37"/>
      <c r="FC745" s="37"/>
      <c r="FD745" s="37"/>
      <c r="FE745" s="37"/>
      <c r="FF745" s="37"/>
      <c r="FG745" s="37"/>
      <c r="FH745" s="37"/>
      <c r="FI745" s="37"/>
      <c r="FJ745" s="37"/>
      <c r="FK745" s="37"/>
      <c r="FL745" s="37"/>
      <c r="FM745" s="37"/>
      <c r="FN745" s="37"/>
      <c r="FO745" s="37"/>
      <c r="FP745" s="37"/>
      <c r="FQ745" s="37"/>
      <c r="FR745" s="37"/>
      <c r="FS745" s="37"/>
      <c r="FT745" s="37"/>
      <c r="FU745" s="37"/>
      <c r="FV745" s="37"/>
      <c r="FW745" s="37"/>
      <c r="FX745" s="37"/>
      <c r="FY745" s="37"/>
      <c r="FZ745" s="37"/>
      <c r="GA745" s="37"/>
      <c r="GB745" s="37"/>
      <c r="GC745" s="37"/>
      <c r="GD745" s="37"/>
      <c r="GE745" s="37"/>
      <c r="GF745" s="37"/>
      <c r="GG745" s="37"/>
      <c r="GH745" s="37"/>
      <c r="GI745" s="37"/>
      <c r="GJ745" s="37"/>
      <c r="GK745" s="37"/>
      <c r="GL745" s="37"/>
      <c r="GM745" s="37"/>
      <c r="GN745" s="37"/>
      <c r="GO745" s="37"/>
      <c r="GP745" s="37"/>
      <c r="GQ745" s="37"/>
      <c r="GR745" s="37"/>
      <c r="GS745" s="37"/>
      <c r="GT745" s="37"/>
      <c r="GU745" s="37"/>
      <c r="GV745" s="37"/>
      <c r="GW745" s="37"/>
      <c r="GX745" s="37"/>
      <c r="GY745" s="37"/>
      <c r="GZ745" s="37"/>
      <c r="HA745" s="37"/>
      <c r="HB745" s="37"/>
      <c r="HC745" s="37"/>
      <c r="HD745" s="37"/>
      <c r="HE745" s="37"/>
      <c r="HF745" s="37"/>
      <c r="HG745" s="37"/>
      <c r="HH745" s="37"/>
      <c r="HI745" s="37"/>
      <c r="HJ745" s="37"/>
      <c r="HK745" s="37"/>
      <c r="HL745" s="37"/>
      <c r="HM745" s="37"/>
      <c r="HN745" s="37"/>
      <c r="HO745" s="37"/>
      <c r="HP745" s="37"/>
      <c r="HQ745" s="37"/>
      <c r="HR745" s="37"/>
      <c r="HS745" s="37"/>
      <c r="HT745" s="37"/>
      <c r="HU745" s="37"/>
      <c r="HV745" s="37"/>
      <c r="HW745" s="37"/>
      <c r="HX745" s="37"/>
      <c r="HY745" s="37"/>
      <c r="HZ745" s="37"/>
      <c r="IA745" s="37"/>
      <c r="IB745" s="37"/>
      <c r="IC745" s="37"/>
      <c r="ID745" s="37"/>
      <c r="IE745" s="37"/>
      <c r="IF745" s="37"/>
      <c r="IG745" s="37"/>
      <c r="IH745" s="37"/>
      <c r="II745" s="37"/>
      <c r="IJ745" s="37"/>
      <c r="IK745" s="37"/>
    </row>
    <row r="746" spans="1:245" s="49" customFormat="1" ht="13.5">
      <c r="A746" s="2">
        <v>69</v>
      </c>
      <c r="B746" s="71" t="s">
        <v>2306</v>
      </c>
      <c r="C746" s="72" t="s">
        <v>389</v>
      </c>
      <c r="D746" s="72" t="s">
        <v>2328</v>
      </c>
      <c r="E746" s="62">
        <v>50</v>
      </c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  <c r="CC746" s="48"/>
      <c r="CD746" s="48"/>
      <c r="CE746" s="48"/>
      <c r="CF746" s="48"/>
      <c r="CG746" s="48"/>
      <c r="CH746" s="48"/>
      <c r="CI746" s="48"/>
      <c r="CJ746" s="48"/>
      <c r="CK746" s="48"/>
      <c r="CL746" s="48"/>
      <c r="CM746" s="48"/>
      <c r="CN746" s="48"/>
      <c r="CO746" s="48"/>
      <c r="CP746" s="48"/>
      <c r="CQ746" s="48"/>
      <c r="CR746" s="48"/>
      <c r="CS746" s="48"/>
      <c r="CT746" s="48"/>
      <c r="CU746" s="48"/>
      <c r="CV746" s="48"/>
      <c r="CW746" s="48"/>
      <c r="CX746" s="48"/>
      <c r="CY746" s="48"/>
      <c r="CZ746" s="48"/>
      <c r="DA746" s="48"/>
      <c r="DB746" s="48"/>
      <c r="DC746" s="48"/>
      <c r="DD746" s="48"/>
      <c r="DE746" s="48"/>
      <c r="DF746" s="48"/>
      <c r="DG746" s="48"/>
      <c r="DH746" s="48"/>
      <c r="DI746" s="48"/>
      <c r="DJ746" s="48"/>
      <c r="DK746" s="48"/>
      <c r="DL746" s="48"/>
      <c r="DM746" s="48"/>
      <c r="DN746" s="48"/>
      <c r="DO746" s="48"/>
      <c r="DP746" s="48"/>
      <c r="DQ746" s="48"/>
      <c r="DR746" s="48"/>
      <c r="DS746" s="48"/>
      <c r="DT746" s="48"/>
      <c r="DU746" s="48"/>
      <c r="DV746" s="48"/>
      <c r="DW746" s="48"/>
      <c r="DX746" s="48"/>
      <c r="DY746" s="48"/>
      <c r="DZ746" s="48"/>
      <c r="EA746" s="48"/>
      <c r="EB746" s="48"/>
      <c r="EC746" s="48"/>
      <c r="ED746" s="48"/>
      <c r="EE746" s="48"/>
      <c r="EF746" s="48"/>
      <c r="EG746" s="48"/>
      <c r="EH746" s="48"/>
      <c r="EI746" s="48"/>
      <c r="EJ746" s="48"/>
      <c r="EK746" s="48"/>
      <c r="EL746" s="48"/>
      <c r="EM746" s="48"/>
      <c r="EN746" s="48"/>
      <c r="EO746" s="48"/>
      <c r="EP746" s="48"/>
      <c r="EQ746" s="48"/>
      <c r="ER746" s="48"/>
      <c r="ES746" s="48"/>
      <c r="ET746" s="48"/>
      <c r="EU746" s="48"/>
      <c r="EV746" s="48"/>
      <c r="EW746" s="48"/>
      <c r="EX746" s="48"/>
      <c r="EY746" s="48"/>
      <c r="EZ746" s="48"/>
      <c r="FA746" s="48"/>
      <c r="FB746" s="48"/>
      <c r="FC746" s="48"/>
      <c r="FD746" s="48"/>
      <c r="FE746" s="48"/>
      <c r="FF746" s="48"/>
      <c r="FG746" s="48"/>
      <c r="FH746" s="48"/>
      <c r="FI746" s="48"/>
      <c r="FJ746" s="48"/>
      <c r="FK746" s="48"/>
      <c r="FL746" s="48"/>
      <c r="FM746" s="48"/>
      <c r="FN746" s="48"/>
      <c r="FO746" s="48"/>
      <c r="FP746" s="48"/>
      <c r="FQ746" s="48"/>
      <c r="FR746" s="48"/>
      <c r="FS746" s="48"/>
      <c r="FT746" s="48"/>
      <c r="FU746" s="48"/>
      <c r="FV746" s="48"/>
      <c r="FW746" s="48"/>
      <c r="FX746" s="48"/>
      <c r="FY746" s="48"/>
      <c r="FZ746" s="48"/>
      <c r="GA746" s="48"/>
      <c r="GB746" s="48"/>
      <c r="GC746" s="48"/>
      <c r="GD746" s="48"/>
      <c r="GE746" s="48"/>
      <c r="GF746" s="48"/>
      <c r="GG746" s="48"/>
      <c r="GH746" s="48"/>
      <c r="GI746" s="48"/>
      <c r="GJ746" s="48"/>
      <c r="GK746" s="48"/>
      <c r="GL746" s="48"/>
      <c r="GM746" s="48"/>
      <c r="GN746" s="48"/>
      <c r="GO746" s="48"/>
      <c r="GP746" s="48"/>
      <c r="GQ746" s="48"/>
      <c r="GR746" s="48"/>
      <c r="GS746" s="48"/>
      <c r="GT746" s="48"/>
      <c r="GU746" s="48"/>
      <c r="GV746" s="48"/>
      <c r="GW746" s="48"/>
      <c r="GX746" s="48"/>
      <c r="GY746" s="48"/>
      <c r="GZ746" s="48"/>
      <c r="HA746" s="48"/>
      <c r="HB746" s="48"/>
      <c r="HC746" s="48"/>
      <c r="HD746" s="48"/>
      <c r="HE746" s="48"/>
      <c r="HF746" s="48"/>
      <c r="HG746" s="48"/>
      <c r="HH746" s="48"/>
      <c r="HI746" s="48"/>
      <c r="HJ746" s="48"/>
      <c r="HK746" s="48"/>
      <c r="HL746" s="48"/>
      <c r="HM746" s="48"/>
      <c r="HN746" s="48"/>
      <c r="HO746" s="48"/>
      <c r="HP746" s="48"/>
      <c r="HQ746" s="48"/>
      <c r="HR746" s="48"/>
      <c r="HS746" s="48"/>
      <c r="HT746" s="48"/>
      <c r="HU746" s="48"/>
      <c r="HV746" s="48"/>
      <c r="HW746" s="48"/>
      <c r="HX746" s="48"/>
      <c r="HY746" s="48"/>
      <c r="HZ746" s="48"/>
      <c r="IA746" s="48"/>
      <c r="IB746" s="48"/>
      <c r="IC746" s="48"/>
      <c r="ID746" s="48"/>
      <c r="IE746" s="48"/>
      <c r="IF746" s="48"/>
      <c r="IG746" s="48"/>
      <c r="IH746" s="48"/>
      <c r="II746" s="48"/>
      <c r="IJ746" s="48"/>
      <c r="IK746" s="48"/>
    </row>
    <row r="747" spans="1:245" s="52" customFormat="1" ht="13.5">
      <c r="A747" s="2">
        <v>70</v>
      </c>
      <c r="B747" s="71" t="s">
        <v>2306</v>
      </c>
      <c r="C747" s="73" t="s">
        <v>2336</v>
      </c>
      <c r="D747" s="74" t="s">
        <v>2337</v>
      </c>
      <c r="E747" s="62">
        <v>5</v>
      </c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  <c r="BC747" s="51"/>
      <c r="BD747" s="51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/>
      <c r="BO747" s="51"/>
      <c r="BP747" s="51"/>
      <c r="BQ747" s="51"/>
      <c r="BR747" s="51"/>
      <c r="BS747" s="51"/>
      <c r="BT747" s="51"/>
      <c r="BU747" s="51"/>
      <c r="BV747" s="51"/>
      <c r="BW747" s="51"/>
      <c r="BX747" s="51"/>
      <c r="BY747" s="51"/>
      <c r="BZ747" s="51"/>
      <c r="CA747" s="51"/>
      <c r="CB747" s="51"/>
      <c r="CC747" s="51"/>
      <c r="CD747" s="51"/>
      <c r="CE747" s="51"/>
      <c r="CF747" s="51"/>
      <c r="CG747" s="51"/>
      <c r="CH747" s="51"/>
      <c r="CI747" s="51"/>
      <c r="CJ747" s="51"/>
      <c r="CK747" s="51"/>
      <c r="CL747" s="51"/>
      <c r="CM747" s="51"/>
      <c r="CN747" s="51"/>
      <c r="CO747" s="51"/>
      <c r="CP747" s="51"/>
      <c r="CQ747" s="51"/>
      <c r="CR747" s="51"/>
      <c r="CS747" s="51"/>
      <c r="CT747" s="51"/>
      <c r="CU747" s="51"/>
      <c r="CV747" s="51"/>
      <c r="CW747" s="51"/>
      <c r="CX747" s="51"/>
      <c r="CY747" s="51"/>
      <c r="CZ747" s="51"/>
      <c r="DA747" s="51"/>
      <c r="DB747" s="51"/>
      <c r="DC747" s="51"/>
      <c r="DD747" s="51"/>
      <c r="DE747" s="51"/>
      <c r="DF747" s="51"/>
      <c r="DG747" s="51"/>
      <c r="DH747" s="51"/>
      <c r="DI747" s="51"/>
      <c r="DJ747" s="51"/>
      <c r="DK747" s="51"/>
      <c r="DL747" s="51"/>
      <c r="DM747" s="51"/>
      <c r="DN747" s="51"/>
      <c r="DO747" s="51"/>
      <c r="DP747" s="51"/>
      <c r="DQ747" s="51"/>
      <c r="DR747" s="51"/>
      <c r="DS747" s="51"/>
      <c r="DT747" s="51"/>
      <c r="DU747" s="51"/>
      <c r="DV747" s="51"/>
      <c r="DW747" s="51"/>
      <c r="DX747" s="51"/>
      <c r="DY747" s="51"/>
      <c r="DZ747" s="51"/>
      <c r="EA747" s="51"/>
      <c r="EB747" s="51"/>
      <c r="EC747" s="51"/>
      <c r="ED747" s="51"/>
      <c r="EE747" s="51"/>
      <c r="EF747" s="51"/>
      <c r="EG747" s="51"/>
      <c r="EH747" s="51"/>
      <c r="EI747" s="51"/>
      <c r="EJ747" s="51"/>
      <c r="EK747" s="51"/>
      <c r="EL747" s="51"/>
      <c r="EM747" s="51"/>
      <c r="EN747" s="51"/>
      <c r="EO747" s="51"/>
      <c r="EP747" s="51"/>
      <c r="EQ747" s="51"/>
      <c r="ER747" s="51"/>
      <c r="ES747" s="51"/>
      <c r="ET747" s="51"/>
      <c r="EU747" s="51"/>
      <c r="EV747" s="51"/>
      <c r="EW747" s="51"/>
      <c r="EX747" s="51"/>
      <c r="EY747" s="51"/>
      <c r="EZ747" s="51"/>
      <c r="FA747" s="51"/>
      <c r="FB747" s="51"/>
      <c r="FC747" s="51"/>
      <c r="FD747" s="51"/>
      <c r="FE747" s="51"/>
      <c r="FF747" s="51"/>
      <c r="FG747" s="51"/>
      <c r="FH747" s="51"/>
      <c r="FI747" s="51"/>
      <c r="FJ747" s="51"/>
      <c r="FK747" s="51"/>
      <c r="FL747" s="51"/>
      <c r="FM747" s="51"/>
      <c r="FN747" s="51"/>
      <c r="FO747" s="51"/>
      <c r="FP747" s="51"/>
      <c r="FQ747" s="51"/>
      <c r="FR747" s="51"/>
      <c r="FS747" s="51"/>
      <c r="FT747" s="51"/>
      <c r="FU747" s="51"/>
      <c r="FV747" s="51"/>
      <c r="FW747" s="51"/>
      <c r="FX747" s="51"/>
      <c r="FY747" s="51"/>
      <c r="FZ747" s="51"/>
      <c r="GA747" s="51"/>
      <c r="GB747" s="51"/>
      <c r="GC747" s="51"/>
      <c r="GD747" s="51"/>
      <c r="GE747" s="51"/>
      <c r="GF747" s="51"/>
      <c r="GG747" s="51"/>
      <c r="GH747" s="51"/>
      <c r="GI747" s="51"/>
      <c r="GJ747" s="51"/>
      <c r="GK747" s="51"/>
      <c r="GL747" s="51"/>
      <c r="GM747" s="51"/>
      <c r="GN747" s="51"/>
      <c r="GO747" s="51"/>
      <c r="GP747" s="51"/>
      <c r="GQ747" s="51"/>
      <c r="GR747" s="51"/>
      <c r="GS747" s="51"/>
      <c r="GT747" s="51"/>
      <c r="GU747" s="51"/>
      <c r="GV747" s="51"/>
      <c r="GW747" s="51"/>
      <c r="GX747" s="51"/>
      <c r="GY747" s="51"/>
      <c r="GZ747" s="51"/>
      <c r="HA747" s="51"/>
      <c r="HB747" s="51"/>
      <c r="HC747" s="51"/>
      <c r="HD747" s="51"/>
      <c r="HE747" s="51"/>
      <c r="HF747" s="51"/>
      <c r="HG747" s="51"/>
      <c r="HH747" s="51"/>
      <c r="HI747" s="51"/>
      <c r="HJ747" s="51"/>
      <c r="HK747" s="51"/>
      <c r="HL747" s="51"/>
      <c r="HM747" s="51"/>
      <c r="HN747" s="51"/>
      <c r="HO747" s="51"/>
      <c r="HP747" s="51"/>
      <c r="HQ747" s="51"/>
      <c r="HR747" s="51"/>
      <c r="HS747" s="51"/>
      <c r="HT747" s="51"/>
      <c r="HU747" s="51"/>
      <c r="HV747" s="51"/>
      <c r="HW747" s="51"/>
      <c r="HX747" s="51"/>
      <c r="HY747" s="51"/>
      <c r="HZ747" s="51"/>
      <c r="IA747" s="51"/>
      <c r="IB747" s="51"/>
      <c r="IC747" s="51"/>
      <c r="ID747" s="51"/>
      <c r="IE747" s="51"/>
      <c r="IF747" s="51"/>
      <c r="IG747" s="51"/>
      <c r="IH747" s="51"/>
      <c r="II747" s="51"/>
      <c r="IJ747" s="51"/>
      <c r="IK747" s="51"/>
    </row>
    <row r="748" spans="1:245" ht="13.5">
      <c r="A748" s="2">
        <v>71</v>
      </c>
      <c r="B748" s="22" t="s">
        <v>2306</v>
      </c>
      <c r="C748" s="19" t="s">
        <v>391</v>
      </c>
      <c r="D748" s="19" t="s">
        <v>392</v>
      </c>
      <c r="E748" s="64">
        <v>40</v>
      </c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  <c r="BP748" s="37"/>
      <c r="BQ748" s="37"/>
      <c r="BR748" s="37"/>
      <c r="BS748" s="37"/>
      <c r="BT748" s="37"/>
      <c r="BU748" s="37"/>
      <c r="BV748" s="37"/>
      <c r="BW748" s="37"/>
      <c r="BX748" s="37"/>
      <c r="BY748" s="37"/>
      <c r="BZ748" s="37"/>
      <c r="CA748" s="37"/>
      <c r="CB748" s="37"/>
      <c r="CC748" s="37"/>
      <c r="CD748" s="37"/>
      <c r="CE748" s="37"/>
      <c r="CF748" s="37"/>
      <c r="CG748" s="37"/>
      <c r="CH748" s="37"/>
      <c r="CI748" s="37"/>
      <c r="CJ748" s="37"/>
      <c r="CK748" s="37"/>
      <c r="CL748" s="37"/>
      <c r="CM748" s="37"/>
      <c r="CN748" s="37"/>
      <c r="CO748" s="37"/>
      <c r="CP748" s="37"/>
      <c r="CQ748" s="37"/>
      <c r="CR748" s="37"/>
      <c r="CS748" s="37"/>
      <c r="CT748" s="37"/>
      <c r="CU748" s="37"/>
      <c r="CV748" s="37"/>
      <c r="CW748" s="37"/>
      <c r="CX748" s="37"/>
      <c r="CY748" s="37"/>
      <c r="CZ748" s="37"/>
      <c r="DA748" s="37"/>
      <c r="DB748" s="37"/>
      <c r="DC748" s="37"/>
      <c r="DD748" s="37"/>
      <c r="DE748" s="37"/>
      <c r="DF748" s="37"/>
      <c r="DG748" s="37"/>
      <c r="DH748" s="37"/>
      <c r="DI748" s="37"/>
      <c r="DJ748" s="37"/>
      <c r="DK748" s="37"/>
      <c r="DL748" s="37"/>
      <c r="DM748" s="37"/>
      <c r="DN748" s="37"/>
      <c r="DO748" s="37"/>
      <c r="DP748" s="37"/>
      <c r="DQ748" s="37"/>
      <c r="DR748" s="37"/>
      <c r="DS748" s="37"/>
      <c r="DT748" s="37"/>
      <c r="DU748" s="37"/>
      <c r="DV748" s="37"/>
      <c r="DW748" s="37"/>
      <c r="DX748" s="37"/>
      <c r="DY748" s="37"/>
      <c r="DZ748" s="37"/>
      <c r="EA748" s="37"/>
      <c r="EB748" s="37"/>
      <c r="EC748" s="37"/>
      <c r="ED748" s="37"/>
      <c r="EE748" s="37"/>
      <c r="EF748" s="37"/>
      <c r="EG748" s="37"/>
      <c r="EH748" s="37"/>
      <c r="EI748" s="37"/>
      <c r="EJ748" s="37"/>
      <c r="EK748" s="37"/>
      <c r="EL748" s="37"/>
      <c r="EM748" s="37"/>
      <c r="EN748" s="37"/>
      <c r="EO748" s="37"/>
      <c r="EP748" s="37"/>
      <c r="EQ748" s="37"/>
      <c r="ER748" s="37"/>
      <c r="ES748" s="37"/>
      <c r="ET748" s="37"/>
      <c r="EU748" s="37"/>
      <c r="EV748" s="37"/>
      <c r="EW748" s="37"/>
      <c r="EX748" s="37"/>
      <c r="EY748" s="37"/>
      <c r="EZ748" s="37"/>
      <c r="FA748" s="37"/>
      <c r="FB748" s="37"/>
      <c r="FC748" s="37"/>
      <c r="FD748" s="37"/>
      <c r="FE748" s="37"/>
      <c r="FF748" s="37"/>
      <c r="FG748" s="37"/>
      <c r="FH748" s="37"/>
      <c r="FI748" s="37"/>
      <c r="FJ748" s="37"/>
      <c r="FK748" s="37"/>
      <c r="FL748" s="37"/>
      <c r="FM748" s="37"/>
      <c r="FN748" s="37"/>
      <c r="FO748" s="37"/>
      <c r="FP748" s="37"/>
      <c r="FQ748" s="37"/>
      <c r="FR748" s="37"/>
      <c r="FS748" s="37"/>
      <c r="FT748" s="37"/>
      <c r="FU748" s="37"/>
      <c r="FV748" s="37"/>
      <c r="FW748" s="37"/>
      <c r="FX748" s="37"/>
      <c r="FY748" s="37"/>
      <c r="FZ748" s="37"/>
      <c r="GA748" s="37"/>
      <c r="GB748" s="37"/>
      <c r="GC748" s="37"/>
      <c r="GD748" s="37"/>
      <c r="GE748" s="37"/>
      <c r="GF748" s="37"/>
      <c r="GG748" s="37"/>
      <c r="GH748" s="37"/>
      <c r="GI748" s="37"/>
      <c r="GJ748" s="37"/>
      <c r="GK748" s="37"/>
      <c r="GL748" s="37"/>
      <c r="GM748" s="37"/>
      <c r="GN748" s="37"/>
      <c r="GO748" s="37"/>
      <c r="GP748" s="37"/>
      <c r="GQ748" s="37"/>
      <c r="GR748" s="37"/>
      <c r="GS748" s="37"/>
      <c r="GT748" s="37"/>
      <c r="GU748" s="37"/>
      <c r="GV748" s="37"/>
      <c r="GW748" s="37"/>
      <c r="GX748" s="37"/>
      <c r="GY748" s="37"/>
      <c r="GZ748" s="37"/>
      <c r="HA748" s="37"/>
      <c r="HB748" s="37"/>
      <c r="HC748" s="37"/>
      <c r="HD748" s="37"/>
      <c r="HE748" s="37"/>
      <c r="HF748" s="37"/>
      <c r="HG748" s="37"/>
      <c r="HH748" s="37"/>
      <c r="HI748" s="37"/>
      <c r="HJ748" s="37"/>
      <c r="HK748" s="37"/>
      <c r="HL748" s="37"/>
      <c r="HM748" s="37"/>
      <c r="HN748" s="37"/>
      <c r="HO748" s="37"/>
      <c r="HP748" s="37"/>
      <c r="HQ748" s="37"/>
      <c r="HR748" s="37"/>
      <c r="HS748" s="37"/>
      <c r="HT748" s="37"/>
      <c r="HU748" s="37"/>
      <c r="HV748" s="37"/>
      <c r="HW748" s="37"/>
      <c r="HX748" s="37"/>
      <c r="HY748" s="37"/>
      <c r="HZ748" s="37"/>
      <c r="IA748" s="37"/>
      <c r="IB748" s="37"/>
      <c r="IC748" s="37"/>
      <c r="ID748" s="37"/>
      <c r="IE748" s="37"/>
      <c r="IF748" s="37"/>
      <c r="IG748" s="37"/>
      <c r="IH748" s="37"/>
      <c r="II748" s="37"/>
      <c r="IJ748" s="37"/>
      <c r="IK748" s="37"/>
    </row>
    <row r="749" spans="1:245" ht="14.25">
      <c r="A749" s="2"/>
      <c r="B749" s="2" t="s">
        <v>2363</v>
      </c>
      <c r="C749" s="4"/>
      <c r="D749" s="8" t="s">
        <v>2164</v>
      </c>
      <c r="E749" s="4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37"/>
      <c r="BC749" s="37"/>
      <c r="BD749" s="37"/>
      <c r="BE749" s="37"/>
      <c r="BF749" s="37"/>
      <c r="BG749" s="37"/>
      <c r="BH749" s="37"/>
      <c r="BI749" s="37"/>
      <c r="BJ749" s="37"/>
      <c r="BK749" s="37"/>
      <c r="BL749" s="37"/>
      <c r="BM749" s="37"/>
      <c r="BN749" s="37"/>
      <c r="BO749" s="37"/>
      <c r="BP749" s="37"/>
      <c r="BQ749" s="37"/>
      <c r="BR749" s="37"/>
      <c r="BS749" s="37"/>
      <c r="BT749" s="37"/>
      <c r="BU749" s="37"/>
      <c r="BV749" s="37"/>
      <c r="BW749" s="37"/>
      <c r="BX749" s="37"/>
      <c r="BY749" s="37"/>
      <c r="BZ749" s="37"/>
      <c r="CA749" s="37"/>
      <c r="CB749" s="37"/>
      <c r="CC749" s="37"/>
      <c r="CD749" s="37"/>
      <c r="CE749" s="37"/>
      <c r="CF749" s="37"/>
      <c r="CG749" s="37"/>
      <c r="CH749" s="37"/>
      <c r="CI749" s="37"/>
      <c r="CJ749" s="37"/>
      <c r="CK749" s="37"/>
      <c r="CL749" s="37"/>
      <c r="CM749" s="37"/>
      <c r="CN749" s="37"/>
      <c r="CO749" s="37"/>
      <c r="CP749" s="37"/>
      <c r="CQ749" s="37"/>
      <c r="CR749" s="37"/>
      <c r="CS749" s="37"/>
      <c r="CT749" s="37"/>
      <c r="CU749" s="37"/>
      <c r="CV749" s="37"/>
      <c r="CW749" s="37"/>
      <c r="CX749" s="37"/>
      <c r="CY749" s="37"/>
      <c r="CZ749" s="37"/>
      <c r="DA749" s="37"/>
      <c r="DB749" s="37"/>
      <c r="DC749" s="37"/>
      <c r="DD749" s="37"/>
      <c r="DE749" s="37"/>
      <c r="DF749" s="37"/>
      <c r="DG749" s="37"/>
      <c r="DH749" s="37"/>
      <c r="DI749" s="37"/>
      <c r="DJ749" s="37"/>
      <c r="DK749" s="37"/>
      <c r="DL749" s="37"/>
      <c r="DM749" s="37"/>
      <c r="DN749" s="37"/>
      <c r="DO749" s="37"/>
      <c r="DP749" s="37"/>
      <c r="DQ749" s="37"/>
      <c r="DR749" s="37"/>
      <c r="DS749" s="37"/>
      <c r="DT749" s="37"/>
      <c r="DU749" s="37"/>
      <c r="DV749" s="37"/>
      <c r="DW749" s="37"/>
      <c r="DX749" s="37"/>
      <c r="DY749" s="37"/>
      <c r="DZ749" s="37"/>
      <c r="EA749" s="37"/>
      <c r="EB749" s="37"/>
      <c r="EC749" s="37"/>
      <c r="ED749" s="37"/>
      <c r="EE749" s="37"/>
      <c r="EF749" s="37"/>
      <c r="EG749" s="37"/>
      <c r="EH749" s="37"/>
      <c r="EI749" s="37"/>
      <c r="EJ749" s="37"/>
      <c r="EK749" s="37"/>
      <c r="EL749" s="37"/>
      <c r="EM749" s="37"/>
      <c r="EN749" s="37"/>
      <c r="EO749" s="37"/>
      <c r="EP749" s="37"/>
      <c r="EQ749" s="37"/>
      <c r="ER749" s="37"/>
      <c r="ES749" s="37"/>
      <c r="ET749" s="37"/>
      <c r="EU749" s="37"/>
      <c r="EV749" s="37"/>
      <c r="EW749" s="37"/>
      <c r="EX749" s="37"/>
      <c r="EY749" s="37"/>
      <c r="EZ749" s="37"/>
      <c r="FA749" s="37"/>
      <c r="FB749" s="37"/>
      <c r="FC749" s="37"/>
      <c r="FD749" s="37"/>
      <c r="FE749" s="37"/>
      <c r="FF749" s="37"/>
      <c r="FG749" s="37"/>
      <c r="FH749" s="37"/>
      <c r="FI749" s="37"/>
      <c r="FJ749" s="37"/>
      <c r="FK749" s="37"/>
      <c r="FL749" s="37"/>
      <c r="FM749" s="37"/>
      <c r="FN749" s="37"/>
      <c r="FO749" s="37"/>
      <c r="FP749" s="37"/>
      <c r="FQ749" s="37"/>
      <c r="FR749" s="37"/>
      <c r="FS749" s="37"/>
      <c r="FT749" s="37"/>
      <c r="FU749" s="37"/>
      <c r="FV749" s="37"/>
      <c r="FW749" s="37"/>
      <c r="FX749" s="37"/>
      <c r="FY749" s="37"/>
      <c r="FZ749" s="37"/>
      <c r="GA749" s="37"/>
      <c r="GB749" s="37"/>
      <c r="GC749" s="37"/>
      <c r="GD749" s="37"/>
      <c r="GE749" s="37"/>
      <c r="GF749" s="37"/>
      <c r="GG749" s="37"/>
      <c r="GH749" s="37"/>
      <c r="GI749" s="37"/>
      <c r="GJ749" s="37"/>
      <c r="GK749" s="37"/>
      <c r="GL749" s="37"/>
      <c r="GM749" s="37"/>
      <c r="GN749" s="37"/>
      <c r="GO749" s="37"/>
      <c r="GP749" s="37"/>
      <c r="GQ749" s="37"/>
      <c r="GR749" s="37"/>
      <c r="GS749" s="37"/>
      <c r="GT749" s="37"/>
      <c r="GU749" s="37"/>
      <c r="GV749" s="37"/>
      <c r="GW749" s="37"/>
      <c r="GX749" s="37"/>
      <c r="GY749" s="37"/>
      <c r="GZ749" s="37"/>
      <c r="HA749" s="37"/>
      <c r="HB749" s="37"/>
      <c r="HC749" s="37"/>
      <c r="HD749" s="37"/>
      <c r="HE749" s="37"/>
      <c r="HF749" s="37"/>
      <c r="HG749" s="37"/>
      <c r="HH749" s="37"/>
      <c r="HI749" s="37"/>
      <c r="HJ749" s="37"/>
      <c r="HK749" s="37"/>
      <c r="HL749" s="37"/>
      <c r="HM749" s="37"/>
      <c r="HN749" s="37"/>
      <c r="HO749" s="37"/>
      <c r="HP749" s="37"/>
      <c r="HQ749" s="37"/>
      <c r="HR749" s="37"/>
      <c r="HS749" s="37"/>
      <c r="HT749" s="37"/>
      <c r="HU749" s="37"/>
      <c r="HV749" s="37"/>
      <c r="HW749" s="37"/>
      <c r="HX749" s="37"/>
      <c r="HY749" s="37"/>
      <c r="HZ749" s="37"/>
      <c r="IA749" s="37"/>
      <c r="IB749" s="37"/>
      <c r="IC749" s="37"/>
      <c r="ID749" s="37"/>
      <c r="IE749" s="37"/>
      <c r="IF749" s="37"/>
      <c r="IG749" s="37"/>
      <c r="IH749" s="37"/>
      <c r="II749" s="37"/>
      <c r="IJ749" s="37"/>
      <c r="IK749" s="37"/>
    </row>
    <row r="750" spans="1:245" ht="13.5">
      <c r="A750" s="2">
        <v>72</v>
      </c>
      <c r="B750" s="4" t="s">
        <v>2667</v>
      </c>
      <c r="C750" s="19" t="s">
        <v>2668</v>
      </c>
      <c r="D750" s="19" t="s">
        <v>2669</v>
      </c>
      <c r="E750" s="32">
        <v>210</v>
      </c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9"/>
      <c r="BQ750" s="39"/>
      <c r="BR750" s="39"/>
      <c r="BS750" s="39"/>
      <c r="BT750" s="39"/>
      <c r="BU750" s="39"/>
      <c r="BV750" s="39"/>
      <c r="BW750" s="39"/>
      <c r="BX750" s="39"/>
      <c r="BY750" s="39"/>
      <c r="BZ750" s="39"/>
      <c r="CA750" s="39"/>
      <c r="CB750" s="39"/>
      <c r="CC750" s="39"/>
      <c r="CD750" s="39"/>
      <c r="CE750" s="39"/>
      <c r="CF750" s="39"/>
      <c r="CG750" s="39"/>
      <c r="CH750" s="39"/>
      <c r="CI750" s="39"/>
      <c r="CJ750" s="39"/>
      <c r="CK750" s="39"/>
      <c r="CL750" s="39"/>
      <c r="CM750" s="39"/>
      <c r="CN750" s="39"/>
      <c r="CO750" s="39"/>
      <c r="CP750" s="39"/>
      <c r="CQ750" s="39"/>
      <c r="CR750" s="39"/>
      <c r="CS750" s="39"/>
      <c r="CT750" s="39"/>
      <c r="CU750" s="39"/>
      <c r="CV750" s="39"/>
      <c r="CW750" s="39"/>
      <c r="CX750" s="39"/>
      <c r="CY750" s="39"/>
      <c r="CZ750" s="39"/>
      <c r="DA750" s="39"/>
      <c r="DB750" s="39"/>
      <c r="DC750" s="39"/>
      <c r="DD750" s="39"/>
      <c r="DE750" s="39"/>
      <c r="DF750" s="39"/>
      <c r="DG750" s="39"/>
      <c r="DH750" s="39"/>
      <c r="DI750" s="39"/>
      <c r="DJ750" s="39"/>
      <c r="DK750" s="39"/>
      <c r="DL750" s="39"/>
      <c r="DM750" s="39"/>
      <c r="DN750" s="39"/>
      <c r="DO750" s="39"/>
      <c r="DP750" s="39"/>
      <c r="DQ750" s="39"/>
      <c r="DR750" s="39"/>
      <c r="DS750" s="39"/>
      <c r="DT750" s="39"/>
      <c r="DU750" s="39"/>
      <c r="DV750" s="39"/>
      <c r="DW750" s="39"/>
      <c r="DX750" s="39"/>
      <c r="DY750" s="39"/>
      <c r="DZ750" s="39"/>
      <c r="EA750" s="39"/>
      <c r="EB750" s="39"/>
      <c r="EC750" s="39"/>
      <c r="ED750" s="39"/>
      <c r="EE750" s="39"/>
      <c r="EF750" s="39"/>
      <c r="EG750" s="39"/>
      <c r="EH750" s="39"/>
      <c r="EI750" s="39"/>
      <c r="EJ750" s="39"/>
      <c r="EK750" s="39"/>
      <c r="EL750" s="39"/>
      <c r="EM750" s="39"/>
      <c r="EN750" s="39"/>
      <c r="EO750" s="39"/>
      <c r="EP750" s="39"/>
      <c r="EQ750" s="39"/>
      <c r="ER750" s="39"/>
      <c r="ES750" s="39"/>
      <c r="ET750" s="39"/>
      <c r="EU750" s="39"/>
      <c r="EV750" s="39"/>
      <c r="EW750" s="39"/>
      <c r="EX750" s="39"/>
      <c r="EY750" s="39"/>
      <c r="EZ750" s="39"/>
      <c r="FA750" s="39"/>
      <c r="FB750" s="39"/>
      <c r="FC750" s="39"/>
      <c r="FD750" s="39"/>
      <c r="FE750" s="39"/>
      <c r="FF750" s="39"/>
      <c r="FG750" s="39"/>
      <c r="FH750" s="39"/>
      <c r="FI750" s="39"/>
      <c r="FJ750" s="39"/>
      <c r="FK750" s="39"/>
      <c r="FL750" s="39"/>
      <c r="FM750" s="39"/>
      <c r="FN750" s="39"/>
      <c r="FO750" s="39"/>
      <c r="FP750" s="39"/>
      <c r="FQ750" s="39"/>
      <c r="FR750" s="39"/>
      <c r="FS750" s="39"/>
      <c r="FT750" s="39"/>
      <c r="FU750" s="39"/>
      <c r="FV750" s="39"/>
      <c r="FW750" s="39"/>
      <c r="FX750" s="39"/>
      <c r="FY750" s="39"/>
      <c r="FZ750" s="39"/>
      <c r="GA750" s="39"/>
      <c r="GB750" s="39"/>
      <c r="GC750" s="39"/>
      <c r="GD750" s="39"/>
      <c r="GE750" s="39"/>
      <c r="GF750" s="39"/>
      <c r="GG750" s="39"/>
      <c r="GH750" s="39"/>
      <c r="GI750" s="39"/>
      <c r="GJ750" s="39"/>
      <c r="GK750" s="39"/>
      <c r="GL750" s="39"/>
      <c r="GM750" s="39"/>
      <c r="GN750" s="39"/>
      <c r="GO750" s="39"/>
      <c r="GP750" s="39"/>
      <c r="GQ750" s="39"/>
      <c r="GR750" s="39"/>
      <c r="GS750" s="39"/>
      <c r="GT750" s="39"/>
      <c r="GU750" s="39"/>
      <c r="GV750" s="39"/>
      <c r="GW750" s="39"/>
      <c r="GX750" s="39"/>
      <c r="GY750" s="39"/>
      <c r="GZ750" s="39"/>
      <c r="HA750" s="39"/>
      <c r="HB750" s="39"/>
      <c r="HC750" s="39"/>
      <c r="HD750" s="39"/>
      <c r="HE750" s="39"/>
      <c r="HF750" s="39"/>
      <c r="HG750" s="39"/>
      <c r="HH750" s="39"/>
      <c r="HI750" s="39"/>
      <c r="HJ750" s="39"/>
      <c r="HK750" s="39"/>
      <c r="HL750" s="39"/>
      <c r="HM750" s="39"/>
      <c r="HN750" s="39"/>
      <c r="HO750" s="39"/>
      <c r="HP750" s="39"/>
      <c r="HQ750" s="39"/>
      <c r="HR750" s="39"/>
      <c r="HS750" s="39"/>
      <c r="HT750" s="39"/>
      <c r="HU750" s="39"/>
      <c r="HV750" s="39"/>
      <c r="HW750" s="39"/>
      <c r="HX750" s="39"/>
      <c r="HY750" s="39"/>
      <c r="HZ750" s="39"/>
      <c r="IA750" s="39"/>
      <c r="IB750" s="39"/>
      <c r="IC750" s="39"/>
      <c r="ID750" s="39"/>
      <c r="IE750" s="39"/>
      <c r="IF750" s="39"/>
      <c r="IG750" s="39"/>
      <c r="IH750" s="39"/>
      <c r="II750" s="39"/>
      <c r="IJ750" s="39"/>
      <c r="IK750" s="39"/>
    </row>
    <row r="751" spans="1:245" ht="13.5">
      <c r="A751" s="2">
        <v>73</v>
      </c>
      <c r="B751" s="57" t="s">
        <v>2634</v>
      </c>
      <c r="C751" s="9" t="s">
        <v>2401</v>
      </c>
      <c r="D751" s="43" t="s">
        <v>2402</v>
      </c>
      <c r="E751" s="60">
        <v>110</v>
      </c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  <c r="BB751" s="37"/>
      <c r="BC751" s="37"/>
      <c r="BD751" s="37"/>
      <c r="BE751" s="37"/>
      <c r="BF751" s="37"/>
      <c r="BG751" s="37"/>
      <c r="BH751" s="37"/>
      <c r="BI751" s="37"/>
      <c r="BJ751" s="37"/>
      <c r="BK751" s="37"/>
      <c r="BL751" s="37"/>
      <c r="BM751" s="37"/>
      <c r="BN751" s="37"/>
      <c r="BO751" s="37"/>
      <c r="BP751" s="37"/>
      <c r="BQ751" s="37"/>
      <c r="BR751" s="37"/>
      <c r="BS751" s="37"/>
      <c r="BT751" s="37"/>
      <c r="BU751" s="37"/>
      <c r="BV751" s="37"/>
      <c r="BW751" s="37"/>
      <c r="BX751" s="37"/>
      <c r="BY751" s="37"/>
      <c r="BZ751" s="37"/>
      <c r="CA751" s="37"/>
      <c r="CB751" s="37"/>
      <c r="CC751" s="37"/>
      <c r="CD751" s="37"/>
      <c r="CE751" s="37"/>
      <c r="CF751" s="37"/>
      <c r="CG751" s="37"/>
      <c r="CH751" s="37"/>
      <c r="CI751" s="37"/>
      <c r="CJ751" s="37"/>
      <c r="CK751" s="37"/>
      <c r="CL751" s="37"/>
      <c r="CM751" s="37"/>
      <c r="CN751" s="37"/>
      <c r="CO751" s="37"/>
      <c r="CP751" s="37"/>
      <c r="CQ751" s="37"/>
      <c r="CR751" s="37"/>
      <c r="CS751" s="37"/>
      <c r="CT751" s="37"/>
      <c r="CU751" s="37"/>
      <c r="CV751" s="37"/>
      <c r="CW751" s="37"/>
      <c r="CX751" s="37"/>
      <c r="CY751" s="37"/>
      <c r="CZ751" s="37"/>
      <c r="DA751" s="37"/>
      <c r="DB751" s="37"/>
      <c r="DC751" s="37"/>
      <c r="DD751" s="37"/>
      <c r="DE751" s="37"/>
      <c r="DF751" s="37"/>
      <c r="DG751" s="37"/>
      <c r="DH751" s="37"/>
      <c r="DI751" s="37"/>
      <c r="DJ751" s="37"/>
      <c r="DK751" s="37"/>
      <c r="DL751" s="37"/>
      <c r="DM751" s="37"/>
      <c r="DN751" s="37"/>
      <c r="DO751" s="37"/>
      <c r="DP751" s="37"/>
      <c r="DQ751" s="37"/>
      <c r="DR751" s="37"/>
      <c r="DS751" s="37"/>
      <c r="DT751" s="37"/>
      <c r="DU751" s="37"/>
      <c r="DV751" s="37"/>
      <c r="DW751" s="37"/>
      <c r="DX751" s="37"/>
      <c r="DY751" s="37"/>
      <c r="DZ751" s="37"/>
      <c r="EA751" s="37"/>
      <c r="EB751" s="37"/>
      <c r="EC751" s="37"/>
      <c r="ED751" s="37"/>
      <c r="EE751" s="37"/>
      <c r="EF751" s="37"/>
      <c r="EG751" s="37"/>
      <c r="EH751" s="37"/>
      <c r="EI751" s="37"/>
      <c r="EJ751" s="37"/>
      <c r="EK751" s="37"/>
      <c r="EL751" s="37"/>
      <c r="EM751" s="37"/>
      <c r="EN751" s="37"/>
      <c r="EO751" s="37"/>
      <c r="EP751" s="37"/>
      <c r="EQ751" s="37"/>
      <c r="ER751" s="37"/>
      <c r="ES751" s="37"/>
      <c r="ET751" s="37"/>
      <c r="EU751" s="37"/>
      <c r="EV751" s="37"/>
      <c r="EW751" s="37"/>
      <c r="EX751" s="37"/>
      <c r="EY751" s="37"/>
      <c r="EZ751" s="37"/>
      <c r="FA751" s="37"/>
      <c r="FB751" s="37"/>
      <c r="FC751" s="37"/>
      <c r="FD751" s="37"/>
      <c r="FE751" s="37"/>
      <c r="FF751" s="37"/>
      <c r="FG751" s="37"/>
      <c r="FH751" s="37"/>
      <c r="FI751" s="37"/>
      <c r="FJ751" s="37"/>
      <c r="FK751" s="37"/>
      <c r="FL751" s="37"/>
      <c r="FM751" s="37"/>
      <c r="FN751" s="37"/>
      <c r="FO751" s="37"/>
      <c r="FP751" s="37"/>
      <c r="FQ751" s="37"/>
      <c r="FR751" s="37"/>
      <c r="FS751" s="37"/>
      <c r="FT751" s="37"/>
      <c r="FU751" s="37"/>
      <c r="FV751" s="37"/>
      <c r="FW751" s="37"/>
      <c r="FX751" s="37"/>
      <c r="FY751" s="37"/>
      <c r="FZ751" s="37"/>
      <c r="GA751" s="37"/>
      <c r="GB751" s="37"/>
      <c r="GC751" s="37"/>
      <c r="GD751" s="37"/>
      <c r="GE751" s="37"/>
      <c r="GF751" s="37"/>
      <c r="GG751" s="37"/>
      <c r="GH751" s="37"/>
      <c r="GI751" s="37"/>
      <c r="GJ751" s="37"/>
      <c r="GK751" s="37"/>
      <c r="GL751" s="37"/>
      <c r="GM751" s="37"/>
      <c r="GN751" s="37"/>
      <c r="GO751" s="37"/>
      <c r="GP751" s="37"/>
      <c r="GQ751" s="37"/>
      <c r="GR751" s="37"/>
      <c r="GS751" s="37"/>
      <c r="GT751" s="37"/>
      <c r="GU751" s="37"/>
      <c r="GV751" s="37"/>
      <c r="GW751" s="37"/>
      <c r="GX751" s="37"/>
      <c r="GY751" s="37"/>
      <c r="GZ751" s="37"/>
      <c r="HA751" s="37"/>
      <c r="HB751" s="37"/>
      <c r="HC751" s="37"/>
      <c r="HD751" s="37"/>
      <c r="HE751" s="37"/>
      <c r="HF751" s="37"/>
      <c r="HG751" s="37"/>
      <c r="HH751" s="37"/>
      <c r="HI751" s="37"/>
      <c r="HJ751" s="37"/>
      <c r="HK751" s="37"/>
      <c r="HL751" s="37"/>
      <c r="HM751" s="37"/>
      <c r="HN751" s="37"/>
      <c r="HO751" s="37"/>
      <c r="HP751" s="37"/>
      <c r="HQ751" s="37"/>
      <c r="HR751" s="37"/>
      <c r="HS751" s="37"/>
      <c r="HT751" s="37"/>
      <c r="HU751" s="37"/>
      <c r="HV751" s="37"/>
      <c r="HW751" s="37"/>
      <c r="HX751" s="37"/>
      <c r="HY751" s="37"/>
      <c r="HZ751" s="37"/>
      <c r="IA751" s="37"/>
      <c r="IB751" s="37"/>
      <c r="IC751" s="37"/>
      <c r="ID751" s="37"/>
      <c r="IE751" s="37"/>
      <c r="IF751" s="37"/>
      <c r="IG751" s="37"/>
      <c r="IH751" s="37"/>
      <c r="II751" s="37"/>
      <c r="IJ751" s="37"/>
      <c r="IK751" s="37"/>
    </row>
    <row r="752" spans="1:245" ht="14.25">
      <c r="A752" s="2"/>
      <c r="B752" s="2" t="s">
        <v>2364</v>
      </c>
      <c r="C752" s="4"/>
      <c r="D752" s="8" t="s">
        <v>263</v>
      </c>
      <c r="E752" s="4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7"/>
      <c r="BQ752" s="37"/>
      <c r="BR752" s="37"/>
      <c r="BS752" s="37"/>
      <c r="BT752" s="37"/>
      <c r="BU752" s="37"/>
      <c r="BV752" s="37"/>
      <c r="BW752" s="37"/>
      <c r="BX752" s="37"/>
      <c r="BY752" s="37"/>
      <c r="BZ752" s="37"/>
      <c r="CA752" s="37"/>
      <c r="CB752" s="37"/>
      <c r="CC752" s="37"/>
      <c r="CD752" s="37"/>
      <c r="CE752" s="37"/>
      <c r="CF752" s="37"/>
      <c r="CG752" s="37"/>
      <c r="CH752" s="37"/>
      <c r="CI752" s="37"/>
      <c r="CJ752" s="37"/>
      <c r="CK752" s="37"/>
      <c r="CL752" s="37"/>
      <c r="CM752" s="37"/>
      <c r="CN752" s="37"/>
      <c r="CO752" s="37"/>
      <c r="CP752" s="37"/>
      <c r="CQ752" s="37"/>
      <c r="CR752" s="37"/>
      <c r="CS752" s="37"/>
      <c r="CT752" s="37"/>
      <c r="CU752" s="37"/>
      <c r="CV752" s="37"/>
      <c r="CW752" s="37"/>
      <c r="CX752" s="37"/>
      <c r="CY752" s="37"/>
      <c r="CZ752" s="37"/>
      <c r="DA752" s="37"/>
      <c r="DB752" s="37"/>
      <c r="DC752" s="37"/>
      <c r="DD752" s="37"/>
      <c r="DE752" s="37"/>
      <c r="DF752" s="37"/>
      <c r="DG752" s="37"/>
      <c r="DH752" s="37"/>
      <c r="DI752" s="37"/>
      <c r="DJ752" s="37"/>
      <c r="DK752" s="37"/>
      <c r="DL752" s="37"/>
      <c r="DM752" s="37"/>
      <c r="DN752" s="37"/>
      <c r="DO752" s="37"/>
      <c r="DP752" s="37"/>
      <c r="DQ752" s="37"/>
      <c r="DR752" s="37"/>
      <c r="DS752" s="37"/>
      <c r="DT752" s="37"/>
      <c r="DU752" s="37"/>
      <c r="DV752" s="37"/>
      <c r="DW752" s="37"/>
      <c r="DX752" s="37"/>
      <c r="DY752" s="37"/>
      <c r="DZ752" s="37"/>
      <c r="EA752" s="37"/>
      <c r="EB752" s="37"/>
      <c r="EC752" s="37"/>
      <c r="ED752" s="37"/>
      <c r="EE752" s="37"/>
      <c r="EF752" s="37"/>
      <c r="EG752" s="37"/>
      <c r="EH752" s="37"/>
      <c r="EI752" s="37"/>
      <c r="EJ752" s="37"/>
      <c r="EK752" s="37"/>
      <c r="EL752" s="37"/>
      <c r="EM752" s="37"/>
      <c r="EN752" s="37"/>
      <c r="EO752" s="37"/>
      <c r="EP752" s="37"/>
      <c r="EQ752" s="37"/>
      <c r="ER752" s="37"/>
      <c r="ES752" s="37"/>
      <c r="ET752" s="37"/>
      <c r="EU752" s="37"/>
      <c r="EV752" s="37"/>
      <c r="EW752" s="37"/>
      <c r="EX752" s="37"/>
      <c r="EY752" s="37"/>
      <c r="EZ752" s="37"/>
      <c r="FA752" s="37"/>
      <c r="FB752" s="37"/>
      <c r="FC752" s="37"/>
      <c r="FD752" s="37"/>
      <c r="FE752" s="37"/>
      <c r="FF752" s="37"/>
      <c r="FG752" s="37"/>
      <c r="FH752" s="37"/>
      <c r="FI752" s="37"/>
      <c r="FJ752" s="37"/>
      <c r="FK752" s="37"/>
      <c r="FL752" s="37"/>
      <c r="FM752" s="37"/>
      <c r="FN752" s="37"/>
      <c r="FO752" s="37"/>
      <c r="FP752" s="37"/>
      <c r="FQ752" s="37"/>
      <c r="FR752" s="37"/>
      <c r="FS752" s="37"/>
      <c r="FT752" s="37"/>
      <c r="FU752" s="37"/>
      <c r="FV752" s="37"/>
      <c r="FW752" s="37"/>
      <c r="FX752" s="37"/>
      <c r="FY752" s="37"/>
      <c r="FZ752" s="37"/>
      <c r="GA752" s="37"/>
      <c r="GB752" s="37"/>
      <c r="GC752" s="37"/>
      <c r="GD752" s="37"/>
      <c r="GE752" s="37"/>
      <c r="GF752" s="37"/>
      <c r="GG752" s="37"/>
      <c r="GH752" s="37"/>
      <c r="GI752" s="37"/>
      <c r="GJ752" s="37"/>
      <c r="GK752" s="37"/>
      <c r="GL752" s="37"/>
      <c r="GM752" s="37"/>
      <c r="GN752" s="37"/>
      <c r="GO752" s="37"/>
      <c r="GP752" s="37"/>
      <c r="GQ752" s="37"/>
      <c r="GR752" s="37"/>
      <c r="GS752" s="37"/>
      <c r="GT752" s="37"/>
      <c r="GU752" s="37"/>
      <c r="GV752" s="37"/>
      <c r="GW752" s="37"/>
      <c r="GX752" s="37"/>
      <c r="GY752" s="37"/>
      <c r="GZ752" s="37"/>
      <c r="HA752" s="37"/>
      <c r="HB752" s="37"/>
      <c r="HC752" s="37"/>
      <c r="HD752" s="37"/>
      <c r="HE752" s="37"/>
      <c r="HF752" s="37"/>
      <c r="HG752" s="37"/>
      <c r="HH752" s="37"/>
      <c r="HI752" s="37"/>
      <c r="HJ752" s="37"/>
      <c r="HK752" s="37"/>
      <c r="HL752" s="37"/>
      <c r="HM752" s="37"/>
      <c r="HN752" s="37"/>
      <c r="HO752" s="37"/>
      <c r="HP752" s="37"/>
      <c r="HQ752" s="37"/>
      <c r="HR752" s="37"/>
      <c r="HS752" s="37"/>
      <c r="HT752" s="37"/>
      <c r="HU752" s="37"/>
      <c r="HV752" s="37"/>
      <c r="HW752" s="37"/>
      <c r="HX752" s="37"/>
      <c r="HY752" s="37"/>
      <c r="HZ752" s="37"/>
      <c r="IA752" s="37"/>
      <c r="IB752" s="37"/>
      <c r="IC752" s="37"/>
      <c r="ID752" s="37"/>
      <c r="IE752" s="37"/>
      <c r="IF752" s="37"/>
      <c r="IG752" s="37"/>
      <c r="IH752" s="37"/>
      <c r="II752" s="37"/>
      <c r="IJ752" s="37"/>
      <c r="IK752" s="37"/>
    </row>
    <row r="753" spans="1:245" ht="13.5">
      <c r="A753" s="2">
        <v>74</v>
      </c>
      <c r="B753" s="4" t="s">
        <v>680</v>
      </c>
      <c r="C753" s="4" t="s">
        <v>681</v>
      </c>
      <c r="D753" s="4" t="s">
        <v>682</v>
      </c>
      <c r="E753" s="4">
        <v>300</v>
      </c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37"/>
      <c r="BC753" s="37"/>
      <c r="BD753" s="37"/>
      <c r="BE753" s="37"/>
      <c r="BF753" s="37"/>
      <c r="BG753" s="37"/>
      <c r="BH753" s="37"/>
      <c r="BI753" s="37"/>
      <c r="BJ753" s="37"/>
      <c r="BK753" s="37"/>
      <c r="BL753" s="37"/>
      <c r="BM753" s="37"/>
      <c r="BN753" s="37"/>
      <c r="BO753" s="37"/>
      <c r="BP753" s="37"/>
      <c r="BQ753" s="37"/>
      <c r="BR753" s="37"/>
      <c r="BS753" s="37"/>
      <c r="BT753" s="37"/>
      <c r="BU753" s="37"/>
      <c r="BV753" s="37"/>
      <c r="BW753" s="37"/>
      <c r="BX753" s="37"/>
      <c r="BY753" s="37"/>
      <c r="BZ753" s="37"/>
      <c r="CA753" s="37"/>
      <c r="CB753" s="37"/>
      <c r="CC753" s="37"/>
      <c r="CD753" s="37"/>
      <c r="CE753" s="37"/>
      <c r="CF753" s="37"/>
      <c r="CG753" s="37"/>
      <c r="CH753" s="37"/>
      <c r="CI753" s="37"/>
      <c r="CJ753" s="37"/>
      <c r="CK753" s="37"/>
      <c r="CL753" s="37"/>
      <c r="CM753" s="37"/>
      <c r="CN753" s="37"/>
      <c r="CO753" s="37"/>
      <c r="CP753" s="37"/>
      <c r="CQ753" s="37"/>
      <c r="CR753" s="37"/>
      <c r="CS753" s="37"/>
      <c r="CT753" s="37"/>
      <c r="CU753" s="37"/>
      <c r="CV753" s="37"/>
      <c r="CW753" s="37"/>
      <c r="CX753" s="37"/>
      <c r="CY753" s="37"/>
      <c r="CZ753" s="37"/>
      <c r="DA753" s="37"/>
      <c r="DB753" s="37"/>
      <c r="DC753" s="37"/>
      <c r="DD753" s="37"/>
      <c r="DE753" s="37"/>
      <c r="DF753" s="37"/>
      <c r="DG753" s="37"/>
      <c r="DH753" s="37"/>
      <c r="DI753" s="37"/>
      <c r="DJ753" s="37"/>
      <c r="DK753" s="37"/>
      <c r="DL753" s="37"/>
      <c r="DM753" s="37"/>
      <c r="DN753" s="37"/>
      <c r="DO753" s="37"/>
      <c r="DP753" s="37"/>
      <c r="DQ753" s="37"/>
      <c r="DR753" s="37"/>
      <c r="DS753" s="37"/>
      <c r="DT753" s="37"/>
      <c r="DU753" s="37"/>
      <c r="DV753" s="37"/>
      <c r="DW753" s="37"/>
      <c r="DX753" s="37"/>
      <c r="DY753" s="37"/>
      <c r="DZ753" s="37"/>
      <c r="EA753" s="37"/>
      <c r="EB753" s="37"/>
      <c r="EC753" s="37"/>
      <c r="ED753" s="37"/>
      <c r="EE753" s="37"/>
      <c r="EF753" s="37"/>
      <c r="EG753" s="37"/>
      <c r="EH753" s="37"/>
      <c r="EI753" s="37"/>
      <c r="EJ753" s="37"/>
      <c r="EK753" s="37"/>
      <c r="EL753" s="37"/>
      <c r="EM753" s="37"/>
      <c r="EN753" s="37"/>
      <c r="EO753" s="37"/>
      <c r="EP753" s="37"/>
      <c r="EQ753" s="37"/>
      <c r="ER753" s="37"/>
      <c r="ES753" s="37"/>
      <c r="ET753" s="37"/>
      <c r="EU753" s="37"/>
      <c r="EV753" s="37"/>
      <c r="EW753" s="37"/>
      <c r="EX753" s="37"/>
      <c r="EY753" s="37"/>
      <c r="EZ753" s="37"/>
      <c r="FA753" s="37"/>
      <c r="FB753" s="37"/>
      <c r="FC753" s="37"/>
      <c r="FD753" s="37"/>
      <c r="FE753" s="37"/>
      <c r="FF753" s="37"/>
      <c r="FG753" s="37"/>
      <c r="FH753" s="37"/>
      <c r="FI753" s="37"/>
      <c r="FJ753" s="37"/>
      <c r="FK753" s="37"/>
      <c r="FL753" s="37"/>
      <c r="FM753" s="37"/>
      <c r="FN753" s="37"/>
      <c r="FO753" s="37"/>
      <c r="FP753" s="37"/>
      <c r="FQ753" s="37"/>
      <c r="FR753" s="37"/>
      <c r="FS753" s="37"/>
      <c r="FT753" s="37"/>
      <c r="FU753" s="37"/>
      <c r="FV753" s="37"/>
      <c r="FW753" s="37"/>
      <c r="FX753" s="37"/>
      <c r="FY753" s="37"/>
      <c r="FZ753" s="37"/>
      <c r="GA753" s="37"/>
      <c r="GB753" s="37"/>
      <c r="GC753" s="37"/>
      <c r="GD753" s="37"/>
      <c r="GE753" s="37"/>
      <c r="GF753" s="37"/>
      <c r="GG753" s="37"/>
      <c r="GH753" s="37"/>
      <c r="GI753" s="37"/>
      <c r="GJ753" s="37"/>
      <c r="GK753" s="37"/>
      <c r="GL753" s="37"/>
      <c r="GM753" s="37"/>
      <c r="GN753" s="37"/>
      <c r="GO753" s="37"/>
      <c r="GP753" s="37"/>
      <c r="GQ753" s="37"/>
      <c r="GR753" s="37"/>
      <c r="GS753" s="37"/>
      <c r="GT753" s="37"/>
      <c r="GU753" s="37"/>
      <c r="GV753" s="37"/>
      <c r="GW753" s="37"/>
      <c r="GX753" s="37"/>
      <c r="GY753" s="37"/>
      <c r="GZ753" s="37"/>
      <c r="HA753" s="37"/>
      <c r="HB753" s="37"/>
      <c r="HC753" s="37"/>
      <c r="HD753" s="37"/>
      <c r="HE753" s="37"/>
      <c r="HF753" s="37"/>
      <c r="HG753" s="37"/>
      <c r="HH753" s="37"/>
      <c r="HI753" s="37"/>
      <c r="HJ753" s="37"/>
      <c r="HK753" s="37"/>
      <c r="HL753" s="37"/>
      <c r="HM753" s="37"/>
      <c r="HN753" s="37"/>
      <c r="HO753" s="37"/>
      <c r="HP753" s="37"/>
      <c r="HQ753" s="37"/>
      <c r="HR753" s="37"/>
      <c r="HS753" s="37"/>
      <c r="HT753" s="37"/>
      <c r="HU753" s="37"/>
      <c r="HV753" s="37"/>
      <c r="HW753" s="37"/>
      <c r="HX753" s="37"/>
      <c r="HY753" s="37"/>
      <c r="HZ753" s="37"/>
      <c r="IA753" s="37"/>
      <c r="IB753" s="37"/>
      <c r="IC753" s="37"/>
      <c r="ID753" s="37"/>
      <c r="IE753" s="37"/>
      <c r="IF753" s="37"/>
      <c r="IG753" s="37"/>
      <c r="IH753" s="37"/>
      <c r="II753" s="37"/>
      <c r="IJ753" s="37"/>
      <c r="IK753" s="37"/>
    </row>
    <row r="754" spans="1:245" ht="13.5">
      <c r="A754" s="2">
        <v>75</v>
      </c>
      <c r="B754" s="4" t="s">
        <v>683</v>
      </c>
      <c r="C754" s="4" t="s">
        <v>684</v>
      </c>
      <c r="D754" s="4" t="s">
        <v>685</v>
      </c>
      <c r="E754" s="4">
        <v>400</v>
      </c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  <c r="BP754" s="37"/>
      <c r="BQ754" s="37"/>
      <c r="BR754" s="37"/>
      <c r="BS754" s="37"/>
      <c r="BT754" s="37"/>
      <c r="BU754" s="37"/>
      <c r="BV754" s="37"/>
      <c r="BW754" s="37"/>
      <c r="BX754" s="37"/>
      <c r="BY754" s="37"/>
      <c r="BZ754" s="37"/>
      <c r="CA754" s="37"/>
      <c r="CB754" s="37"/>
      <c r="CC754" s="37"/>
      <c r="CD754" s="37"/>
      <c r="CE754" s="37"/>
      <c r="CF754" s="37"/>
      <c r="CG754" s="37"/>
      <c r="CH754" s="37"/>
      <c r="CI754" s="37"/>
      <c r="CJ754" s="37"/>
      <c r="CK754" s="37"/>
      <c r="CL754" s="37"/>
      <c r="CM754" s="37"/>
      <c r="CN754" s="37"/>
      <c r="CO754" s="37"/>
      <c r="CP754" s="37"/>
      <c r="CQ754" s="37"/>
      <c r="CR754" s="37"/>
      <c r="CS754" s="37"/>
      <c r="CT754" s="37"/>
      <c r="CU754" s="37"/>
      <c r="CV754" s="37"/>
      <c r="CW754" s="37"/>
      <c r="CX754" s="37"/>
      <c r="CY754" s="37"/>
      <c r="CZ754" s="37"/>
      <c r="DA754" s="37"/>
      <c r="DB754" s="37"/>
      <c r="DC754" s="37"/>
      <c r="DD754" s="37"/>
      <c r="DE754" s="37"/>
      <c r="DF754" s="37"/>
      <c r="DG754" s="37"/>
      <c r="DH754" s="37"/>
      <c r="DI754" s="37"/>
      <c r="DJ754" s="37"/>
      <c r="DK754" s="37"/>
      <c r="DL754" s="37"/>
      <c r="DM754" s="37"/>
      <c r="DN754" s="37"/>
      <c r="DO754" s="37"/>
      <c r="DP754" s="37"/>
      <c r="DQ754" s="37"/>
      <c r="DR754" s="37"/>
      <c r="DS754" s="37"/>
      <c r="DT754" s="37"/>
      <c r="DU754" s="37"/>
      <c r="DV754" s="37"/>
      <c r="DW754" s="37"/>
      <c r="DX754" s="37"/>
      <c r="DY754" s="37"/>
      <c r="DZ754" s="37"/>
      <c r="EA754" s="37"/>
      <c r="EB754" s="37"/>
      <c r="EC754" s="37"/>
      <c r="ED754" s="37"/>
      <c r="EE754" s="37"/>
      <c r="EF754" s="37"/>
      <c r="EG754" s="37"/>
      <c r="EH754" s="37"/>
      <c r="EI754" s="37"/>
      <c r="EJ754" s="37"/>
      <c r="EK754" s="37"/>
      <c r="EL754" s="37"/>
      <c r="EM754" s="37"/>
      <c r="EN754" s="37"/>
      <c r="EO754" s="37"/>
      <c r="EP754" s="37"/>
      <c r="EQ754" s="37"/>
      <c r="ER754" s="37"/>
      <c r="ES754" s="37"/>
      <c r="ET754" s="37"/>
      <c r="EU754" s="37"/>
      <c r="EV754" s="37"/>
      <c r="EW754" s="37"/>
      <c r="EX754" s="37"/>
      <c r="EY754" s="37"/>
      <c r="EZ754" s="37"/>
      <c r="FA754" s="37"/>
      <c r="FB754" s="37"/>
      <c r="FC754" s="37"/>
      <c r="FD754" s="37"/>
      <c r="FE754" s="37"/>
      <c r="FF754" s="37"/>
      <c r="FG754" s="37"/>
      <c r="FH754" s="37"/>
      <c r="FI754" s="37"/>
      <c r="FJ754" s="37"/>
      <c r="FK754" s="37"/>
      <c r="FL754" s="37"/>
      <c r="FM754" s="37"/>
      <c r="FN754" s="37"/>
      <c r="FO754" s="37"/>
      <c r="FP754" s="37"/>
      <c r="FQ754" s="37"/>
      <c r="FR754" s="37"/>
      <c r="FS754" s="37"/>
      <c r="FT754" s="37"/>
      <c r="FU754" s="37"/>
      <c r="FV754" s="37"/>
      <c r="FW754" s="37"/>
      <c r="FX754" s="37"/>
      <c r="FY754" s="37"/>
      <c r="FZ754" s="37"/>
      <c r="GA754" s="37"/>
      <c r="GB754" s="37"/>
      <c r="GC754" s="37"/>
      <c r="GD754" s="37"/>
      <c r="GE754" s="37"/>
      <c r="GF754" s="37"/>
      <c r="GG754" s="37"/>
      <c r="GH754" s="37"/>
      <c r="GI754" s="37"/>
      <c r="GJ754" s="37"/>
      <c r="GK754" s="37"/>
      <c r="GL754" s="37"/>
      <c r="GM754" s="37"/>
      <c r="GN754" s="37"/>
      <c r="GO754" s="37"/>
      <c r="GP754" s="37"/>
      <c r="GQ754" s="37"/>
      <c r="GR754" s="37"/>
      <c r="GS754" s="37"/>
      <c r="GT754" s="37"/>
      <c r="GU754" s="37"/>
      <c r="GV754" s="37"/>
      <c r="GW754" s="37"/>
      <c r="GX754" s="37"/>
      <c r="GY754" s="37"/>
      <c r="GZ754" s="37"/>
      <c r="HA754" s="37"/>
      <c r="HB754" s="37"/>
      <c r="HC754" s="37"/>
      <c r="HD754" s="37"/>
      <c r="HE754" s="37"/>
      <c r="HF754" s="37"/>
      <c r="HG754" s="37"/>
      <c r="HH754" s="37"/>
      <c r="HI754" s="37"/>
      <c r="HJ754" s="37"/>
      <c r="HK754" s="37"/>
      <c r="HL754" s="37"/>
      <c r="HM754" s="37"/>
      <c r="HN754" s="37"/>
      <c r="HO754" s="37"/>
      <c r="HP754" s="37"/>
      <c r="HQ754" s="37"/>
      <c r="HR754" s="37"/>
      <c r="HS754" s="37"/>
      <c r="HT754" s="37"/>
      <c r="HU754" s="37"/>
      <c r="HV754" s="37"/>
      <c r="HW754" s="37"/>
      <c r="HX754" s="37"/>
      <c r="HY754" s="37"/>
      <c r="HZ754" s="37"/>
      <c r="IA754" s="37"/>
      <c r="IB754" s="37"/>
      <c r="IC754" s="37"/>
      <c r="ID754" s="37"/>
      <c r="IE754" s="37"/>
      <c r="IF754" s="37"/>
      <c r="IG754" s="37"/>
      <c r="IH754" s="37"/>
      <c r="II754" s="37"/>
      <c r="IJ754" s="37"/>
      <c r="IK754" s="37"/>
    </row>
    <row r="755" spans="1:245" ht="13.5">
      <c r="A755" s="2">
        <v>76</v>
      </c>
      <c r="B755" s="57" t="s">
        <v>680</v>
      </c>
      <c r="C755" s="4" t="s">
        <v>686</v>
      </c>
      <c r="D755" s="4" t="s">
        <v>687</v>
      </c>
      <c r="E755" s="4">
        <v>160</v>
      </c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7"/>
      <c r="BQ755" s="37"/>
      <c r="BR755" s="37"/>
      <c r="BS755" s="37"/>
      <c r="BT755" s="37"/>
      <c r="BU755" s="37"/>
      <c r="BV755" s="37"/>
      <c r="BW755" s="37"/>
      <c r="BX755" s="37"/>
      <c r="BY755" s="37"/>
      <c r="BZ755" s="37"/>
      <c r="CA755" s="37"/>
      <c r="CB755" s="37"/>
      <c r="CC755" s="37"/>
      <c r="CD755" s="37"/>
      <c r="CE755" s="37"/>
      <c r="CF755" s="37"/>
      <c r="CG755" s="37"/>
      <c r="CH755" s="37"/>
      <c r="CI755" s="37"/>
      <c r="CJ755" s="37"/>
      <c r="CK755" s="37"/>
      <c r="CL755" s="37"/>
      <c r="CM755" s="37"/>
      <c r="CN755" s="37"/>
      <c r="CO755" s="37"/>
      <c r="CP755" s="37"/>
      <c r="CQ755" s="37"/>
      <c r="CR755" s="37"/>
      <c r="CS755" s="37"/>
      <c r="CT755" s="37"/>
      <c r="CU755" s="37"/>
      <c r="CV755" s="37"/>
      <c r="CW755" s="37"/>
      <c r="CX755" s="37"/>
      <c r="CY755" s="37"/>
      <c r="CZ755" s="37"/>
      <c r="DA755" s="37"/>
      <c r="DB755" s="37"/>
      <c r="DC755" s="37"/>
      <c r="DD755" s="37"/>
      <c r="DE755" s="37"/>
      <c r="DF755" s="37"/>
      <c r="DG755" s="37"/>
      <c r="DH755" s="37"/>
      <c r="DI755" s="37"/>
      <c r="DJ755" s="37"/>
      <c r="DK755" s="37"/>
      <c r="DL755" s="37"/>
      <c r="DM755" s="37"/>
      <c r="DN755" s="37"/>
      <c r="DO755" s="37"/>
      <c r="DP755" s="37"/>
      <c r="DQ755" s="37"/>
      <c r="DR755" s="37"/>
      <c r="DS755" s="37"/>
      <c r="DT755" s="37"/>
      <c r="DU755" s="37"/>
      <c r="DV755" s="37"/>
      <c r="DW755" s="37"/>
      <c r="DX755" s="37"/>
      <c r="DY755" s="37"/>
      <c r="DZ755" s="37"/>
      <c r="EA755" s="37"/>
      <c r="EB755" s="37"/>
      <c r="EC755" s="37"/>
      <c r="ED755" s="37"/>
      <c r="EE755" s="37"/>
      <c r="EF755" s="37"/>
      <c r="EG755" s="37"/>
      <c r="EH755" s="37"/>
      <c r="EI755" s="37"/>
      <c r="EJ755" s="37"/>
      <c r="EK755" s="37"/>
      <c r="EL755" s="37"/>
      <c r="EM755" s="37"/>
      <c r="EN755" s="37"/>
      <c r="EO755" s="37"/>
      <c r="EP755" s="37"/>
      <c r="EQ755" s="37"/>
      <c r="ER755" s="37"/>
      <c r="ES755" s="37"/>
      <c r="ET755" s="37"/>
      <c r="EU755" s="37"/>
      <c r="EV755" s="37"/>
      <c r="EW755" s="37"/>
      <c r="EX755" s="37"/>
      <c r="EY755" s="37"/>
      <c r="EZ755" s="37"/>
      <c r="FA755" s="37"/>
      <c r="FB755" s="37"/>
      <c r="FC755" s="37"/>
      <c r="FD755" s="37"/>
      <c r="FE755" s="37"/>
      <c r="FF755" s="37"/>
      <c r="FG755" s="37"/>
      <c r="FH755" s="37"/>
      <c r="FI755" s="37"/>
      <c r="FJ755" s="37"/>
      <c r="FK755" s="37"/>
      <c r="FL755" s="37"/>
      <c r="FM755" s="37"/>
      <c r="FN755" s="37"/>
      <c r="FO755" s="37"/>
      <c r="FP755" s="37"/>
      <c r="FQ755" s="37"/>
      <c r="FR755" s="37"/>
      <c r="FS755" s="37"/>
      <c r="FT755" s="37"/>
      <c r="FU755" s="37"/>
      <c r="FV755" s="37"/>
      <c r="FW755" s="37"/>
      <c r="FX755" s="37"/>
      <c r="FY755" s="37"/>
      <c r="FZ755" s="37"/>
      <c r="GA755" s="37"/>
      <c r="GB755" s="37"/>
      <c r="GC755" s="37"/>
      <c r="GD755" s="37"/>
      <c r="GE755" s="37"/>
      <c r="GF755" s="37"/>
      <c r="GG755" s="37"/>
      <c r="GH755" s="37"/>
      <c r="GI755" s="37"/>
      <c r="GJ755" s="37"/>
      <c r="GK755" s="37"/>
      <c r="GL755" s="37"/>
      <c r="GM755" s="37"/>
      <c r="GN755" s="37"/>
      <c r="GO755" s="37"/>
      <c r="GP755" s="37"/>
      <c r="GQ755" s="37"/>
      <c r="GR755" s="37"/>
      <c r="GS755" s="37"/>
      <c r="GT755" s="37"/>
      <c r="GU755" s="37"/>
      <c r="GV755" s="37"/>
      <c r="GW755" s="37"/>
      <c r="GX755" s="37"/>
      <c r="GY755" s="37"/>
      <c r="GZ755" s="37"/>
      <c r="HA755" s="37"/>
      <c r="HB755" s="37"/>
      <c r="HC755" s="37"/>
      <c r="HD755" s="37"/>
      <c r="HE755" s="37"/>
      <c r="HF755" s="37"/>
      <c r="HG755" s="37"/>
      <c r="HH755" s="37"/>
      <c r="HI755" s="37"/>
      <c r="HJ755" s="37"/>
      <c r="HK755" s="37"/>
      <c r="HL755" s="37"/>
      <c r="HM755" s="37"/>
      <c r="HN755" s="37"/>
      <c r="HO755" s="37"/>
      <c r="HP755" s="37"/>
      <c r="HQ755" s="37"/>
      <c r="HR755" s="37"/>
      <c r="HS755" s="37"/>
      <c r="HT755" s="37"/>
      <c r="HU755" s="37"/>
      <c r="HV755" s="37"/>
      <c r="HW755" s="37"/>
      <c r="HX755" s="37"/>
      <c r="HY755" s="37"/>
      <c r="HZ755" s="37"/>
      <c r="IA755" s="37"/>
      <c r="IB755" s="37"/>
      <c r="IC755" s="37"/>
      <c r="ID755" s="37"/>
      <c r="IE755" s="37"/>
      <c r="IF755" s="37"/>
      <c r="IG755" s="37"/>
      <c r="IH755" s="37"/>
      <c r="II755" s="37"/>
      <c r="IJ755" s="37"/>
      <c r="IK755" s="37"/>
    </row>
    <row r="756" spans="1:245" ht="13.5">
      <c r="A756" s="2">
        <v>77</v>
      </c>
      <c r="B756" s="57" t="s">
        <v>680</v>
      </c>
      <c r="C756" s="9" t="s">
        <v>2403</v>
      </c>
      <c r="D756" s="43" t="s">
        <v>2404</v>
      </c>
      <c r="E756" s="60">
        <v>120</v>
      </c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7"/>
      <c r="BQ756" s="37"/>
      <c r="BR756" s="37"/>
      <c r="BS756" s="37"/>
      <c r="BT756" s="37"/>
      <c r="BU756" s="37"/>
      <c r="BV756" s="37"/>
      <c r="BW756" s="37"/>
      <c r="BX756" s="37"/>
      <c r="BY756" s="37"/>
      <c r="BZ756" s="37"/>
      <c r="CA756" s="37"/>
      <c r="CB756" s="37"/>
      <c r="CC756" s="37"/>
      <c r="CD756" s="37"/>
      <c r="CE756" s="37"/>
      <c r="CF756" s="37"/>
      <c r="CG756" s="37"/>
      <c r="CH756" s="37"/>
      <c r="CI756" s="37"/>
      <c r="CJ756" s="37"/>
      <c r="CK756" s="37"/>
      <c r="CL756" s="37"/>
      <c r="CM756" s="37"/>
      <c r="CN756" s="37"/>
      <c r="CO756" s="37"/>
      <c r="CP756" s="37"/>
      <c r="CQ756" s="37"/>
      <c r="CR756" s="37"/>
      <c r="CS756" s="37"/>
      <c r="CT756" s="37"/>
      <c r="CU756" s="37"/>
      <c r="CV756" s="37"/>
      <c r="CW756" s="37"/>
      <c r="CX756" s="37"/>
      <c r="CY756" s="37"/>
      <c r="CZ756" s="37"/>
      <c r="DA756" s="37"/>
      <c r="DB756" s="37"/>
      <c r="DC756" s="37"/>
      <c r="DD756" s="37"/>
      <c r="DE756" s="37"/>
      <c r="DF756" s="37"/>
      <c r="DG756" s="37"/>
      <c r="DH756" s="37"/>
      <c r="DI756" s="37"/>
      <c r="DJ756" s="37"/>
      <c r="DK756" s="37"/>
      <c r="DL756" s="37"/>
      <c r="DM756" s="37"/>
      <c r="DN756" s="37"/>
      <c r="DO756" s="37"/>
      <c r="DP756" s="37"/>
      <c r="DQ756" s="37"/>
      <c r="DR756" s="37"/>
      <c r="DS756" s="37"/>
      <c r="DT756" s="37"/>
      <c r="DU756" s="37"/>
      <c r="DV756" s="37"/>
      <c r="DW756" s="37"/>
      <c r="DX756" s="37"/>
      <c r="DY756" s="37"/>
      <c r="DZ756" s="37"/>
      <c r="EA756" s="37"/>
      <c r="EB756" s="37"/>
      <c r="EC756" s="37"/>
      <c r="ED756" s="37"/>
      <c r="EE756" s="37"/>
      <c r="EF756" s="37"/>
      <c r="EG756" s="37"/>
      <c r="EH756" s="37"/>
      <c r="EI756" s="37"/>
      <c r="EJ756" s="37"/>
      <c r="EK756" s="37"/>
      <c r="EL756" s="37"/>
      <c r="EM756" s="37"/>
      <c r="EN756" s="37"/>
      <c r="EO756" s="37"/>
      <c r="EP756" s="37"/>
      <c r="EQ756" s="37"/>
      <c r="ER756" s="37"/>
      <c r="ES756" s="37"/>
      <c r="ET756" s="37"/>
      <c r="EU756" s="37"/>
      <c r="EV756" s="37"/>
      <c r="EW756" s="37"/>
      <c r="EX756" s="37"/>
      <c r="EY756" s="37"/>
      <c r="EZ756" s="37"/>
      <c r="FA756" s="37"/>
      <c r="FB756" s="37"/>
      <c r="FC756" s="37"/>
      <c r="FD756" s="37"/>
      <c r="FE756" s="37"/>
      <c r="FF756" s="37"/>
      <c r="FG756" s="37"/>
      <c r="FH756" s="37"/>
      <c r="FI756" s="37"/>
      <c r="FJ756" s="37"/>
      <c r="FK756" s="37"/>
      <c r="FL756" s="37"/>
      <c r="FM756" s="37"/>
      <c r="FN756" s="37"/>
      <c r="FO756" s="37"/>
      <c r="FP756" s="37"/>
      <c r="FQ756" s="37"/>
      <c r="FR756" s="37"/>
      <c r="FS756" s="37"/>
      <c r="FT756" s="37"/>
      <c r="FU756" s="37"/>
      <c r="FV756" s="37"/>
      <c r="FW756" s="37"/>
      <c r="FX756" s="37"/>
      <c r="FY756" s="37"/>
      <c r="FZ756" s="37"/>
      <c r="GA756" s="37"/>
      <c r="GB756" s="37"/>
      <c r="GC756" s="37"/>
      <c r="GD756" s="37"/>
      <c r="GE756" s="37"/>
      <c r="GF756" s="37"/>
      <c r="GG756" s="37"/>
      <c r="GH756" s="37"/>
      <c r="GI756" s="37"/>
      <c r="GJ756" s="37"/>
      <c r="GK756" s="37"/>
      <c r="GL756" s="37"/>
      <c r="GM756" s="37"/>
      <c r="GN756" s="37"/>
      <c r="GO756" s="37"/>
      <c r="GP756" s="37"/>
      <c r="GQ756" s="37"/>
      <c r="GR756" s="37"/>
      <c r="GS756" s="37"/>
      <c r="GT756" s="37"/>
      <c r="GU756" s="37"/>
      <c r="GV756" s="37"/>
      <c r="GW756" s="37"/>
      <c r="GX756" s="37"/>
      <c r="GY756" s="37"/>
      <c r="GZ756" s="37"/>
      <c r="HA756" s="37"/>
      <c r="HB756" s="37"/>
      <c r="HC756" s="37"/>
      <c r="HD756" s="37"/>
      <c r="HE756" s="37"/>
      <c r="HF756" s="37"/>
      <c r="HG756" s="37"/>
      <c r="HH756" s="37"/>
      <c r="HI756" s="37"/>
      <c r="HJ756" s="37"/>
      <c r="HK756" s="37"/>
      <c r="HL756" s="37"/>
      <c r="HM756" s="37"/>
      <c r="HN756" s="37"/>
      <c r="HO756" s="37"/>
      <c r="HP756" s="37"/>
      <c r="HQ756" s="37"/>
      <c r="HR756" s="37"/>
      <c r="HS756" s="37"/>
      <c r="HT756" s="37"/>
      <c r="HU756" s="37"/>
      <c r="HV756" s="37"/>
      <c r="HW756" s="37"/>
      <c r="HX756" s="37"/>
      <c r="HY756" s="37"/>
      <c r="HZ756" s="37"/>
      <c r="IA756" s="37"/>
      <c r="IB756" s="37"/>
      <c r="IC756" s="37"/>
      <c r="ID756" s="37"/>
      <c r="IE756" s="37"/>
      <c r="IF756" s="37"/>
      <c r="IG756" s="37"/>
      <c r="IH756" s="37"/>
      <c r="II756" s="37"/>
      <c r="IJ756" s="37"/>
      <c r="IK756" s="37"/>
    </row>
    <row r="757" spans="1:245" ht="41.25">
      <c r="A757" s="2">
        <v>78</v>
      </c>
      <c r="B757" s="4" t="s">
        <v>688</v>
      </c>
      <c r="C757" s="46" t="s">
        <v>689</v>
      </c>
      <c r="D757" s="46" t="s">
        <v>1318</v>
      </c>
      <c r="E757" s="4">
        <v>1000</v>
      </c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  <c r="BI757" s="37"/>
      <c r="BJ757" s="37"/>
      <c r="BK757" s="37"/>
      <c r="BL757" s="37"/>
      <c r="BM757" s="37"/>
      <c r="BN757" s="37"/>
      <c r="BO757" s="37"/>
      <c r="BP757" s="37"/>
      <c r="BQ757" s="37"/>
      <c r="BR757" s="37"/>
      <c r="BS757" s="37"/>
      <c r="BT757" s="37"/>
      <c r="BU757" s="37"/>
      <c r="BV757" s="37"/>
      <c r="BW757" s="37"/>
      <c r="BX757" s="37"/>
      <c r="BY757" s="37"/>
      <c r="BZ757" s="37"/>
      <c r="CA757" s="37"/>
      <c r="CB757" s="37"/>
      <c r="CC757" s="37"/>
      <c r="CD757" s="37"/>
      <c r="CE757" s="37"/>
      <c r="CF757" s="37"/>
      <c r="CG757" s="37"/>
      <c r="CH757" s="37"/>
      <c r="CI757" s="37"/>
      <c r="CJ757" s="37"/>
      <c r="CK757" s="37"/>
      <c r="CL757" s="37"/>
      <c r="CM757" s="37"/>
      <c r="CN757" s="37"/>
      <c r="CO757" s="37"/>
      <c r="CP757" s="37"/>
      <c r="CQ757" s="37"/>
      <c r="CR757" s="37"/>
      <c r="CS757" s="37"/>
      <c r="CT757" s="37"/>
      <c r="CU757" s="37"/>
      <c r="CV757" s="37"/>
      <c r="CW757" s="37"/>
      <c r="CX757" s="37"/>
      <c r="CY757" s="37"/>
      <c r="CZ757" s="37"/>
      <c r="DA757" s="37"/>
      <c r="DB757" s="37"/>
      <c r="DC757" s="37"/>
      <c r="DD757" s="37"/>
      <c r="DE757" s="37"/>
      <c r="DF757" s="37"/>
      <c r="DG757" s="37"/>
      <c r="DH757" s="37"/>
      <c r="DI757" s="37"/>
      <c r="DJ757" s="37"/>
      <c r="DK757" s="37"/>
      <c r="DL757" s="37"/>
      <c r="DM757" s="37"/>
      <c r="DN757" s="37"/>
      <c r="DO757" s="37"/>
      <c r="DP757" s="37"/>
      <c r="DQ757" s="37"/>
      <c r="DR757" s="37"/>
      <c r="DS757" s="37"/>
      <c r="DT757" s="37"/>
      <c r="DU757" s="37"/>
      <c r="DV757" s="37"/>
      <c r="DW757" s="37"/>
      <c r="DX757" s="37"/>
      <c r="DY757" s="37"/>
      <c r="DZ757" s="37"/>
      <c r="EA757" s="37"/>
      <c r="EB757" s="37"/>
      <c r="EC757" s="37"/>
      <c r="ED757" s="37"/>
      <c r="EE757" s="37"/>
      <c r="EF757" s="37"/>
      <c r="EG757" s="37"/>
      <c r="EH757" s="37"/>
      <c r="EI757" s="37"/>
      <c r="EJ757" s="37"/>
      <c r="EK757" s="37"/>
      <c r="EL757" s="37"/>
      <c r="EM757" s="37"/>
      <c r="EN757" s="37"/>
      <c r="EO757" s="37"/>
      <c r="EP757" s="37"/>
      <c r="EQ757" s="37"/>
      <c r="ER757" s="37"/>
      <c r="ES757" s="37"/>
      <c r="ET757" s="37"/>
      <c r="EU757" s="37"/>
      <c r="EV757" s="37"/>
      <c r="EW757" s="37"/>
      <c r="EX757" s="37"/>
      <c r="EY757" s="37"/>
      <c r="EZ757" s="37"/>
      <c r="FA757" s="37"/>
      <c r="FB757" s="37"/>
      <c r="FC757" s="37"/>
      <c r="FD757" s="37"/>
      <c r="FE757" s="37"/>
      <c r="FF757" s="37"/>
      <c r="FG757" s="37"/>
      <c r="FH757" s="37"/>
      <c r="FI757" s="37"/>
      <c r="FJ757" s="37"/>
      <c r="FK757" s="37"/>
      <c r="FL757" s="37"/>
      <c r="FM757" s="37"/>
      <c r="FN757" s="37"/>
      <c r="FO757" s="37"/>
      <c r="FP757" s="37"/>
      <c r="FQ757" s="37"/>
      <c r="FR757" s="37"/>
      <c r="FS757" s="37"/>
      <c r="FT757" s="37"/>
      <c r="FU757" s="37"/>
      <c r="FV757" s="37"/>
      <c r="FW757" s="37"/>
      <c r="FX757" s="37"/>
      <c r="FY757" s="37"/>
      <c r="FZ757" s="37"/>
      <c r="GA757" s="37"/>
      <c r="GB757" s="37"/>
      <c r="GC757" s="37"/>
      <c r="GD757" s="37"/>
      <c r="GE757" s="37"/>
      <c r="GF757" s="37"/>
      <c r="GG757" s="37"/>
      <c r="GH757" s="37"/>
      <c r="GI757" s="37"/>
      <c r="GJ757" s="37"/>
      <c r="GK757" s="37"/>
      <c r="GL757" s="37"/>
      <c r="GM757" s="37"/>
      <c r="GN757" s="37"/>
      <c r="GO757" s="37"/>
      <c r="GP757" s="37"/>
      <c r="GQ757" s="37"/>
      <c r="GR757" s="37"/>
      <c r="GS757" s="37"/>
      <c r="GT757" s="37"/>
      <c r="GU757" s="37"/>
      <c r="GV757" s="37"/>
      <c r="GW757" s="37"/>
      <c r="GX757" s="37"/>
      <c r="GY757" s="37"/>
      <c r="GZ757" s="37"/>
      <c r="HA757" s="37"/>
      <c r="HB757" s="37"/>
      <c r="HC757" s="37"/>
      <c r="HD757" s="37"/>
      <c r="HE757" s="37"/>
      <c r="HF757" s="37"/>
      <c r="HG757" s="37"/>
      <c r="HH757" s="37"/>
      <c r="HI757" s="37"/>
      <c r="HJ757" s="37"/>
      <c r="HK757" s="37"/>
      <c r="HL757" s="37"/>
      <c r="HM757" s="37"/>
      <c r="HN757" s="37"/>
      <c r="HO757" s="37"/>
      <c r="HP757" s="37"/>
      <c r="HQ757" s="37"/>
      <c r="HR757" s="37"/>
      <c r="HS757" s="37"/>
      <c r="HT757" s="37"/>
      <c r="HU757" s="37"/>
      <c r="HV757" s="37"/>
      <c r="HW757" s="37"/>
      <c r="HX757" s="37"/>
      <c r="HY757" s="37"/>
      <c r="HZ757" s="37"/>
      <c r="IA757" s="37"/>
      <c r="IB757" s="37"/>
      <c r="IC757" s="37"/>
      <c r="ID757" s="37"/>
      <c r="IE757" s="37"/>
      <c r="IF757" s="37"/>
      <c r="IG757" s="37"/>
      <c r="IH757" s="37"/>
      <c r="II757" s="37"/>
      <c r="IJ757" s="37"/>
      <c r="IK757" s="37"/>
    </row>
    <row r="760" spans="1:245" ht="13.5">
      <c r="A760" s="551"/>
      <c r="B760" s="551"/>
      <c r="C760" s="26"/>
      <c r="D760" s="26"/>
      <c r="E760" s="47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  <c r="FJ760" s="26"/>
      <c r="FK760" s="26"/>
      <c r="FL760" s="26"/>
      <c r="FM760" s="26"/>
      <c r="FN760" s="26"/>
      <c r="FO760" s="26"/>
      <c r="FP760" s="26"/>
      <c r="FQ760" s="26"/>
      <c r="FR760" s="26"/>
      <c r="FS760" s="26"/>
      <c r="FT760" s="26"/>
      <c r="FU760" s="26"/>
      <c r="FV760" s="26"/>
      <c r="FW760" s="26"/>
      <c r="FX760" s="26"/>
      <c r="FY760" s="26"/>
      <c r="FZ760" s="26"/>
      <c r="GA760" s="26"/>
      <c r="GB760" s="26"/>
      <c r="GC760" s="26"/>
      <c r="GD760" s="26"/>
      <c r="GE760" s="26"/>
      <c r="GF760" s="26"/>
      <c r="GG760" s="26"/>
      <c r="GH760" s="26"/>
      <c r="GI760" s="26"/>
      <c r="GJ760" s="26"/>
      <c r="GK760" s="26"/>
      <c r="GL760" s="26"/>
      <c r="GM760" s="26"/>
      <c r="GN760" s="26"/>
      <c r="GO760" s="26"/>
      <c r="GP760" s="26"/>
      <c r="GQ760" s="26"/>
      <c r="GR760" s="26"/>
      <c r="GS760" s="26"/>
      <c r="GT760" s="26"/>
      <c r="GU760" s="26"/>
      <c r="GV760" s="26"/>
      <c r="GW760" s="26"/>
      <c r="GX760" s="26"/>
      <c r="GY760" s="26"/>
      <c r="GZ760" s="26"/>
      <c r="HA760" s="26"/>
      <c r="HB760" s="26"/>
      <c r="HC760" s="26"/>
      <c r="HD760" s="26"/>
      <c r="HE760" s="26"/>
      <c r="HF760" s="26"/>
      <c r="HG760" s="26"/>
      <c r="HH760" s="26"/>
      <c r="HI760" s="26"/>
      <c r="HJ760" s="26"/>
      <c r="HK760" s="26"/>
      <c r="HL760" s="26"/>
      <c r="HM760" s="26"/>
      <c r="HN760" s="26"/>
      <c r="HO760" s="26"/>
      <c r="HP760" s="26"/>
      <c r="HQ760" s="26"/>
      <c r="HR760" s="26"/>
      <c r="HS760" s="26"/>
      <c r="HT760" s="26"/>
      <c r="HU760" s="26"/>
      <c r="HV760" s="26"/>
      <c r="HW760" s="26"/>
      <c r="HX760" s="26"/>
      <c r="HY760" s="26"/>
      <c r="HZ760" s="26"/>
      <c r="IA760" s="26"/>
      <c r="IB760" s="26"/>
      <c r="IC760" s="26"/>
      <c r="ID760" s="26"/>
      <c r="IE760" s="26"/>
      <c r="IF760" s="26"/>
      <c r="IG760" s="26"/>
      <c r="IH760" s="26"/>
      <c r="II760" s="26"/>
      <c r="IJ760" s="26"/>
      <c r="IK760" s="26"/>
    </row>
    <row r="761" spans="1:6" ht="12.75">
      <c r="A761" s="547" t="s">
        <v>1711</v>
      </c>
      <c r="B761" s="547"/>
      <c r="C761" s="547"/>
      <c r="D761" s="547"/>
      <c r="E761" s="547"/>
      <c r="F761" s="78"/>
    </row>
    <row r="762" spans="1:245" ht="13.5">
      <c r="A762" s="26"/>
      <c r="B762" s="26"/>
      <c r="C762" s="26"/>
      <c r="D762" s="26"/>
      <c r="E762" s="47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  <c r="FJ762" s="26"/>
      <c r="FK762" s="26"/>
      <c r="FL762" s="26"/>
      <c r="FM762" s="26"/>
      <c r="FN762" s="26"/>
      <c r="FO762" s="26"/>
      <c r="FP762" s="26"/>
      <c r="FQ762" s="26"/>
      <c r="FR762" s="26"/>
      <c r="FS762" s="26"/>
      <c r="FT762" s="26"/>
      <c r="FU762" s="26"/>
      <c r="FV762" s="26"/>
      <c r="FW762" s="26"/>
      <c r="FX762" s="26"/>
      <c r="FY762" s="26"/>
      <c r="FZ762" s="26"/>
      <c r="GA762" s="26"/>
      <c r="GB762" s="26"/>
      <c r="GC762" s="26"/>
      <c r="GD762" s="26"/>
      <c r="GE762" s="26"/>
      <c r="GF762" s="26"/>
      <c r="GG762" s="26"/>
      <c r="GH762" s="26"/>
      <c r="GI762" s="26"/>
      <c r="GJ762" s="26"/>
      <c r="GK762" s="26"/>
      <c r="GL762" s="26"/>
      <c r="GM762" s="26"/>
      <c r="GN762" s="26"/>
      <c r="GO762" s="26"/>
      <c r="GP762" s="26"/>
      <c r="GQ762" s="26"/>
      <c r="GR762" s="26"/>
      <c r="GS762" s="26"/>
      <c r="GT762" s="26"/>
      <c r="GU762" s="26"/>
      <c r="GV762" s="26"/>
      <c r="GW762" s="26"/>
      <c r="GX762" s="26"/>
      <c r="GY762" s="26"/>
      <c r="GZ762" s="26"/>
      <c r="HA762" s="26"/>
      <c r="HB762" s="26"/>
      <c r="HC762" s="26"/>
      <c r="HD762" s="26"/>
      <c r="HE762" s="26"/>
      <c r="HF762" s="26"/>
      <c r="HG762" s="26"/>
      <c r="HH762" s="26"/>
      <c r="HI762" s="26"/>
      <c r="HJ762" s="26"/>
      <c r="HK762" s="26"/>
      <c r="HL762" s="26"/>
      <c r="HM762" s="26"/>
      <c r="HN762" s="26"/>
      <c r="HO762" s="26"/>
      <c r="HP762" s="26"/>
      <c r="HQ762" s="26"/>
      <c r="HR762" s="26"/>
      <c r="HS762" s="26"/>
      <c r="HT762" s="26"/>
      <c r="HU762" s="26"/>
      <c r="HV762" s="26"/>
      <c r="HW762" s="26"/>
      <c r="HX762" s="26"/>
      <c r="HY762" s="26"/>
      <c r="HZ762" s="26"/>
      <c r="IA762" s="26"/>
      <c r="IB762" s="26"/>
      <c r="IC762" s="26"/>
      <c r="ID762" s="26"/>
      <c r="IE762" s="26"/>
      <c r="IF762" s="26"/>
      <c r="IG762" s="26"/>
      <c r="IH762" s="26"/>
      <c r="II762" s="26"/>
      <c r="IJ762" s="26"/>
      <c r="IK762" s="26"/>
    </row>
  </sheetData>
  <sheetProtection/>
  <mergeCells count="8">
    <mergeCell ref="A761:E761"/>
    <mergeCell ref="A676:D676"/>
    <mergeCell ref="A760:B760"/>
    <mergeCell ref="A1:E1"/>
    <mergeCell ref="A2:E2"/>
    <mergeCell ref="C6:D6"/>
    <mergeCell ref="C17:D17"/>
    <mergeCell ref="A5:D5"/>
  </mergeCells>
  <printOptions/>
  <pageMargins left="0.48" right="0.19" top="0.19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758"/>
  <sheetViews>
    <sheetView tabSelected="1" zoomScale="46" zoomScaleNormal="46" zoomScalePageLayoutView="0" workbookViewId="0" topLeftCell="A1594">
      <selection activeCell="F1601" sqref="F1601"/>
    </sheetView>
  </sheetViews>
  <sheetFormatPr defaultColWidth="9.140625" defaultRowHeight="12.75"/>
  <cols>
    <col min="1" max="1" width="6.8515625" style="242" customWidth="1"/>
    <col min="2" max="2" width="9.140625" style="242" customWidth="1"/>
    <col min="3" max="3" width="22.7109375" style="242" customWidth="1"/>
    <col min="4" max="4" width="24.140625" style="242" customWidth="1"/>
    <col min="5" max="5" width="14.8515625" style="242" customWidth="1"/>
    <col min="6" max="6" width="23.421875" style="476" customWidth="1"/>
    <col min="7" max="7" width="13.00390625" style="476" customWidth="1"/>
    <col min="8" max="8" width="13.57421875" style="476" customWidth="1"/>
    <col min="9" max="9" width="9.140625" style="242" customWidth="1"/>
    <col min="10" max="10" width="15.8515625" style="476" customWidth="1"/>
    <col min="11" max="11" width="13.28125" style="477" customWidth="1"/>
    <col min="12" max="12" width="19.00390625" style="478" customWidth="1"/>
    <col min="13" max="13" width="21.28125" style="477" customWidth="1"/>
    <col min="14" max="14" width="15.57421875" style="477" customWidth="1"/>
    <col min="15" max="15" width="19.57421875" style="477" customWidth="1"/>
    <col min="16" max="16" width="9.140625" style="81" customWidth="1"/>
    <col min="17" max="17" width="24.00390625" style="82" customWidth="1"/>
    <col min="18" max="18" width="16.00390625" style="82" customWidth="1"/>
    <col min="19" max="16384" width="9.140625" style="82" customWidth="1"/>
  </cols>
  <sheetData>
    <row r="1" spans="1:18" ht="42.75" customHeight="1">
      <c r="A1" s="561" t="s">
        <v>1013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21" customHeigh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</row>
    <row r="3" spans="1:18" ht="224.25">
      <c r="A3" s="221" t="s">
        <v>1712</v>
      </c>
      <c r="B3" s="243" t="s">
        <v>1715</v>
      </c>
      <c r="C3" s="244" t="s">
        <v>260</v>
      </c>
      <c r="D3" s="245" t="s">
        <v>2097</v>
      </c>
      <c r="E3" s="246" t="s">
        <v>2633</v>
      </c>
      <c r="F3" s="245" t="s">
        <v>1716</v>
      </c>
      <c r="G3" s="247" t="s">
        <v>1125</v>
      </c>
      <c r="H3" s="247" t="s">
        <v>1126</v>
      </c>
      <c r="I3" s="247" t="s">
        <v>1717</v>
      </c>
      <c r="J3" s="247" t="s">
        <v>1718</v>
      </c>
      <c r="K3" s="248" t="s">
        <v>1719</v>
      </c>
      <c r="L3" s="249" t="s">
        <v>1720</v>
      </c>
      <c r="M3" s="248" t="s">
        <v>2002</v>
      </c>
      <c r="N3" s="248" t="s">
        <v>2632</v>
      </c>
      <c r="O3" s="247" t="s">
        <v>1218</v>
      </c>
      <c r="P3" s="88" t="s">
        <v>316</v>
      </c>
      <c r="Q3" s="89" t="s">
        <v>1011</v>
      </c>
      <c r="R3" s="89" t="s">
        <v>1012</v>
      </c>
    </row>
    <row r="4" spans="1:18" ht="15.75" customHeight="1">
      <c r="A4" s="563" t="s">
        <v>2326</v>
      </c>
      <c r="B4" s="563"/>
      <c r="C4" s="563"/>
      <c r="D4" s="563"/>
      <c r="E4" s="563"/>
      <c r="F4" s="563"/>
      <c r="G4" s="563"/>
      <c r="H4" s="563"/>
      <c r="I4" s="563"/>
      <c r="J4" s="563"/>
      <c r="K4" s="250"/>
      <c r="L4" s="251"/>
      <c r="M4" s="250"/>
      <c r="N4" s="250"/>
      <c r="O4" s="252"/>
      <c r="P4" s="112"/>
      <c r="Q4" s="113"/>
      <c r="R4" s="113"/>
    </row>
    <row r="5" spans="1:18" ht="69.75" customHeight="1">
      <c r="A5" s="222"/>
      <c r="B5" s="222" t="s">
        <v>2693</v>
      </c>
      <c r="C5" s="564" t="s">
        <v>1473</v>
      </c>
      <c r="D5" s="564"/>
      <c r="E5" s="254"/>
      <c r="F5" s="255"/>
      <c r="G5" s="255"/>
      <c r="H5" s="255"/>
      <c r="I5" s="256"/>
      <c r="J5" s="255"/>
      <c r="K5" s="250"/>
      <c r="L5" s="251"/>
      <c r="M5" s="250"/>
      <c r="N5" s="250"/>
      <c r="O5" s="250"/>
      <c r="P5" s="112"/>
      <c r="Q5" s="113"/>
      <c r="R5" s="113"/>
    </row>
    <row r="6" spans="1:18" ht="63">
      <c r="A6" s="223">
        <v>1</v>
      </c>
      <c r="B6" s="257" t="s">
        <v>972</v>
      </c>
      <c r="C6" s="257" t="s">
        <v>1116</v>
      </c>
      <c r="D6" s="257" t="s">
        <v>984</v>
      </c>
      <c r="E6" s="257">
        <v>1200</v>
      </c>
      <c r="F6" s="258" t="s">
        <v>1722</v>
      </c>
      <c r="G6" s="258"/>
      <c r="H6" s="258"/>
      <c r="I6" s="259" t="s">
        <v>1723</v>
      </c>
      <c r="J6" s="258" t="s">
        <v>1724</v>
      </c>
      <c r="K6" s="260">
        <v>6.45</v>
      </c>
      <c r="L6" s="261">
        <v>1.29</v>
      </c>
      <c r="M6" s="260">
        <v>7.2</v>
      </c>
      <c r="N6" s="260"/>
      <c r="O6" s="260">
        <v>6.45</v>
      </c>
      <c r="P6" s="119">
        <v>1</v>
      </c>
      <c r="Q6" s="113"/>
      <c r="R6" s="113"/>
    </row>
    <row r="7" spans="1:18" ht="189">
      <c r="A7" s="223">
        <v>1</v>
      </c>
      <c r="B7" s="257" t="s">
        <v>972</v>
      </c>
      <c r="C7" s="257" t="s">
        <v>1116</v>
      </c>
      <c r="D7" s="257" t="s">
        <v>984</v>
      </c>
      <c r="E7" s="257">
        <v>1200</v>
      </c>
      <c r="F7" s="118" t="s">
        <v>1121</v>
      </c>
      <c r="G7" s="118" t="s">
        <v>1122</v>
      </c>
      <c r="H7" s="262">
        <v>5</v>
      </c>
      <c r="I7" s="118" t="s">
        <v>1123</v>
      </c>
      <c r="J7" s="118" t="s">
        <v>1124</v>
      </c>
      <c r="K7" s="262">
        <v>6.46</v>
      </c>
      <c r="L7" s="263">
        <v>1.076</v>
      </c>
      <c r="M7" s="264">
        <v>7.199999999999999</v>
      </c>
      <c r="N7" s="262"/>
      <c r="O7" s="265">
        <v>6.46</v>
      </c>
      <c r="P7" s="119">
        <v>2</v>
      </c>
      <c r="Q7" s="113"/>
      <c r="R7" s="113"/>
    </row>
    <row r="8" spans="1:18" ht="81">
      <c r="A8" s="224">
        <v>1</v>
      </c>
      <c r="B8" s="266" t="s">
        <v>972</v>
      </c>
      <c r="C8" s="266" t="s">
        <v>1116</v>
      </c>
      <c r="D8" s="266" t="s">
        <v>984</v>
      </c>
      <c r="E8" s="266">
        <v>1200</v>
      </c>
      <c r="F8" s="267" t="s">
        <v>177</v>
      </c>
      <c r="G8" s="267"/>
      <c r="H8" s="267"/>
      <c r="I8" s="268" t="s">
        <v>178</v>
      </c>
      <c r="J8" s="267" t="s">
        <v>179</v>
      </c>
      <c r="K8" s="269">
        <v>1.36</v>
      </c>
      <c r="L8" s="270">
        <v>1.36</v>
      </c>
      <c r="M8" s="269">
        <v>1.44</v>
      </c>
      <c r="N8" s="269">
        <v>1.44</v>
      </c>
      <c r="O8" s="271">
        <v>6.8</v>
      </c>
      <c r="P8" s="119">
        <v>3</v>
      </c>
      <c r="Q8" s="113"/>
      <c r="R8" s="113"/>
    </row>
    <row r="9" spans="1:18" ht="21">
      <c r="A9" s="225"/>
      <c r="B9" s="137"/>
      <c r="C9" s="137"/>
      <c r="D9" s="137"/>
      <c r="E9" s="137"/>
      <c r="F9" s="111"/>
      <c r="G9" s="111"/>
      <c r="H9" s="272"/>
      <c r="I9" s="111"/>
      <c r="J9" s="111"/>
      <c r="K9" s="272"/>
      <c r="L9" s="273"/>
      <c r="M9" s="274"/>
      <c r="N9" s="272"/>
      <c r="O9" s="275"/>
      <c r="P9" s="114"/>
      <c r="Q9" s="114"/>
      <c r="R9" s="114"/>
    </row>
    <row r="10" spans="1:18" ht="63">
      <c r="A10" s="222">
        <v>2</v>
      </c>
      <c r="B10" s="254" t="s">
        <v>443</v>
      </c>
      <c r="C10" s="254" t="s">
        <v>1089</v>
      </c>
      <c r="D10" s="254" t="s">
        <v>2417</v>
      </c>
      <c r="E10" s="254">
        <v>20</v>
      </c>
      <c r="F10" s="255" t="s">
        <v>1725</v>
      </c>
      <c r="G10" s="255"/>
      <c r="H10" s="255"/>
      <c r="I10" s="256" t="s">
        <v>1726</v>
      </c>
      <c r="J10" s="255" t="s">
        <v>1724</v>
      </c>
      <c r="K10" s="250">
        <v>8.98</v>
      </c>
      <c r="L10" s="251">
        <v>8.98</v>
      </c>
      <c r="M10" s="250"/>
      <c r="N10" s="250"/>
      <c r="O10" s="250">
        <v>8.98</v>
      </c>
      <c r="P10" s="112">
        <v>1</v>
      </c>
      <c r="Q10" s="113"/>
      <c r="R10" s="113"/>
    </row>
    <row r="11" spans="1:18" ht="147">
      <c r="A11" s="226">
        <v>2</v>
      </c>
      <c r="B11" s="101" t="s">
        <v>443</v>
      </c>
      <c r="C11" s="101" t="s">
        <v>1089</v>
      </c>
      <c r="D11" s="101" t="s">
        <v>2417</v>
      </c>
      <c r="E11" s="101">
        <v>20</v>
      </c>
      <c r="F11" s="90" t="s">
        <v>1127</v>
      </c>
      <c r="G11" s="96" t="s">
        <v>1128</v>
      </c>
      <c r="H11" s="276">
        <v>14</v>
      </c>
      <c r="I11" s="90" t="s">
        <v>1129</v>
      </c>
      <c r="J11" s="90" t="s">
        <v>1124</v>
      </c>
      <c r="K11" s="276">
        <v>4.86</v>
      </c>
      <c r="L11" s="277">
        <v>0.2893</v>
      </c>
      <c r="M11" s="278"/>
      <c r="N11" s="276"/>
      <c r="O11" s="276">
        <v>9.72</v>
      </c>
      <c r="P11" s="112">
        <v>2</v>
      </c>
      <c r="Q11" s="113"/>
      <c r="R11" s="113"/>
    </row>
    <row r="12" spans="1:18" ht="21">
      <c r="A12" s="225"/>
      <c r="B12" s="137"/>
      <c r="C12" s="137"/>
      <c r="D12" s="137"/>
      <c r="E12" s="137"/>
      <c r="F12" s="111"/>
      <c r="G12" s="111"/>
      <c r="H12" s="272"/>
      <c r="I12" s="111"/>
      <c r="J12" s="111"/>
      <c r="K12" s="272"/>
      <c r="L12" s="273"/>
      <c r="M12" s="274"/>
      <c r="N12" s="272"/>
      <c r="O12" s="275"/>
      <c r="P12" s="114"/>
      <c r="Q12" s="114"/>
      <c r="R12" s="114"/>
    </row>
    <row r="13" spans="1:18" ht="147">
      <c r="A13" s="226">
        <v>3</v>
      </c>
      <c r="B13" s="101" t="s">
        <v>443</v>
      </c>
      <c r="C13" s="101" t="s">
        <v>1089</v>
      </c>
      <c r="D13" s="101" t="s">
        <v>2418</v>
      </c>
      <c r="E13" s="101">
        <v>20</v>
      </c>
      <c r="F13" s="90" t="s">
        <v>1130</v>
      </c>
      <c r="G13" s="96" t="s">
        <v>1128</v>
      </c>
      <c r="H13" s="276">
        <v>14</v>
      </c>
      <c r="I13" s="90" t="s">
        <v>1129</v>
      </c>
      <c r="J13" s="90" t="s">
        <v>1124</v>
      </c>
      <c r="K13" s="276">
        <v>6.04</v>
      </c>
      <c r="L13" s="277">
        <v>0.3593</v>
      </c>
      <c r="M13" s="278"/>
      <c r="N13" s="276"/>
      <c r="O13" s="276">
        <v>6.04</v>
      </c>
      <c r="P13" s="120">
        <v>1</v>
      </c>
      <c r="Q13" s="120"/>
      <c r="R13" s="120"/>
    </row>
    <row r="14" spans="1:18" ht="63">
      <c r="A14" s="222">
        <v>3</v>
      </c>
      <c r="B14" s="254" t="s">
        <v>443</v>
      </c>
      <c r="C14" s="254" t="s">
        <v>1089</v>
      </c>
      <c r="D14" s="254" t="s">
        <v>2418</v>
      </c>
      <c r="E14" s="254">
        <v>20</v>
      </c>
      <c r="F14" s="255" t="s">
        <v>1727</v>
      </c>
      <c r="G14" s="255"/>
      <c r="H14" s="255"/>
      <c r="I14" s="256" t="s">
        <v>1726</v>
      </c>
      <c r="J14" s="255" t="s">
        <v>1724</v>
      </c>
      <c r="K14" s="250">
        <v>13.03</v>
      </c>
      <c r="L14" s="251">
        <v>13.03</v>
      </c>
      <c r="M14" s="250"/>
      <c r="N14" s="250"/>
      <c r="O14" s="250">
        <v>6.51</v>
      </c>
      <c r="P14" s="112">
        <v>2</v>
      </c>
      <c r="Q14" s="113"/>
      <c r="R14" s="113"/>
    </row>
    <row r="15" spans="1:18" ht="21">
      <c r="A15" s="225"/>
      <c r="B15" s="137"/>
      <c r="C15" s="137"/>
      <c r="D15" s="137"/>
      <c r="E15" s="137"/>
      <c r="F15" s="111"/>
      <c r="G15" s="111"/>
      <c r="H15" s="272"/>
      <c r="I15" s="111"/>
      <c r="J15" s="111"/>
      <c r="K15" s="272"/>
      <c r="L15" s="273"/>
      <c r="M15" s="274"/>
      <c r="N15" s="272"/>
      <c r="O15" s="275"/>
      <c r="P15" s="114"/>
      <c r="Q15" s="114"/>
      <c r="R15" s="114"/>
    </row>
    <row r="16" spans="1:18" ht="147">
      <c r="A16" s="222">
        <v>4</v>
      </c>
      <c r="B16" s="254" t="s">
        <v>443</v>
      </c>
      <c r="C16" s="254" t="s">
        <v>1089</v>
      </c>
      <c r="D16" s="254" t="s">
        <v>666</v>
      </c>
      <c r="E16" s="254">
        <v>1300</v>
      </c>
      <c r="F16" s="96" t="s">
        <v>145</v>
      </c>
      <c r="G16" s="96"/>
      <c r="H16" s="96"/>
      <c r="I16" s="96" t="s">
        <v>146</v>
      </c>
      <c r="J16" s="279" t="s">
        <v>147</v>
      </c>
      <c r="K16" s="280">
        <v>66.6</v>
      </c>
      <c r="L16" s="281">
        <f>K16/10</f>
        <v>6.659999999999999</v>
      </c>
      <c r="M16" s="279">
        <v>82.26</v>
      </c>
      <c r="N16" s="279"/>
      <c r="O16" s="280">
        <v>66.6</v>
      </c>
      <c r="P16" s="112">
        <v>1</v>
      </c>
      <c r="Q16" s="113"/>
      <c r="R16" s="113"/>
    </row>
    <row r="17" spans="1:18" ht="61.5">
      <c r="A17" s="222">
        <v>4</v>
      </c>
      <c r="B17" s="254" t="s">
        <v>443</v>
      </c>
      <c r="C17" s="254" t="s">
        <v>1089</v>
      </c>
      <c r="D17" s="254" t="s">
        <v>666</v>
      </c>
      <c r="E17" s="254">
        <v>1300</v>
      </c>
      <c r="F17" s="255" t="s">
        <v>1728</v>
      </c>
      <c r="G17" s="255"/>
      <c r="H17" s="255"/>
      <c r="I17" s="256" t="s">
        <v>1729</v>
      </c>
      <c r="J17" s="255" t="s">
        <v>1724</v>
      </c>
      <c r="K17" s="250">
        <v>79</v>
      </c>
      <c r="L17" s="251">
        <v>7.9</v>
      </c>
      <c r="M17" s="250">
        <v>82.26</v>
      </c>
      <c r="N17" s="250"/>
      <c r="O17" s="250">
        <v>79</v>
      </c>
      <c r="P17" s="112">
        <v>2</v>
      </c>
      <c r="Q17" s="113"/>
      <c r="R17" s="113"/>
    </row>
    <row r="18" spans="1:18" ht="21">
      <c r="A18" s="225"/>
      <c r="B18" s="137"/>
      <c r="C18" s="137"/>
      <c r="D18" s="137"/>
      <c r="E18" s="137"/>
      <c r="F18" s="111"/>
      <c r="G18" s="111"/>
      <c r="H18" s="111"/>
      <c r="I18" s="111"/>
      <c r="J18" s="272"/>
      <c r="K18" s="274"/>
      <c r="L18" s="273"/>
      <c r="M18" s="272"/>
      <c r="N18" s="272"/>
      <c r="O18" s="275"/>
      <c r="P18" s="114"/>
      <c r="Q18" s="114"/>
      <c r="R18" s="114"/>
    </row>
    <row r="19" spans="1:19" ht="147">
      <c r="A19" s="226">
        <v>5</v>
      </c>
      <c r="B19" s="101" t="s">
        <v>443</v>
      </c>
      <c r="C19" s="101" t="s">
        <v>1090</v>
      </c>
      <c r="D19" s="101" t="s">
        <v>953</v>
      </c>
      <c r="E19" s="101">
        <v>200</v>
      </c>
      <c r="F19" s="90" t="s">
        <v>1131</v>
      </c>
      <c r="G19" s="96" t="s">
        <v>1132</v>
      </c>
      <c r="H19" s="276">
        <v>28</v>
      </c>
      <c r="I19" s="90" t="s">
        <v>1129</v>
      </c>
      <c r="J19" s="90" t="s">
        <v>1124</v>
      </c>
      <c r="K19" s="276">
        <v>4.42</v>
      </c>
      <c r="L19" s="277">
        <v>0.1314</v>
      </c>
      <c r="M19" s="278">
        <v>9.11</v>
      </c>
      <c r="N19" s="282"/>
      <c r="O19" s="276">
        <v>4.42</v>
      </c>
      <c r="P19" s="120">
        <v>1</v>
      </c>
      <c r="Q19" s="120"/>
      <c r="R19" s="120"/>
      <c r="S19" s="121" t="s">
        <v>1217</v>
      </c>
    </row>
    <row r="20" spans="1:19" ht="60.75">
      <c r="A20" s="227">
        <v>5</v>
      </c>
      <c r="B20" s="283" t="s">
        <v>443</v>
      </c>
      <c r="C20" s="283" t="s">
        <v>1090</v>
      </c>
      <c r="D20" s="283" t="s">
        <v>953</v>
      </c>
      <c r="E20" s="283">
        <v>200</v>
      </c>
      <c r="F20" s="284" t="s">
        <v>180</v>
      </c>
      <c r="G20" s="284"/>
      <c r="H20" s="284"/>
      <c r="I20" s="285" t="s">
        <v>181</v>
      </c>
      <c r="J20" s="284" t="s">
        <v>179</v>
      </c>
      <c r="K20" s="286">
        <v>4.76</v>
      </c>
      <c r="L20" s="287">
        <v>0.1587</v>
      </c>
      <c r="M20" s="286" t="s">
        <v>182</v>
      </c>
      <c r="N20" s="288" t="s">
        <v>182</v>
      </c>
      <c r="O20" s="289">
        <v>4.44</v>
      </c>
      <c r="P20" s="120">
        <v>2</v>
      </c>
      <c r="Q20" s="120"/>
      <c r="R20" s="120"/>
      <c r="S20" s="82" t="s">
        <v>1217</v>
      </c>
    </row>
    <row r="21" spans="1:18" s="121" customFormat="1" ht="126">
      <c r="A21" s="222">
        <v>5</v>
      </c>
      <c r="B21" s="254" t="s">
        <v>443</v>
      </c>
      <c r="C21" s="254" t="s">
        <v>1090</v>
      </c>
      <c r="D21" s="254" t="s">
        <v>953</v>
      </c>
      <c r="E21" s="254">
        <v>200</v>
      </c>
      <c r="F21" s="96" t="s">
        <v>148</v>
      </c>
      <c r="G21" s="96"/>
      <c r="H21" s="96"/>
      <c r="I21" s="96" t="s">
        <v>149</v>
      </c>
      <c r="J21" s="279" t="s">
        <v>147</v>
      </c>
      <c r="K21" s="279">
        <v>3.22</v>
      </c>
      <c r="L21" s="281">
        <f>K21/14</f>
        <v>0.23</v>
      </c>
      <c r="M21" s="279">
        <v>4.55</v>
      </c>
      <c r="N21" s="290"/>
      <c r="O21" s="250">
        <v>6.44</v>
      </c>
      <c r="P21" s="120">
        <v>3</v>
      </c>
      <c r="Q21" s="120"/>
      <c r="R21" s="120"/>
    </row>
    <row r="22" spans="1:18" ht="61.5">
      <c r="A22" s="222">
        <v>5</v>
      </c>
      <c r="B22" s="254" t="s">
        <v>443</v>
      </c>
      <c r="C22" s="254" t="s">
        <v>1090</v>
      </c>
      <c r="D22" s="254" t="s">
        <v>953</v>
      </c>
      <c r="E22" s="254">
        <v>200</v>
      </c>
      <c r="F22" s="255" t="s">
        <v>1730</v>
      </c>
      <c r="G22" s="255"/>
      <c r="H22" s="255"/>
      <c r="I22" s="256" t="s">
        <v>1731</v>
      </c>
      <c r="J22" s="255" t="s">
        <v>1724</v>
      </c>
      <c r="K22" s="250">
        <v>6.56</v>
      </c>
      <c r="L22" s="251">
        <v>6.56</v>
      </c>
      <c r="M22" s="250"/>
      <c r="N22" s="250"/>
      <c r="O22" s="252">
        <v>6.56</v>
      </c>
      <c r="P22" s="112">
        <v>4</v>
      </c>
      <c r="Q22" s="113"/>
      <c r="R22" s="113"/>
    </row>
    <row r="23" spans="1:18" ht="21">
      <c r="A23" s="225"/>
      <c r="B23" s="137"/>
      <c r="C23" s="137"/>
      <c r="D23" s="137"/>
      <c r="E23" s="137"/>
      <c r="F23" s="111"/>
      <c r="G23" s="111"/>
      <c r="H23" s="272"/>
      <c r="I23" s="111"/>
      <c r="J23" s="111"/>
      <c r="K23" s="272"/>
      <c r="L23" s="273"/>
      <c r="M23" s="274"/>
      <c r="N23" s="272"/>
      <c r="O23" s="275"/>
      <c r="P23" s="114"/>
      <c r="Q23" s="114"/>
      <c r="R23" s="114"/>
    </row>
    <row r="24" spans="1:19" ht="189">
      <c r="A24" s="222">
        <v>6</v>
      </c>
      <c r="B24" s="254" t="s">
        <v>443</v>
      </c>
      <c r="C24" s="254" t="s">
        <v>1090</v>
      </c>
      <c r="D24" s="254" t="s">
        <v>2849</v>
      </c>
      <c r="E24" s="291">
        <v>1300</v>
      </c>
      <c r="F24" s="96" t="s">
        <v>150</v>
      </c>
      <c r="G24" s="96"/>
      <c r="H24" s="96"/>
      <c r="I24" s="96" t="s">
        <v>151</v>
      </c>
      <c r="J24" s="279" t="s">
        <v>147</v>
      </c>
      <c r="K24" s="280">
        <v>27.3</v>
      </c>
      <c r="L24" s="281">
        <f>K24/10</f>
        <v>2.73</v>
      </c>
      <c r="M24" s="280">
        <v>47.04</v>
      </c>
      <c r="N24" s="250"/>
      <c r="O24" s="278">
        <v>27.3</v>
      </c>
      <c r="P24" s="120">
        <v>1</v>
      </c>
      <c r="Q24" s="120"/>
      <c r="R24" s="120"/>
      <c r="S24" s="82" t="s">
        <v>1217</v>
      </c>
    </row>
    <row r="25" spans="1:18" ht="63">
      <c r="A25" s="222">
        <v>6</v>
      </c>
      <c r="B25" s="254" t="s">
        <v>443</v>
      </c>
      <c r="C25" s="254" t="s">
        <v>1090</v>
      </c>
      <c r="D25" s="254" t="s">
        <v>2849</v>
      </c>
      <c r="E25" s="291">
        <v>1300</v>
      </c>
      <c r="F25" s="255" t="s">
        <v>1732</v>
      </c>
      <c r="G25" s="255"/>
      <c r="H25" s="255"/>
      <c r="I25" s="256" t="s">
        <v>1723</v>
      </c>
      <c r="J25" s="255" t="s">
        <v>1724</v>
      </c>
      <c r="K25" s="250">
        <v>19.1</v>
      </c>
      <c r="L25" s="251">
        <v>3.82</v>
      </c>
      <c r="M25" s="250">
        <v>23.52</v>
      </c>
      <c r="N25" s="250"/>
      <c r="O25" s="250">
        <v>38.2</v>
      </c>
      <c r="P25" s="112">
        <v>2</v>
      </c>
      <c r="Q25" s="113"/>
      <c r="R25" s="113"/>
    </row>
    <row r="26" spans="1:18" ht="21">
      <c r="A26" s="225"/>
      <c r="B26" s="137"/>
      <c r="C26" s="137"/>
      <c r="D26" s="137"/>
      <c r="E26" s="137"/>
      <c r="F26" s="111"/>
      <c r="G26" s="111"/>
      <c r="H26" s="111"/>
      <c r="I26" s="111"/>
      <c r="J26" s="272"/>
      <c r="K26" s="274"/>
      <c r="L26" s="273"/>
      <c r="M26" s="274"/>
      <c r="N26" s="292"/>
      <c r="O26" s="293"/>
      <c r="P26" s="114"/>
      <c r="Q26" s="114"/>
      <c r="R26" s="114"/>
    </row>
    <row r="27" spans="1:18" ht="105">
      <c r="A27" s="222">
        <v>7</v>
      </c>
      <c r="B27" s="254" t="s">
        <v>443</v>
      </c>
      <c r="C27" s="254" t="s">
        <v>1440</v>
      </c>
      <c r="D27" s="254" t="s">
        <v>2848</v>
      </c>
      <c r="E27" s="254">
        <v>10</v>
      </c>
      <c r="F27" s="96" t="s">
        <v>152</v>
      </c>
      <c r="G27" s="96"/>
      <c r="H27" s="96"/>
      <c r="I27" s="96" t="s">
        <v>153</v>
      </c>
      <c r="J27" s="279" t="s">
        <v>147</v>
      </c>
      <c r="K27" s="280">
        <v>9</v>
      </c>
      <c r="L27" s="281">
        <f>K27/30</f>
        <v>0.3</v>
      </c>
      <c r="M27" s="279">
        <v>10.36</v>
      </c>
      <c r="N27" s="279"/>
      <c r="O27" s="280">
        <v>9</v>
      </c>
      <c r="P27" s="112">
        <v>1</v>
      </c>
      <c r="Q27" s="113"/>
      <c r="R27" s="113"/>
    </row>
    <row r="28" spans="1:18" ht="147">
      <c r="A28" s="226">
        <v>7</v>
      </c>
      <c r="B28" s="101" t="s">
        <v>443</v>
      </c>
      <c r="C28" s="101" t="s">
        <v>1440</v>
      </c>
      <c r="D28" s="101" t="s">
        <v>2848</v>
      </c>
      <c r="E28" s="101">
        <v>10</v>
      </c>
      <c r="F28" s="90" t="s">
        <v>1133</v>
      </c>
      <c r="G28" s="96" t="s">
        <v>1134</v>
      </c>
      <c r="H28" s="276">
        <v>28</v>
      </c>
      <c r="I28" s="90" t="s">
        <v>1129</v>
      </c>
      <c r="J28" s="90" t="s">
        <v>1124</v>
      </c>
      <c r="K28" s="276">
        <v>9.49</v>
      </c>
      <c r="L28" s="277">
        <v>0.2825</v>
      </c>
      <c r="M28" s="278">
        <v>9.67</v>
      </c>
      <c r="N28" s="276"/>
      <c r="O28" s="276">
        <v>10.17</v>
      </c>
      <c r="P28" s="112">
        <v>2</v>
      </c>
      <c r="Q28" s="113"/>
      <c r="R28" s="113"/>
    </row>
    <row r="29" spans="1:18" ht="21">
      <c r="A29" s="225"/>
      <c r="B29" s="137"/>
      <c r="C29" s="137"/>
      <c r="D29" s="137"/>
      <c r="E29" s="137"/>
      <c r="F29" s="111"/>
      <c r="G29" s="111"/>
      <c r="H29" s="272"/>
      <c r="I29" s="111"/>
      <c r="J29" s="111"/>
      <c r="K29" s="272"/>
      <c r="L29" s="273"/>
      <c r="M29" s="274"/>
      <c r="N29" s="272"/>
      <c r="O29" s="275"/>
      <c r="P29" s="114"/>
      <c r="Q29" s="114"/>
      <c r="R29" s="114"/>
    </row>
    <row r="30" spans="1:19" ht="60.75">
      <c r="A30" s="227">
        <v>8</v>
      </c>
      <c r="B30" s="283" t="s">
        <v>443</v>
      </c>
      <c r="C30" s="283" t="s">
        <v>893</v>
      </c>
      <c r="D30" s="283" t="s">
        <v>896</v>
      </c>
      <c r="E30" s="283">
        <v>10</v>
      </c>
      <c r="F30" s="284" t="s">
        <v>183</v>
      </c>
      <c r="G30" s="284"/>
      <c r="H30" s="284"/>
      <c r="I30" s="285" t="s">
        <v>184</v>
      </c>
      <c r="J30" s="284" t="s">
        <v>179</v>
      </c>
      <c r="K30" s="286">
        <v>2.82</v>
      </c>
      <c r="L30" s="287">
        <v>0.094</v>
      </c>
      <c r="M30" s="286" t="s">
        <v>182</v>
      </c>
      <c r="N30" s="288" t="s">
        <v>182</v>
      </c>
      <c r="O30" s="289">
        <v>2.82</v>
      </c>
      <c r="P30" s="112"/>
      <c r="Q30" s="113"/>
      <c r="R30" s="113"/>
      <c r="S30" s="82" t="s">
        <v>1217</v>
      </c>
    </row>
    <row r="31" spans="1:19" ht="126">
      <c r="A31" s="226">
        <v>8</v>
      </c>
      <c r="B31" s="101" t="s">
        <v>443</v>
      </c>
      <c r="C31" s="101" t="s">
        <v>893</v>
      </c>
      <c r="D31" s="101" t="s">
        <v>896</v>
      </c>
      <c r="E31" s="101">
        <v>10</v>
      </c>
      <c r="F31" s="90" t="s">
        <v>1135</v>
      </c>
      <c r="G31" s="96" t="s">
        <v>1136</v>
      </c>
      <c r="H31" s="276">
        <v>30</v>
      </c>
      <c r="I31" s="90" t="s">
        <v>1137</v>
      </c>
      <c r="J31" s="90" t="s">
        <v>1124</v>
      </c>
      <c r="K31" s="276">
        <v>2.82</v>
      </c>
      <c r="L31" s="277">
        <v>0.0783</v>
      </c>
      <c r="M31" s="278"/>
      <c r="N31" s="282"/>
      <c r="O31" s="276">
        <v>2.82</v>
      </c>
      <c r="P31" s="112"/>
      <c r="Q31" s="113"/>
      <c r="R31" s="113"/>
      <c r="S31" s="82" t="s">
        <v>1217</v>
      </c>
    </row>
    <row r="32" spans="1:18" ht="61.5">
      <c r="A32" s="222">
        <v>8</v>
      </c>
      <c r="B32" s="254" t="s">
        <v>443</v>
      </c>
      <c r="C32" s="254" t="s">
        <v>893</v>
      </c>
      <c r="D32" s="254" t="s">
        <v>896</v>
      </c>
      <c r="E32" s="254">
        <v>10</v>
      </c>
      <c r="F32" s="255" t="s">
        <v>1733</v>
      </c>
      <c r="G32" s="255"/>
      <c r="H32" s="255"/>
      <c r="I32" s="256" t="s">
        <v>1726</v>
      </c>
      <c r="J32" s="255" t="s">
        <v>1724</v>
      </c>
      <c r="K32" s="250">
        <v>7.53</v>
      </c>
      <c r="L32" s="251">
        <v>7.53</v>
      </c>
      <c r="M32" s="250"/>
      <c r="N32" s="282"/>
      <c r="O32" s="276">
        <v>7.53</v>
      </c>
      <c r="P32" s="112">
        <v>3</v>
      </c>
      <c r="Q32" s="113"/>
      <c r="R32" s="113"/>
    </row>
    <row r="33" spans="1:18" ht="21">
      <c r="A33" s="225"/>
      <c r="B33" s="137"/>
      <c r="C33" s="137"/>
      <c r="D33" s="137"/>
      <c r="E33" s="137"/>
      <c r="F33" s="111"/>
      <c r="G33" s="111"/>
      <c r="H33" s="272"/>
      <c r="I33" s="111"/>
      <c r="J33" s="111"/>
      <c r="K33" s="272"/>
      <c r="L33" s="273"/>
      <c r="M33" s="274"/>
      <c r="N33" s="294"/>
      <c r="O33" s="272"/>
      <c r="P33" s="114"/>
      <c r="Q33" s="114"/>
      <c r="R33" s="114"/>
    </row>
    <row r="34" spans="1:18" ht="147">
      <c r="A34" s="226">
        <v>9</v>
      </c>
      <c r="B34" s="101" t="s">
        <v>443</v>
      </c>
      <c r="C34" s="101" t="s">
        <v>893</v>
      </c>
      <c r="D34" s="101" t="s">
        <v>1414</v>
      </c>
      <c r="E34" s="101">
        <v>20</v>
      </c>
      <c r="F34" s="90" t="s">
        <v>1138</v>
      </c>
      <c r="G34" s="96" t="s">
        <v>1128</v>
      </c>
      <c r="H34" s="276">
        <v>1</v>
      </c>
      <c r="I34" s="90" t="s">
        <v>1139</v>
      </c>
      <c r="J34" s="90" t="s">
        <v>1124</v>
      </c>
      <c r="K34" s="276">
        <v>3.78</v>
      </c>
      <c r="L34" s="277">
        <v>3.15</v>
      </c>
      <c r="M34" s="278">
        <v>7.38</v>
      </c>
      <c r="N34" s="282"/>
      <c r="O34" s="276">
        <v>3.78</v>
      </c>
      <c r="P34" s="120">
        <v>1</v>
      </c>
      <c r="Q34" s="120"/>
      <c r="R34" s="120"/>
    </row>
    <row r="35" spans="1:18" ht="126">
      <c r="A35" s="222">
        <v>9</v>
      </c>
      <c r="B35" s="254" t="s">
        <v>443</v>
      </c>
      <c r="C35" s="254" t="s">
        <v>893</v>
      </c>
      <c r="D35" s="254" t="s">
        <v>1414</v>
      </c>
      <c r="E35" s="254">
        <v>20</v>
      </c>
      <c r="F35" s="96" t="s">
        <v>154</v>
      </c>
      <c r="G35" s="96"/>
      <c r="H35" s="96"/>
      <c r="I35" s="96" t="s">
        <v>155</v>
      </c>
      <c r="J35" s="279" t="s">
        <v>147</v>
      </c>
      <c r="K35" s="279">
        <v>3.89</v>
      </c>
      <c r="L35" s="281">
        <f>K35</f>
        <v>3.89</v>
      </c>
      <c r="M35" s="279">
        <v>7.38</v>
      </c>
      <c r="N35" s="295"/>
      <c r="O35" s="279">
        <v>3.89</v>
      </c>
      <c r="P35" s="112">
        <v>2</v>
      </c>
      <c r="Q35" s="113"/>
      <c r="R35" s="113"/>
    </row>
    <row r="36" spans="1:18" ht="21">
      <c r="A36" s="225"/>
      <c r="B36" s="137"/>
      <c r="C36" s="137"/>
      <c r="D36" s="137"/>
      <c r="E36" s="137"/>
      <c r="F36" s="111"/>
      <c r="G36" s="111"/>
      <c r="H36" s="272"/>
      <c r="I36" s="111"/>
      <c r="J36" s="111"/>
      <c r="K36" s="272"/>
      <c r="L36" s="273"/>
      <c r="M36" s="274"/>
      <c r="N36" s="294"/>
      <c r="O36" s="272"/>
      <c r="P36" s="114"/>
      <c r="Q36" s="114"/>
      <c r="R36" s="114"/>
    </row>
    <row r="37" spans="1:18" ht="147">
      <c r="A37" s="226">
        <v>10</v>
      </c>
      <c r="B37" s="101" t="s">
        <v>1091</v>
      </c>
      <c r="C37" s="101" t="s">
        <v>1092</v>
      </c>
      <c r="D37" s="101" t="s">
        <v>2850</v>
      </c>
      <c r="E37" s="101">
        <v>3</v>
      </c>
      <c r="F37" s="90" t="s">
        <v>1140</v>
      </c>
      <c r="G37" s="96" t="s">
        <v>1141</v>
      </c>
      <c r="H37" s="276">
        <v>25</v>
      </c>
      <c r="I37" s="90" t="s">
        <v>1142</v>
      </c>
      <c r="J37" s="90" t="s">
        <v>1124</v>
      </c>
      <c r="K37" s="276">
        <v>3.04</v>
      </c>
      <c r="L37" s="277">
        <v>0.1012</v>
      </c>
      <c r="M37" s="278"/>
      <c r="N37" s="282"/>
      <c r="O37" s="276">
        <v>3.04</v>
      </c>
      <c r="P37" s="120">
        <v>1</v>
      </c>
      <c r="Q37" s="120"/>
      <c r="R37" s="120"/>
    </row>
    <row r="38" spans="1:18" ht="61.5">
      <c r="A38" s="222">
        <v>10</v>
      </c>
      <c r="B38" s="254" t="s">
        <v>1091</v>
      </c>
      <c r="C38" s="254" t="s">
        <v>1092</v>
      </c>
      <c r="D38" s="254" t="s">
        <v>2850</v>
      </c>
      <c r="E38" s="254">
        <v>3</v>
      </c>
      <c r="F38" s="255" t="s">
        <v>1734</v>
      </c>
      <c r="G38" s="255"/>
      <c r="H38" s="255"/>
      <c r="I38" s="256" t="s">
        <v>1731</v>
      </c>
      <c r="J38" s="255" t="s">
        <v>1724</v>
      </c>
      <c r="K38" s="250">
        <v>3.05</v>
      </c>
      <c r="L38" s="251">
        <v>3.05</v>
      </c>
      <c r="M38" s="250"/>
      <c r="N38" s="290"/>
      <c r="O38" s="250">
        <v>3.05</v>
      </c>
      <c r="P38" s="112">
        <v>2</v>
      </c>
      <c r="Q38" s="113"/>
      <c r="R38" s="113"/>
    </row>
    <row r="39" spans="1:18" ht="21">
      <c r="A39" s="225"/>
      <c r="B39" s="137"/>
      <c r="C39" s="137"/>
      <c r="D39" s="137"/>
      <c r="E39" s="137"/>
      <c r="F39" s="111"/>
      <c r="G39" s="111"/>
      <c r="H39" s="272"/>
      <c r="I39" s="111"/>
      <c r="J39" s="111"/>
      <c r="K39" s="272"/>
      <c r="L39" s="273"/>
      <c r="M39" s="274"/>
      <c r="N39" s="294"/>
      <c r="O39" s="272"/>
      <c r="P39" s="114"/>
      <c r="Q39" s="114"/>
      <c r="R39" s="114"/>
    </row>
    <row r="40" spans="1:18" ht="88.5" customHeight="1">
      <c r="A40" s="222"/>
      <c r="B40" s="222" t="s">
        <v>1093</v>
      </c>
      <c r="C40" s="564" t="s">
        <v>869</v>
      </c>
      <c r="D40" s="564"/>
      <c r="E40" s="254"/>
      <c r="F40" s="255"/>
      <c r="G40" s="255"/>
      <c r="H40" s="255"/>
      <c r="I40" s="256"/>
      <c r="J40" s="255"/>
      <c r="K40" s="250"/>
      <c r="L40" s="251"/>
      <c r="M40" s="250"/>
      <c r="N40" s="290"/>
      <c r="O40" s="250"/>
      <c r="P40" s="112"/>
      <c r="Q40" s="113"/>
      <c r="R40" s="113"/>
    </row>
    <row r="41" spans="1:18" ht="88.5" customHeight="1">
      <c r="A41" s="226">
        <v>11</v>
      </c>
      <c r="B41" s="101" t="s">
        <v>1632</v>
      </c>
      <c r="C41" s="101" t="s">
        <v>1633</v>
      </c>
      <c r="D41" s="101" t="s">
        <v>1634</v>
      </c>
      <c r="E41" s="101">
        <v>7</v>
      </c>
      <c r="F41" s="90" t="s">
        <v>1143</v>
      </c>
      <c r="G41" s="96" t="s">
        <v>1144</v>
      </c>
      <c r="H41" s="276">
        <v>30</v>
      </c>
      <c r="I41" s="90" t="s">
        <v>1145</v>
      </c>
      <c r="J41" s="90" t="s">
        <v>1124</v>
      </c>
      <c r="K41" s="276">
        <v>15.92</v>
      </c>
      <c r="L41" s="277">
        <v>0.4423</v>
      </c>
      <c r="M41" s="278"/>
      <c r="N41" s="282"/>
      <c r="O41" s="276">
        <v>15.92</v>
      </c>
      <c r="P41" s="112">
        <v>1</v>
      </c>
      <c r="Q41" s="113"/>
      <c r="R41" s="113"/>
    </row>
    <row r="42" spans="1:18" ht="63">
      <c r="A42" s="222">
        <v>11</v>
      </c>
      <c r="B42" s="254" t="s">
        <v>1632</v>
      </c>
      <c r="C42" s="254" t="s">
        <v>1633</v>
      </c>
      <c r="D42" s="254" t="s">
        <v>1634</v>
      </c>
      <c r="E42" s="254">
        <v>7</v>
      </c>
      <c r="F42" s="255" t="s">
        <v>1735</v>
      </c>
      <c r="G42" s="255"/>
      <c r="H42" s="255"/>
      <c r="I42" s="256" t="s">
        <v>1731</v>
      </c>
      <c r="J42" s="255" t="s">
        <v>1724</v>
      </c>
      <c r="K42" s="250">
        <v>15.98</v>
      </c>
      <c r="L42" s="251">
        <v>15.98</v>
      </c>
      <c r="M42" s="250"/>
      <c r="N42" s="290"/>
      <c r="O42" s="250">
        <v>15.98</v>
      </c>
      <c r="P42" s="112">
        <v>2</v>
      </c>
      <c r="Q42" s="113"/>
      <c r="R42" s="113"/>
    </row>
    <row r="43" spans="1:18" ht="21">
      <c r="A43" s="225"/>
      <c r="B43" s="137"/>
      <c r="C43" s="137"/>
      <c r="D43" s="137"/>
      <c r="E43" s="137"/>
      <c r="F43" s="111"/>
      <c r="G43" s="111"/>
      <c r="H43" s="272"/>
      <c r="I43" s="111"/>
      <c r="J43" s="111"/>
      <c r="K43" s="272"/>
      <c r="L43" s="273"/>
      <c r="M43" s="274"/>
      <c r="N43" s="294"/>
      <c r="O43" s="272"/>
      <c r="P43" s="114"/>
      <c r="Q43" s="114"/>
      <c r="R43" s="114"/>
    </row>
    <row r="44" spans="1:18" ht="105">
      <c r="A44" s="226">
        <v>12</v>
      </c>
      <c r="B44" s="101" t="s">
        <v>1094</v>
      </c>
      <c r="C44" s="101" t="s">
        <v>2231</v>
      </c>
      <c r="D44" s="101" t="s">
        <v>2245</v>
      </c>
      <c r="E44" s="101">
        <v>2000</v>
      </c>
      <c r="F44" s="90" t="s">
        <v>1146</v>
      </c>
      <c r="G44" s="96" t="s">
        <v>1147</v>
      </c>
      <c r="H44" s="276">
        <v>25</v>
      </c>
      <c r="I44" s="90" t="s">
        <v>1148</v>
      </c>
      <c r="J44" s="90" t="s">
        <v>1124</v>
      </c>
      <c r="K44" s="276">
        <v>8.54</v>
      </c>
      <c r="L44" s="277">
        <v>0.2848</v>
      </c>
      <c r="M44" s="278">
        <v>9.04</v>
      </c>
      <c r="N44" s="282"/>
      <c r="O44" s="276">
        <v>8.54</v>
      </c>
      <c r="P44" s="112">
        <v>1</v>
      </c>
      <c r="Q44" s="113"/>
      <c r="R44" s="113"/>
    </row>
    <row r="45" spans="1:18" ht="63">
      <c r="A45" s="222">
        <v>12</v>
      </c>
      <c r="B45" s="254" t="s">
        <v>1094</v>
      </c>
      <c r="C45" s="254" t="s">
        <v>2231</v>
      </c>
      <c r="D45" s="254" t="s">
        <v>2245</v>
      </c>
      <c r="E45" s="254">
        <v>2000</v>
      </c>
      <c r="F45" s="255" t="s">
        <v>1736</v>
      </c>
      <c r="G45" s="255"/>
      <c r="H45" s="255"/>
      <c r="I45" s="256" t="s">
        <v>1723</v>
      </c>
      <c r="J45" s="255" t="s">
        <v>1724</v>
      </c>
      <c r="K45" s="250">
        <v>3.5</v>
      </c>
      <c r="L45" s="251">
        <v>0.35</v>
      </c>
      <c r="M45" s="250"/>
      <c r="N45" s="290"/>
      <c r="O45" s="250">
        <v>8.75</v>
      </c>
      <c r="P45" s="112">
        <v>2</v>
      </c>
      <c r="Q45" s="113"/>
      <c r="R45" s="113"/>
    </row>
    <row r="46" spans="1:18" ht="84">
      <c r="A46" s="222">
        <v>12</v>
      </c>
      <c r="B46" s="254" t="s">
        <v>1094</v>
      </c>
      <c r="C46" s="254" t="s">
        <v>2231</v>
      </c>
      <c r="D46" s="254" t="s">
        <v>2245</v>
      </c>
      <c r="E46" s="254">
        <v>2000</v>
      </c>
      <c r="F46" s="96" t="s">
        <v>156</v>
      </c>
      <c r="G46" s="96"/>
      <c r="H46" s="96"/>
      <c r="I46" s="96" t="s">
        <v>157</v>
      </c>
      <c r="J46" s="279" t="s">
        <v>147</v>
      </c>
      <c r="K46" s="279">
        <v>8.92</v>
      </c>
      <c r="L46" s="281">
        <f>K46/25</f>
        <v>0.3568</v>
      </c>
      <c r="M46" s="279">
        <v>9.04</v>
      </c>
      <c r="N46" s="295"/>
      <c r="O46" s="279">
        <v>8.92</v>
      </c>
      <c r="P46" s="112">
        <v>3</v>
      </c>
      <c r="Q46" s="113"/>
      <c r="R46" s="113"/>
    </row>
    <row r="47" spans="1:18" ht="21">
      <c r="A47" s="225"/>
      <c r="B47" s="137"/>
      <c r="C47" s="137"/>
      <c r="D47" s="137"/>
      <c r="E47" s="137"/>
      <c r="F47" s="111"/>
      <c r="G47" s="111"/>
      <c r="H47" s="272"/>
      <c r="I47" s="111"/>
      <c r="J47" s="111"/>
      <c r="K47" s="272"/>
      <c r="L47" s="273"/>
      <c r="M47" s="274"/>
      <c r="N47" s="294"/>
      <c r="O47" s="272"/>
      <c r="P47" s="114"/>
      <c r="Q47" s="114"/>
      <c r="R47" s="114"/>
    </row>
    <row r="48" spans="1:19" ht="63">
      <c r="A48" s="222">
        <v>13</v>
      </c>
      <c r="B48" s="254" t="s">
        <v>1094</v>
      </c>
      <c r="C48" s="254" t="s">
        <v>2231</v>
      </c>
      <c r="D48" s="254" t="s">
        <v>2851</v>
      </c>
      <c r="E48" s="254">
        <v>10</v>
      </c>
      <c r="F48" s="255" t="s">
        <v>1737</v>
      </c>
      <c r="G48" s="255"/>
      <c r="H48" s="255"/>
      <c r="I48" s="256" t="s">
        <v>1726</v>
      </c>
      <c r="J48" s="255" t="s">
        <v>1724</v>
      </c>
      <c r="K48" s="250">
        <v>2.69</v>
      </c>
      <c r="L48" s="251">
        <v>2.69</v>
      </c>
      <c r="M48" s="250"/>
      <c r="N48" s="290"/>
      <c r="O48" s="250">
        <v>2.69</v>
      </c>
      <c r="P48" s="112">
        <v>1</v>
      </c>
      <c r="Q48" s="113"/>
      <c r="R48" s="113"/>
      <c r="S48" s="82" t="s">
        <v>1217</v>
      </c>
    </row>
    <row r="49" spans="1:18" ht="84">
      <c r="A49" s="226">
        <v>13</v>
      </c>
      <c r="B49" s="101" t="s">
        <v>1094</v>
      </c>
      <c r="C49" s="101" t="s">
        <v>2231</v>
      </c>
      <c r="D49" s="101" t="s">
        <v>2851</v>
      </c>
      <c r="E49" s="101">
        <v>10</v>
      </c>
      <c r="F49" s="90" t="s">
        <v>1149</v>
      </c>
      <c r="G49" s="96" t="s">
        <v>1147</v>
      </c>
      <c r="H49" s="276">
        <v>24</v>
      </c>
      <c r="I49" s="90" t="s">
        <v>1150</v>
      </c>
      <c r="J49" s="90" t="s">
        <v>1124</v>
      </c>
      <c r="K49" s="276">
        <v>4.69</v>
      </c>
      <c r="L49" s="277">
        <v>0.1629</v>
      </c>
      <c r="M49" s="278"/>
      <c r="N49" s="282"/>
      <c r="O49" s="276">
        <v>3.91</v>
      </c>
      <c r="P49" s="112">
        <v>2</v>
      </c>
      <c r="Q49" s="113"/>
      <c r="R49" s="113"/>
    </row>
    <row r="50" spans="1:18" ht="21">
      <c r="A50" s="225"/>
      <c r="B50" s="137"/>
      <c r="C50" s="137"/>
      <c r="D50" s="137"/>
      <c r="E50" s="137"/>
      <c r="F50" s="111"/>
      <c r="G50" s="111"/>
      <c r="H50" s="272"/>
      <c r="I50" s="111"/>
      <c r="J50" s="111"/>
      <c r="K50" s="272"/>
      <c r="L50" s="273"/>
      <c r="M50" s="274"/>
      <c r="N50" s="294"/>
      <c r="O50" s="272"/>
      <c r="P50" s="114"/>
      <c r="Q50" s="114"/>
      <c r="R50" s="114"/>
    </row>
    <row r="51" spans="1:18" ht="63">
      <c r="A51" s="222">
        <v>14</v>
      </c>
      <c r="B51" s="254" t="s">
        <v>1094</v>
      </c>
      <c r="C51" s="254" t="s">
        <v>935</v>
      </c>
      <c r="D51" s="254" t="s">
        <v>2246</v>
      </c>
      <c r="E51" s="254">
        <v>100</v>
      </c>
      <c r="F51" s="255" t="s">
        <v>1738</v>
      </c>
      <c r="G51" s="255"/>
      <c r="H51" s="255"/>
      <c r="I51" s="256" t="s">
        <v>1723</v>
      </c>
      <c r="J51" s="255" t="s">
        <v>1724</v>
      </c>
      <c r="K51" s="250">
        <v>6.4</v>
      </c>
      <c r="L51" s="251">
        <v>0.64</v>
      </c>
      <c r="M51" s="250">
        <v>6.54</v>
      </c>
      <c r="N51" s="290"/>
      <c r="O51" s="250">
        <v>6.4</v>
      </c>
      <c r="P51" s="112">
        <v>1</v>
      </c>
      <c r="Q51" s="113"/>
      <c r="R51" s="113"/>
    </row>
    <row r="52" spans="1:18" ht="21">
      <c r="A52" s="225"/>
      <c r="B52" s="137"/>
      <c r="C52" s="137"/>
      <c r="D52" s="137"/>
      <c r="E52" s="137"/>
      <c r="F52" s="296"/>
      <c r="G52" s="296"/>
      <c r="H52" s="296"/>
      <c r="I52" s="297"/>
      <c r="J52" s="296"/>
      <c r="K52" s="292"/>
      <c r="L52" s="298"/>
      <c r="M52" s="292"/>
      <c r="N52" s="299"/>
      <c r="O52" s="292"/>
      <c r="P52" s="114"/>
      <c r="Q52" s="114"/>
      <c r="R52" s="114"/>
    </row>
    <row r="53" spans="1:18" ht="63">
      <c r="A53" s="222">
        <v>15</v>
      </c>
      <c r="B53" s="254" t="s">
        <v>1094</v>
      </c>
      <c r="C53" s="254" t="s">
        <v>935</v>
      </c>
      <c r="D53" s="254" t="s">
        <v>2852</v>
      </c>
      <c r="E53" s="254">
        <v>2</v>
      </c>
      <c r="F53" s="255" t="s">
        <v>1739</v>
      </c>
      <c r="G53" s="255"/>
      <c r="H53" s="255"/>
      <c r="I53" s="256" t="s">
        <v>1726</v>
      </c>
      <c r="J53" s="255" t="s">
        <v>1724</v>
      </c>
      <c r="K53" s="250">
        <v>2.76</v>
      </c>
      <c r="L53" s="251">
        <v>2.76</v>
      </c>
      <c r="M53" s="250">
        <v>2.78</v>
      </c>
      <c r="N53" s="290"/>
      <c r="O53" s="250">
        <v>2.76</v>
      </c>
      <c r="P53" s="112">
        <v>1</v>
      </c>
      <c r="Q53" s="113"/>
      <c r="R53" s="113"/>
    </row>
    <row r="54" spans="1:18" ht="21">
      <c r="A54" s="225"/>
      <c r="B54" s="137"/>
      <c r="C54" s="137"/>
      <c r="D54" s="137"/>
      <c r="E54" s="137"/>
      <c r="F54" s="296"/>
      <c r="G54" s="296"/>
      <c r="H54" s="296"/>
      <c r="I54" s="297"/>
      <c r="J54" s="296"/>
      <c r="K54" s="292"/>
      <c r="L54" s="298"/>
      <c r="M54" s="292"/>
      <c r="N54" s="299"/>
      <c r="O54" s="292"/>
      <c r="P54" s="114"/>
      <c r="Q54" s="114"/>
      <c r="R54" s="114"/>
    </row>
    <row r="55" spans="1:18" ht="81.75">
      <c r="A55" s="222">
        <v>16</v>
      </c>
      <c r="B55" s="254" t="s">
        <v>936</v>
      </c>
      <c r="C55" s="254" t="s">
        <v>2252</v>
      </c>
      <c r="D55" s="254" t="s">
        <v>1431</v>
      </c>
      <c r="E55" s="254">
        <v>700</v>
      </c>
      <c r="F55" s="255" t="s">
        <v>1740</v>
      </c>
      <c r="G55" s="255"/>
      <c r="H55" s="255"/>
      <c r="I55" s="256" t="s">
        <v>1723</v>
      </c>
      <c r="J55" s="255" t="s">
        <v>1724</v>
      </c>
      <c r="K55" s="250">
        <v>9.3</v>
      </c>
      <c r="L55" s="251">
        <v>0.93</v>
      </c>
      <c r="M55" s="250">
        <v>9.38</v>
      </c>
      <c r="N55" s="290"/>
      <c r="O55" s="250">
        <v>9.3</v>
      </c>
      <c r="P55" s="112">
        <v>1</v>
      </c>
      <c r="Q55" s="113"/>
      <c r="R55" s="113"/>
    </row>
    <row r="56" spans="1:18" ht="21">
      <c r="A56" s="225"/>
      <c r="B56" s="137"/>
      <c r="C56" s="137"/>
      <c r="D56" s="137"/>
      <c r="E56" s="137"/>
      <c r="F56" s="296"/>
      <c r="G56" s="296"/>
      <c r="H56" s="296"/>
      <c r="I56" s="297"/>
      <c r="J56" s="296"/>
      <c r="K56" s="292"/>
      <c r="L56" s="298"/>
      <c r="M56" s="292"/>
      <c r="N56" s="299"/>
      <c r="O56" s="292"/>
      <c r="P56" s="114"/>
      <c r="Q56" s="114"/>
      <c r="R56" s="114"/>
    </row>
    <row r="57" spans="1:18" ht="61.5">
      <c r="A57" s="222">
        <v>17</v>
      </c>
      <c r="B57" s="254" t="s">
        <v>936</v>
      </c>
      <c r="C57" s="91" t="s">
        <v>2677</v>
      </c>
      <c r="D57" s="91" t="s">
        <v>2678</v>
      </c>
      <c r="E57" s="254">
        <v>40</v>
      </c>
      <c r="F57" s="255" t="s">
        <v>1741</v>
      </c>
      <c r="G57" s="255"/>
      <c r="H57" s="255"/>
      <c r="I57" s="256" t="s">
        <v>1726</v>
      </c>
      <c r="J57" s="255" t="s">
        <v>1724</v>
      </c>
      <c r="K57" s="250">
        <v>11.86</v>
      </c>
      <c r="L57" s="251">
        <v>11.86</v>
      </c>
      <c r="M57" s="250"/>
      <c r="N57" s="290"/>
      <c r="O57" s="250">
        <v>11.86</v>
      </c>
      <c r="P57" s="112">
        <v>1</v>
      </c>
      <c r="Q57" s="113"/>
      <c r="R57" s="113"/>
    </row>
    <row r="58" spans="1:18" ht="189">
      <c r="A58" s="226">
        <v>17</v>
      </c>
      <c r="B58" s="101" t="s">
        <v>936</v>
      </c>
      <c r="C58" s="92" t="s">
        <v>2677</v>
      </c>
      <c r="D58" s="92" t="s">
        <v>2678</v>
      </c>
      <c r="E58" s="101">
        <v>40</v>
      </c>
      <c r="F58" s="90" t="s">
        <v>1151</v>
      </c>
      <c r="G58" s="96" t="s">
        <v>1152</v>
      </c>
      <c r="H58" s="276">
        <v>30</v>
      </c>
      <c r="I58" s="90" t="s">
        <v>1153</v>
      </c>
      <c r="J58" s="90" t="s">
        <v>1124</v>
      </c>
      <c r="K58" s="276">
        <v>11.89</v>
      </c>
      <c r="L58" s="277">
        <v>0.3303</v>
      </c>
      <c r="M58" s="278"/>
      <c r="N58" s="282"/>
      <c r="O58" s="276">
        <v>11.89</v>
      </c>
      <c r="P58" s="112">
        <v>2</v>
      </c>
      <c r="Q58" s="113"/>
      <c r="R58" s="113"/>
    </row>
    <row r="59" spans="1:18" ht="21">
      <c r="A59" s="225"/>
      <c r="B59" s="137"/>
      <c r="C59" s="123"/>
      <c r="D59" s="123"/>
      <c r="E59" s="137"/>
      <c r="F59" s="111"/>
      <c r="G59" s="111"/>
      <c r="H59" s="272"/>
      <c r="I59" s="111"/>
      <c r="J59" s="111"/>
      <c r="K59" s="272"/>
      <c r="L59" s="273"/>
      <c r="M59" s="274"/>
      <c r="N59" s="294"/>
      <c r="O59" s="272"/>
      <c r="P59" s="114"/>
      <c r="Q59" s="114"/>
      <c r="R59" s="114"/>
    </row>
    <row r="60" spans="1:18" ht="81.75">
      <c r="A60" s="222">
        <v>18</v>
      </c>
      <c r="B60" s="254" t="s">
        <v>2283</v>
      </c>
      <c r="C60" s="254" t="s">
        <v>2651</v>
      </c>
      <c r="D60" s="254" t="s">
        <v>1432</v>
      </c>
      <c r="E60" s="254">
        <v>250</v>
      </c>
      <c r="F60" s="300" t="s">
        <v>533</v>
      </c>
      <c r="G60" s="96"/>
      <c r="H60" s="276"/>
      <c r="I60" s="300" t="s">
        <v>534</v>
      </c>
      <c r="J60" s="301" t="s">
        <v>535</v>
      </c>
      <c r="K60" s="301">
        <v>11.399999999999999</v>
      </c>
      <c r="L60" s="301">
        <v>1.14</v>
      </c>
      <c r="M60" s="301">
        <v>12.8</v>
      </c>
      <c r="N60" s="302">
        <v>12.8</v>
      </c>
      <c r="O60" s="309">
        <v>11.4</v>
      </c>
      <c r="P60" s="120">
        <v>1</v>
      </c>
      <c r="Q60" s="120"/>
      <c r="R60" s="120"/>
    </row>
    <row r="61" spans="1:18" ht="84">
      <c r="A61" s="226">
        <v>18</v>
      </c>
      <c r="B61" s="101" t="s">
        <v>2283</v>
      </c>
      <c r="C61" s="101" t="s">
        <v>2651</v>
      </c>
      <c r="D61" s="101" t="s">
        <v>1432</v>
      </c>
      <c r="E61" s="101">
        <v>250</v>
      </c>
      <c r="F61" s="90" t="s">
        <v>1154</v>
      </c>
      <c r="G61" s="96" t="s">
        <v>1155</v>
      </c>
      <c r="H61" s="276">
        <v>10</v>
      </c>
      <c r="I61" s="90" t="s">
        <v>165</v>
      </c>
      <c r="J61" s="90" t="s">
        <v>1124</v>
      </c>
      <c r="K61" s="276">
        <v>11.59</v>
      </c>
      <c r="L61" s="277">
        <v>0.966</v>
      </c>
      <c r="M61" s="278">
        <v>12.804</v>
      </c>
      <c r="N61" s="282"/>
      <c r="O61" s="276">
        <v>11.59</v>
      </c>
      <c r="P61" s="120">
        <v>2</v>
      </c>
      <c r="Q61" s="120"/>
      <c r="R61" s="120"/>
    </row>
    <row r="62" spans="1:18" ht="63">
      <c r="A62" s="222">
        <v>18</v>
      </c>
      <c r="B62" s="254" t="s">
        <v>2283</v>
      </c>
      <c r="C62" s="254" t="s">
        <v>2651</v>
      </c>
      <c r="D62" s="254" t="s">
        <v>1432</v>
      </c>
      <c r="E62" s="254">
        <v>250</v>
      </c>
      <c r="F62" s="255" t="s">
        <v>1742</v>
      </c>
      <c r="G62" s="255"/>
      <c r="H62" s="255"/>
      <c r="I62" s="256" t="s">
        <v>1723</v>
      </c>
      <c r="J62" s="255" t="s">
        <v>1724</v>
      </c>
      <c r="K62" s="250">
        <v>12.7</v>
      </c>
      <c r="L62" s="251">
        <v>1.27</v>
      </c>
      <c r="M62" s="250">
        <v>12.8</v>
      </c>
      <c r="N62" s="290"/>
      <c r="O62" s="250">
        <v>12.7</v>
      </c>
      <c r="P62" s="112">
        <v>3</v>
      </c>
      <c r="Q62" s="113"/>
      <c r="R62" s="113"/>
    </row>
    <row r="63" spans="1:18" ht="21">
      <c r="A63" s="225"/>
      <c r="B63" s="137"/>
      <c r="C63" s="137"/>
      <c r="D63" s="137"/>
      <c r="E63" s="137"/>
      <c r="F63" s="303"/>
      <c r="G63" s="111"/>
      <c r="H63" s="272"/>
      <c r="I63" s="303"/>
      <c r="J63" s="304"/>
      <c r="K63" s="304"/>
      <c r="L63" s="304"/>
      <c r="M63" s="304"/>
      <c r="N63" s="305"/>
      <c r="O63" s="304"/>
      <c r="P63" s="114"/>
      <c r="Q63" s="114"/>
      <c r="R63" s="114"/>
    </row>
    <row r="64" spans="1:18" ht="63">
      <c r="A64" s="222">
        <v>19</v>
      </c>
      <c r="B64" s="254" t="s">
        <v>2283</v>
      </c>
      <c r="C64" s="254" t="s">
        <v>2651</v>
      </c>
      <c r="D64" s="254" t="s">
        <v>2853</v>
      </c>
      <c r="E64" s="254">
        <v>10</v>
      </c>
      <c r="F64" s="255" t="s">
        <v>1743</v>
      </c>
      <c r="G64" s="255"/>
      <c r="H64" s="255"/>
      <c r="I64" s="256" t="s">
        <v>1744</v>
      </c>
      <c r="J64" s="255" t="s">
        <v>1724</v>
      </c>
      <c r="K64" s="250">
        <v>2.8</v>
      </c>
      <c r="L64" s="251">
        <v>2.8</v>
      </c>
      <c r="M64" s="250"/>
      <c r="N64" s="290"/>
      <c r="O64" s="250">
        <v>2.8</v>
      </c>
      <c r="P64" s="112">
        <v>1</v>
      </c>
      <c r="Q64" s="113"/>
      <c r="R64" s="113"/>
    </row>
    <row r="65" spans="1:18" ht="21">
      <c r="A65" s="225"/>
      <c r="B65" s="137"/>
      <c r="C65" s="137"/>
      <c r="D65" s="137"/>
      <c r="E65" s="137"/>
      <c r="F65" s="296"/>
      <c r="G65" s="296"/>
      <c r="H65" s="296"/>
      <c r="I65" s="297"/>
      <c r="J65" s="296"/>
      <c r="K65" s="292"/>
      <c r="L65" s="298"/>
      <c r="M65" s="292"/>
      <c r="N65" s="299"/>
      <c r="O65" s="292"/>
      <c r="P65" s="114"/>
      <c r="Q65" s="114"/>
      <c r="R65" s="114"/>
    </row>
    <row r="66" spans="1:18" ht="210">
      <c r="A66" s="222">
        <v>20</v>
      </c>
      <c r="B66" s="254" t="s">
        <v>2284</v>
      </c>
      <c r="C66" s="164" t="s">
        <v>2652</v>
      </c>
      <c r="D66" s="254" t="s">
        <v>2706</v>
      </c>
      <c r="E66" s="254">
        <v>250</v>
      </c>
      <c r="F66" s="255" t="s">
        <v>1745</v>
      </c>
      <c r="G66" s="255"/>
      <c r="H66" s="255"/>
      <c r="I66" s="256" t="s">
        <v>1723</v>
      </c>
      <c r="J66" s="255" t="s">
        <v>1724</v>
      </c>
      <c r="K66" s="250">
        <v>5.05</v>
      </c>
      <c r="L66" s="251">
        <v>1.01</v>
      </c>
      <c r="M66" s="250"/>
      <c r="N66" s="290"/>
      <c r="O66" s="250">
        <v>5.05</v>
      </c>
      <c r="P66" s="112">
        <v>1</v>
      </c>
      <c r="Q66" s="113"/>
      <c r="R66" s="113"/>
    </row>
    <row r="67" spans="1:18" ht="21">
      <c r="A67" s="225"/>
      <c r="B67" s="137"/>
      <c r="C67" s="168"/>
      <c r="D67" s="137"/>
      <c r="E67" s="137"/>
      <c r="F67" s="296"/>
      <c r="G67" s="296"/>
      <c r="H67" s="296"/>
      <c r="I67" s="297"/>
      <c r="J67" s="296"/>
      <c r="K67" s="292"/>
      <c r="L67" s="298"/>
      <c r="M67" s="292"/>
      <c r="N67" s="299"/>
      <c r="O67" s="292"/>
      <c r="P67" s="114"/>
      <c r="Q67" s="114"/>
      <c r="R67" s="114"/>
    </row>
    <row r="68" spans="1:18" ht="168">
      <c r="A68" s="226">
        <v>21</v>
      </c>
      <c r="B68" s="101" t="s">
        <v>2284</v>
      </c>
      <c r="C68" s="195" t="s">
        <v>2652</v>
      </c>
      <c r="D68" s="101" t="s">
        <v>2854</v>
      </c>
      <c r="E68" s="101">
        <v>100</v>
      </c>
      <c r="F68" s="90" t="s">
        <v>1156</v>
      </c>
      <c r="G68" s="96" t="s">
        <v>1157</v>
      </c>
      <c r="H68" s="276">
        <v>20</v>
      </c>
      <c r="I68" s="90" t="s">
        <v>1150</v>
      </c>
      <c r="J68" s="90" t="s">
        <v>1124</v>
      </c>
      <c r="K68" s="276">
        <v>3.74</v>
      </c>
      <c r="L68" s="277">
        <v>0.156</v>
      </c>
      <c r="M68" s="278"/>
      <c r="N68" s="306"/>
      <c r="O68" s="307">
        <v>3.74</v>
      </c>
      <c r="P68" s="120">
        <v>1</v>
      </c>
      <c r="Q68" s="120"/>
      <c r="R68" s="120"/>
    </row>
    <row r="69" spans="1:18" ht="168">
      <c r="A69" s="222">
        <v>21</v>
      </c>
      <c r="B69" s="254" t="s">
        <v>2284</v>
      </c>
      <c r="C69" s="164" t="s">
        <v>2652</v>
      </c>
      <c r="D69" s="254" t="s">
        <v>2854</v>
      </c>
      <c r="E69" s="254">
        <v>100</v>
      </c>
      <c r="F69" s="255" t="s">
        <v>1746</v>
      </c>
      <c r="G69" s="255"/>
      <c r="H69" s="255"/>
      <c r="I69" s="256" t="s">
        <v>1726</v>
      </c>
      <c r="J69" s="255" t="s">
        <v>1724</v>
      </c>
      <c r="K69" s="250">
        <v>3.79</v>
      </c>
      <c r="L69" s="251">
        <v>3.79</v>
      </c>
      <c r="M69" s="250"/>
      <c r="N69" s="290"/>
      <c r="O69" s="250">
        <v>3.79</v>
      </c>
      <c r="P69" s="112">
        <v>2</v>
      </c>
      <c r="Q69" s="113"/>
      <c r="R69" s="113"/>
    </row>
    <row r="70" spans="1:18" ht="168">
      <c r="A70" s="227">
        <v>21</v>
      </c>
      <c r="B70" s="283" t="s">
        <v>2284</v>
      </c>
      <c r="C70" s="283" t="s">
        <v>2652</v>
      </c>
      <c r="D70" s="283" t="s">
        <v>2854</v>
      </c>
      <c r="E70" s="283">
        <v>100</v>
      </c>
      <c r="F70" s="284" t="s">
        <v>185</v>
      </c>
      <c r="G70" s="284"/>
      <c r="H70" s="284"/>
      <c r="I70" s="285" t="s">
        <v>184</v>
      </c>
      <c r="J70" s="284" t="s">
        <v>179</v>
      </c>
      <c r="K70" s="286">
        <v>3.92</v>
      </c>
      <c r="L70" s="287">
        <v>0.196</v>
      </c>
      <c r="M70" s="286" t="s">
        <v>182</v>
      </c>
      <c r="N70" s="288" t="s">
        <v>182</v>
      </c>
      <c r="O70" s="289">
        <v>3.92</v>
      </c>
      <c r="P70" s="112">
        <v>3</v>
      </c>
      <c r="Q70" s="113"/>
      <c r="R70" s="113"/>
    </row>
    <row r="71" spans="1:18" ht="21">
      <c r="A71" s="225"/>
      <c r="B71" s="137"/>
      <c r="C71" s="168"/>
      <c r="D71" s="137"/>
      <c r="E71" s="137"/>
      <c r="F71" s="111"/>
      <c r="G71" s="111"/>
      <c r="H71" s="272"/>
      <c r="I71" s="111"/>
      <c r="J71" s="111"/>
      <c r="K71" s="272"/>
      <c r="L71" s="273"/>
      <c r="M71" s="274"/>
      <c r="N71" s="294"/>
      <c r="O71" s="272"/>
      <c r="P71" s="114"/>
      <c r="Q71" s="114"/>
      <c r="R71" s="114"/>
    </row>
    <row r="72" spans="1:19" ht="61.5">
      <c r="A72" s="222">
        <v>22</v>
      </c>
      <c r="B72" s="254" t="s">
        <v>1420</v>
      </c>
      <c r="C72" s="254" t="s">
        <v>2287</v>
      </c>
      <c r="D72" s="254" t="s">
        <v>2855</v>
      </c>
      <c r="E72" s="254">
        <v>5</v>
      </c>
      <c r="F72" s="255" t="s">
        <v>1747</v>
      </c>
      <c r="G72" s="255"/>
      <c r="H72" s="255"/>
      <c r="I72" s="256" t="s">
        <v>1726</v>
      </c>
      <c r="J72" s="255" t="s">
        <v>1724</v>
      </c>
      <c r="K72" s="250">
        <v>3.36</v>
      </c>
      <c r="L72" s="251">
        <v>3.36</v>
      </c>
      <c r="M72" s="250"/>
      <c r="N72" s="290"/>
      <c r="O72" s="250">
        <v>3.36</v>
      </c>
      <c r="P72" s="112">
        <v>1</v>
      </c>
      <c r="Q72" s="113"/>
      <c r="R72" s="113"/>
      <c r="S72" s="82" t="s">
        <v>1217</v>
      </c>
    </row>
    <row r="73" spans="1:18" ht="63">
      <c r="A73" s="226">
        <v>22</v>
      </c>
      <c r="B73" s="101" t="s">
        <v>1420</v>
      </c>
      <c r="C73" s="101" t="s">
        <v>2287</v>
      </c>
      <c r="D73" s="101" t="s">
        <v>2855</v>
      </c>
      <c r="E73" s="101">
        <v>5</v>
      </c>
      <c r="F73" s="90" t="s">
        <v>1158</v>
      </c>
      <c r="G73" s="96" t="s">
        <v>1155</v>
      </c>
      <c r="H73" s="276">
        <v>30</v>
      </c>
      <c r="I73" s="90" t="s">
        <v>1150</v>
      </c>
      <c r="J73" s="90" t="s">
        <v>1124</v>
      </c>
      <c r="K73" s="276">
        <v>4.74</v>
      </c>
      <c r="L73" s="277">
        <v>0.1317</v>
      </c>
      <c r="M73" s="278"/>
      <c r="N73" s="282"/>
      <c r="O73" s="276">
        <v>4.74</v>
      </c>
      <c r="P73" s="112">
        <v>2</v>
      </c>
      <c r="Q73" s="113"/>
      <c r="R73" s="113"/>
    </row>
    <row r="74" spans="1:18" ht="21">
      <c r="A74" s="225"/>
      <c r="B74" s="137"/>
      <c r="C74" s="137"/>
      <c r="D74" s="137"/>
      <c r="E74" s="137"/>
      <c r="F74" s="111"/>
      <c r="G74" s="111"/>
      <c r="H74" s="272"/>
      <c r="I74" s="111"/>
      <c r="J74" s="111"/>
      <c r="K74" s="272"/>
      <c r="L74" s="273"/>
      <c r="M74" s="274"/>
      <c r="N74" s="294"/>
      <c r="O74" s="272"/>
      <c r="P74" s="114"/>
      <c r="Q74" s="114"/>
      <c r="R74" s="114"/>
    </row>
    <row r="75" spans="1:18" ht="105">
      <c r="A75" s="226">
        <v>23</v>
      </c>
      <c r="B75" s="101" t="s">
        <v>1420</v>
      </c>
      <c r="C75" s="101" t="s">
        <v>468</v>
      </c>
      <c r="D75" s="101" t="s">
        <v>909</v>
      </c>
      <c r="E75" s="101">
        <v>9000</v>
      </c>
      <c r="F75" s="90" t="s">
        <v>1159</v>
      </c>
      <c r="G75" s="96" t="s">
        <v>1155</v>
      </c>
      <c r="H75" s="276">
        <v>100</v>
      </c>
      <c r="I75" s="90" t="s">
        <v>1148</v>
      </c>
      <c r="J75" s="90" t="s">
        <v>1124</v>
      </c>
      <c r="K75" s="276">
        <v>91.98</v>
      </c>
      <c r="L75" s="277">
        <v>0.7665</v>
      </c>
      <c r="M75" s="278">
        <v>109.44</v>
      </c>
      <c r="N75" s="282"/>
      <c r="O75" s="278">
        <v>91.98</v>
      </c>
      <c r="P75" s="120">
        <v>1</v>
      </c>
      <c r="Q75" s="120"/>
      <c r="R75" s="120"/>
    </row>
    <row r="76" spans="1:18" ht="81.75">
      <c r="A76" s="222">
        <v>23</v>
      </c>
      <c r="B76" s="254" t="s">
        <v>1420</v>
      </c>
      <c r="C76" s="254" t="s">
        <v>468</v>
      </c>
      <c r="D76" s="254" t="s">
        <v>909</v>
      </c>
      <c r="E76" s="254">
        <v>9000</v>
      </c>
      <c r="F76" s="300" t="s">
        <v>536</v>
      </c>
      <c r="G76" s="96"/>
      <c r="H76" s="276"/>
      <c r="I76" s="300" t="s">
        <v>537</v>
      </c>
      <c r="J76" s="301" t="s">
        <v>535</v>
      </c>
      <c r="K76" s="301">
        <v>95</v>
      </c>
      <c r="L76" s="301">
        <v>0.95</v>
      </c>
      <c r="M76" s="301">
        <v>109.44</v>
      </c>
      <c r="N76" s="302">
        <v>109.44</v>
      </c>
      <c r="O76" s="309">
        <v>95</v>
      </c>
      <c r="P76" s="120">
        <v>2</v>
      </c>
      <c r="Q76" s="120"/>
      <c r="R76" s="120"/>
    </row>
    <row r="77" spans="1:18" ht="63">
      <c r="A77" s="222">
        <v>23</v>
      </c>
      <c r="B77" s="254" t="s">
        <v>1420</v>
      </c>
      <c r="C77" s="254" t="s">
        <v>468</v>
      </c>
      <c r="D77" s="254" t="s">
        <v>909</v>
      </c>
      <c r="E77" s="254">
        <v>9000</v>
      </c>
      <c r="F77" s="255" t="s">
        <v>1748</v>
      </c>
      <c r="G77" s="255"/>
      <c r="H77" s="255"/>
      <c r="I77" s="256" t="s">
        <v>1723</v>
      </c>
      <c r="J77" s="255" t="s">
        <v>1724</v>
      </c>
      <c r="K77" s="250">
        <v>23.9</v>
      </c>
      <c r="L77" s="251">
        <v>0.956</v>
      </c>
      <c r="M77" s="250">
        <v>27.36</v>
      </c>
      <c r="N77" s="290"/>
      <c r="O77" s="250">
        <v>95.6</v>
      </c>
      <c r="P77" s="112">
        <v>3</v>
      </c>
      <c r="Q77" s="113"/>
      <c r="R77" s="113"/>
    </row>
    <row r="78" spans="1:18" ht="63">
      <c r="A78" s="227">
        <v>23</v>
      </c>
      <c r="B78" s="283" t="s">
        <v>1420</v>
      </c>
      <c r="C78" s="283" t="s">
        <v>468</v>
      </c>
      <c r="D78" s="283" t="s">
        <v>909</v>
      </c>
      <c r="E78" s="283">
        <v>9000</v>
      </c>
      <c r="F78" s="284" t="s">
        <v>186</v>
      </c>
      <c r="G78" s="284"/>
      <c r="H78" s="284"/>
      <c r="I78" s="285" t="s">
        <v>187</v>
      </c>
      <c r="J78" s="284" t="s">
        <v>179</v>
      </c>
      <c r="K78" s="286">
        <v>1</v>
      </c>
      <c r="L78" s="287">
        <v>1</v>
      </c>
      <c r="M78" s="286">
        <v>1.09</v>
      </c>
      <c r="N78" s="288">
        <v>1.09</v>
      </c>
      <c r="O78" s="289">
        <v>100</v>
      </c>
      <c r="P78" s="112">
        <v>4</v>
      </c>
      <c r="Q78" s="113"/>
      <c r="R78" s="113"/>
    </row>
    <row r="79" spans="1:18" ht="21">
      <c r="A79" s="225"/>
      <c r="B79" s="137"/>
      <c r="C79" s="137"/>
      <c r="D79" s="137"/>
      <c r="E79" s="137"/>
      <c r="F79" s="303"/>
      <c r="G79" s="111"/>
      <c r="H79" s="272"/>
      <c r="I79" s="303"/>
      <c r="J79" s="304"/>
      <c r="K79" s="304"/>
      <c r="L79" s="304"/>
      <c r="M79" s="304"/>
      <c r="N79" s="305"/>
      <c r="O79" s="304"/>
      <c r="P79" s="114"/>
      <c r="Q79" s="114"/>
      <c r="R79" s="114"/>
    </row>
    <row r="80" spans="1:19" ht="84">
      <c r="A80" s="226">
        <v>24</v>
      </c>
      <c r="B80" s="101" t="s">
        <v>1420</v>
      </c>
      <c r="C80" s="101" t="s">
        <v>468</v>
      </c>
      <c r="D80" s="101" t="s">
        <v>2856</v>
      </c>
      <c r="E80" s="101">
        <v>30</v>
      </c>
      <c r="F80" s="90" t="s">
        <v>1160</v>
      </c>
      <c r="G80" s="96" t="s">
        <v>1161</v>
      </c>
      <c r="H80" s="276">
        <v>50</v>
      </c>
      <c r="I80" s="90" t="s">
        <v>1150</v>
      </c>
      <c r="J80" s="90" t="s">
        <v>1124</v>
      </c>
      <c r="K80" s="276">
        <v>3.47</v>
      </c>
      <c r="L80" s="277">
        <v>0.0578</v>
      </c>
      <c r="M80" s="278"/>
      <c r="N80" s="282"/>
      <c r="O80" s="278">
        <v>2.08</v>
      </c>
      <c r="P80" s="120">
        <v>1</v>
      </c>
      <c r="Q80" s="120"/>
      <c r="R80" s="120"/>
      <c r="S80" s="82" t="s">
        <v>1217</v>
      </c>
    </row>
    <row r="81" spans="1:18" ht="63">
      <c r="A81" s="227">
        <v>24</v>
      </c>
      <c r="B81" s="283" t="s">
        <v>1420</v>
      </c>
      <c r="C81" s="283" t="s">
        <v>468</v>
      </c>
      <c r="D81" s="283" t="s">
        <v>2856</v>
      </c>
      <c r="E81" s="283">
        <v>30</v>
      </c>
      <c r="F81" s="284" t="s">
        <v>188</v>
      </c>
      <c r="G81" s="284"/>
      <c r="H81" s="284"/>
      <c r="I81" s="285" t="s">
        <v>184</v>
      </c>
      <c r="J81" s="284" t="s">
        <v>179</v>
      </c>
      <c r="K81" s="286">
        <v>4.76</v>
      </c>
      <c r="L81" s="287">
        <v>0.1587</v>
      </c>
      <c r="M81" s="286">
        <v>5.02</v>
      </c>
      <c r="N81" s="288">
        <v>5.02</v>
      </c>
      <c r="O81" s="289">
        <v>4.76</v>
      </c>
      <c r="P81" s="120">
        <v>2</v>
      </c>
      <c r="Q81" s="120"/>
      <c r="R81" s="120"/>
    </row>
    <row r="82" spans="1:18" ht="63">
      <c r="A82" s="222">
        <v>24</v>
      </c>
      <c r="B82" s="254" t="s">
        <v>1420</v>
      </c>
      <c r="C82" s="254" t="s">
        <v>468</v>
      </c>
      <c r="D82" s="254" t="s">
        <v>2856</v>
      </c>
      <c r="E82" s="254">
        <v>30</v>
      </c>
      <c r="F82" s="255" t="s">
        <v>1749</v>
      </c>
      <c r="G82" s="255"/>
      <c r="H82" s="255"/>
      <c r="I82" s="256" t="s">
        <v>1726</v>
      </c>
      <c r="J82" s="255" t="s">
        <v>1724</v>
      </c>
      <c r="K82" s="250">
        <v>4.92</v>
      </c>
      <c r="L82" s="251">
        <v>4.92</v>
      </c>
      <c r="M82" s="250"/>
      <c r="N82" s="290"/>
      <c r="O82" s="250">
        <v>4.92</v>
      </c>
      <c r="P82" s="112">
        <v>3</v>
      </c>
      <c r="Q82" s="113"/>
      <c r="R82" s="113"/>
    </row>
    <row r="83" spans="1:18" ht="21">
      <c r="A83" s="225"/>
      <c r="B83" s="137"/>
      <c r="C83" s="137"/>
      <c r="D83" s="137"/>
      <c r="E83" s="137"/>
      <c r="F83" s="111"/>
      <c r="G83" s="111"/>
      <c r="H83" s="272"/>
      <c r="I83" s="111"/>
      <c r="J83" s="111"/>
      <c r="K83" s="272"/>
      <c r="L83" s="273"/>
      <c r="M83" s="274"/>
      <c r="N83" s="294"/>
      <c r="O83" s="272"/>
      <c r="P83" s="114"/>
      <c r="Q83" s="114"/>
      <c r="R83" s="114"/>
    </row>
    <row r="84" spans="1:18" ht="21">
      <c r="A84" s="222"/>
      <c r="B84" s="254"/>
      <c r="C84" s="254"/>
      <c r="D84" s="308" t="s">
        <v>2641</v>
      </c>
      <c r="E84" s="254"/>
      <c r="F84" s="255"/>
      <c r="G84" s="255"/>
      <c r="H84" s="255"/>
      <c r="I84" s="256"/>
      <c r="J84" s="255"/>
      <c r="K84" s="250"/>
      <c r="L84" s="251"/>
      <c r="M84" s="250"/>
      <c r="N84" s="290"/>
      <c r="O84" s="250"/>
      <c r="P84" s="112"/>
      <c r="Q84" s="113"/>
      <c r="R84" s="113"/>
    </row>
    <row r="85" spans="1:18" ht="61.5">
      <c r="A85" s="222">
        <v>25</v>
      </c>
      <c r="B85" s="254" t="s">
        <v>2640</v>
      </c>
      <c r="C85" s="254" t="s">
        <v>2642</v>
      </c>
      <c r="D85" s="254" t="s">
        <v>2643</v>
      </c>
      <c r="E85" s="254">
        <v>9000</v>
      </c>
      <c r="F85" s="255" t="s">
        <v>1750</v>
      </c>
      <c r="G85" s="255"/>
      <c r="H85" s="255"/>
      <c r="I85" s="256" t="s">
        <v>1723</v>
      </c>
      <c r="J85" s="255" t="s">
        <v>1724</v>
      </c>
      <c r="K85" s="250">
        <v>16.7</v>
      </c>
      <c r="L85" s="251">
        <v>16.7</v>
      </c>
      <c r="M85" s="250">
        <v>54.11</v>
      </c>
      <c r="N85" s="290"/>
      <c r="O85" s="250">
        <v>16.7</v>
      </c>
      <c r="P85" s="112">
        <v>1</v>
      </c>
      <c r="Q85" s="113"/>
      <c r="R85" s="113"/>
    </row>
    <row r="86" spans="1:18" ht="126">
      <c r="A86" s="222">
        <v>25</v>
      </c>
      <c r="B86" s="254" t="s">
        <v>2640</v>
      </c>
      <c r="C86" s="254" t="s">
        <v>2642</v>
      </c>
      <c r="D86" s="254" t="s">
        <v>2643</v>
      </c>
      <c r="E86" s="254">
        <v>9000</v>
      </c>
      <c r="F86" s="96" t="s">
        <v>158</v>
      </c>
      <c r="G86" s="96"/>
      <c r="H86" s="96"/>
      <c r="I86" s="96" t="s">
        <v>159</v>
      </c>
      <c r="J86" s="279" t="s">
        <v>147</v>
      </c>
      <c r="K86" s="279">
        <v>1.68</v>
      </c>
      <c r="L86" s="281">
        <f>K86</f>
        <v>1.68</v>
      </c>
      <c r="M86" s="279">
        <v>5.41</v>
      </c>
      <c r="N86" s="295"/>
      <c r="O86" s="250">
        <v>16.8</v>
      </c>
      <c r="P86" s="112">
        <v>2</v>
      </c>
      <c r="Q86" s="113"/>
      <c r="R86" s="113"/>
    </row>
    <row r="87" spans="1:18" ht="168">
      <c r="A87" s="226">
        <v>25</v>
      </c>
      <c r="B87" s="101" t="s">
        <v>2640</v>
      </c>
      <c r="C87" s="101" t="s">
        <v>2642</v>
      </c>
      <c r="D87" s="101" t="s">
        <v>2643</v>
      </c>
      <c r="E87" s="101">
        <v>9000</v>
      </c>
      <c r="F87" s="90" t="s">
        <v>1162</v>
      </c>
      <c r="G87" s="96" t="s">
        <v>1163</v>
      </c>
      <c r="H87" s="276">
        <v>10</v>
      </c>
      <c r="I87" s="90" t="s">
        <v>1164</v>
      </c>
      <c r="J87" s="90" t="s">
        <v>1124</v>
      </c>
      <c r="K87" s="276">
        <v>17.4</v>
      </c>
      <c r="L87" s="277">
        <v>1.45</v>
      </c>
      <c r="M87" s="278">
        <v>54.11</v>
      </c>
      <c r="N87" s="282"/>
      <c r="O87" s="278">
        <v>17.4</v>
      </c>
      <c r="P87" s="112">
        <v>3</v>
      </c>
      <c r="Q87" s="113"/>
      <c r="R87" s="113"/>
    </row>
    <row r="88" spans="1:18" ht="21">
      <c r="A88" s="225"/>
      <c r="B88" s="137"/>
      <c r="C88" s="137"/>
      <c r="D88" s="137"/>
      <c r="E88" s="137"/>
      <c r="F88" s="111"/>
      <c r="G88" s="111"/>
      <c r="H88" s="272"/>
      <c r="I88" s="111"/>
      <c r="J88" s="111"/>
      <c r="K88" s="272"/>
      <c r="L88" s="273"/>
      <c r="M88" s="274"/>
      <c r="N88" s="294"/>
      <c r="O88" s="272"/>
      <c r="P88" s="114"/>
      <c r="Q88" s="114"/>
      <c r="R88" s="114"/>
    </row>
    <row r="89" spans="1:18" ht="42">
      <c r="A89" s="222">
        <v>26</v>
      </c>
      <c r="B89" s="254" t="s">
        <v>2640</v>
      </c>
      <c r="C89" s="254" t="s">
        <v>2642</v>
      </c>
      <c r="D89" s="254" t="s">
        <v>2644</v>
      </c>
      <c r="E89" s="254">
        <v>5</v>
      </c>
      <c r="F89" s="255"/>
      <c r="G89" s="255"/>
      <c r="H89" s="255"/>
      <c r="I89" s="256"/>
      <c r="J89" s="255"/>
      <c r="K89" s="250"/>
      <c r="L89" s="251"/>
      <c r="M89" s="250"/>
      <c r="N89" s="290"/>
      <c r="O89" s="250"/>
      <c r="P89" s="112">
        <v>0</v>
      </c>
      <c r="Q89" s="113"/>
      <c r="R89" s="113"/>
    </row>
    <row r="90" spans="1:18" ht="21">
      <c r="A90" s="225"/>
      <c r="B90" s="137"/>
      <c r="C90" s="137"/>
      <c r="D90" s="137"/>
      <c r="E90" s="137"/>
      <c r="F90" s="296"/>
      <c r="G90" s="296"/>
      <c r="H90" s="296"/>
      <c r="I90" s="297"/>
      <c r="J90" s="296"/>
      <c r="K90" s="292"/>
      <c r="L90" s="298"/>
      <c r="M90" s="292"/>
      <c r="N90" s="299"/>
      <c r="O90" s="292"/>
      <c r="P90" s="114"/>
      <c r="Q90" s="114"/>
      <c r="R90" s="114"/>
    </row>
    <row r="91" spans="1:18" ht="42">
      <c r="A91" s="222">
        <v>27</v>
      </c>
      <c r="B91" s="254" t="s">
        <v>2640</v>
      </c>
      <c r="C91" s="254" t="s">
        <v>2645</v>
      </c>
      <c r="D91" s="254" t="s">
        <v>2646</v>
      </c>
      <c r="E91" s="254">
        <v>10</v>
      </c>
      <c r="F91" s="255"/>
      <c r="G91" s="255"/>
      <c r="H91" s="255"/>
      <c r="I91" s="256"/>
      <c r="J91" s="255"/>
      <c r="K91" s="250"/>
      <c r="L91" s="251"/>
      <c r="M91" s="250"/>
      <c r="N91" s="290"/>
      <c r="O91" s="250"/>
      <c r="P91" s="112">
        <v>0</v>
      </c>
      <c r="Q91" s="113"/>
      <c r="R91" s="113"/>
    </row>
    <row r="92" spans="1:18" ht="21">
      <c r="A92" s="225"/>
      <c r="B92" s="137"/>
      <c r="C92" s="137"/>
      <c r="D92" s="137"/>
      <c r="E92" s="137"/>
      <c r="F92" s="296"/>
      <c r="G92" s="296"/>
      <c r="H92" s="296"/>
      <c r="I92" s="297"/>
      <c r="J92" s="296"/>
      <c r="K92" s="292"/>
      <c r="L92" s="298"/>
      <c r="M92" s="292"/>
      <c r="N92" s="299"/>
      <c r="O92" s="292"/>
      <c r="P92" s="114"/>
      <c r="Q92" s="114"/>
      <c r="R92" s="114"/>
    </row>
    <row r="93" spans="1:18" ht="42">
      <c r="A93" s="222">
        <v>28</v>
      </c>
      <c r="B93" s="254" t="s">
        <v>2640</v>
      </c>
      <c r="C93" s="254" t="s">
        <v>2645</v>
      </c>
      <c r="D93" s="254" t="s">
        <v>2647</v>
      </c>
      <c r="E93" s="254">
        <v>5</v>
      </c>
      <c r="F93" s="255"/>
      <c r="G93" s="255"/>
      <c r="H93" s="255"/>
      <c r="I93" s="256"/>
      <c r="J93" s="255"/>
      <c r="K93" s="250"/>
      <c r="L93" s="251"/>
      <c r="M93" s="250"/>
      <c r="N93" s="290"/>
      <c r="O93" s="250"/>
      <c r="P93" s="112">
        <v>0</v>
      </c>
      <c r="Q93" s="113"/>
      <c r="R93" s="113"/>
    </row>
    <row r="94" spans="1:18" ht="21">
      <c r="A94" s="225"/>
      <c r="B94" s="137"/>
      <c r="C94" s="137"/>
      <c r="D94" s="137"/>
      <c r="E94" s="137"/>
      <c r="F94" s="296"/>
      <c r="G94" s="296"/>
      <c r="H94" s="296"/>
      <c r="I94" s="297"/>
      <c r="J94" s="296"/>
      <c r="K94" s="292"/>
      <c r="L94" s="298"/>
      <c r="M94" s="292"/>
      <c r="N94" s="299"/>
      <c r="O94" s="292"/>
      <c r="P94" s="114"/>
      <c r="Q94" s="114"/>
      <c r="R94" s="114"/>
    </row>
    <row r="95" spans="1:19" ht="168">
      <c r="A95" s="226">
        <v>29</v>
      </c>
      <c r="B95" s="101" t="s">
        <v>2640</v>
      </c>
      <c r="C95" s="101" t="s">
        <v>2648</v>
      </c>
      <c r="D95" s="101" t="s">
        <v>2649</v>
      </c>
      <c r="E95" s="101">
        <v>5</v>
      </c>
      <c r="F95" s="90" t="s">
        <v>1165</v>
      </c>
      <c r="G95" s="96" t="s">
        <v>1163</v>
      </c>
      <c r="H95" s="276">
        <v>1</v>
      </c>
      <c r="I95" s="90" t="s">
        <v>165</v>
      </c>
      <c r="J95" s="90" t="s">
        <v>1124</v>
      </c>
      <c r="K95" s="276">
        <v>27</v>
      </c>
      <c r="L95" s="277">
        <v>22.5</v>
      </c>
      <c r="M95" s="278">
        <v>45.047999999999995</v>
      </c>
      <c r="N95" s="282"/>
      <c r="O95" s="278">
        <v>27</v>
      </c>
      <c r="P95" s="120">
        <v>1</v>
      </c>
      <c r="Q95" s="120"/>
      <c r="R95" s="120"/>
      <c r="S95" s="82" t="s">
        <v>1217</v>
      </c>
    </row>
    <row r="96" spans="1:18" ht="123">
      <c r="A96" s="222">
        <v>29</v>
      </c>
      <c r="B96" s="254" t="s">
        <v>2640</v>
      </c>
      <c r="C96" s="254" t="s">
        <v>2648</v>
      </c>
      <c r="D96" s="254" t="s">
        <v>2649</v>
      </c>
      <c r="E96" s="254">
        <v>5</v>
      </c>
      <c r="F96" s="300" t="s">
        <v>538</v>
      </c>
      <c r="G96" s="96"/>
      <c r="H96" s="276"/>
      <c r="I96" s="300" t="s">
        <v>539</v>
      </c>
      <c r="J96" s="301" t="s">
        <v>535</v>
      </c>
      <c r="K96" s="301">
        <v>32.4</v>
      </c>
      <c r="L96" s="301">
        <v>32.4</v>
      </c>
      <c r="M96" s="301">
        <v>45.05</v>
      </c>
      <c r="N96" s="302">
        <v>45.05</v>
      </c>
      <c r="O96" s="309">
        <v>32.4</v>
      </c>
      <c r="P96" s="120">
        <v>2</v>
      </c>
      <c r="Q96" s="120"/>
      <c r="R96" s="120"/>
    </row>
    <row r="97" spans="1:18" ht="63">
      <c r="A97" s="222">
        <v>29</v>
      </c>
      <c r="B97" s="254" t="s">
        <v>2640</v>
      </c>
      <c r="C97" s="254" t="s">
        <v>2648</v>
      </c>
      <c r="D97" s="254" t="s">
        <v>2649</v>
      </c>
      <c r="E97" s="254">
        <v>5</v>
      </c>
      <c r="F97" s="255" t="s">
        <v>2649</v>
      </c>
      <c r="G97" s="255"/>
      <c r="H97" s="255"/>
      <c r="I97" s="256" t="s">
        <v>1723</v>
      </c>
      <c r="J97" s="255" t="s">
        <v>1724</v>
      </c>
      <c r="K97" s="250">
        <v>38.5</v>
      </c>
      <c r="L97" s="251">
        <v>45.05</v>
      </c>
      <c r="M97" s="250"/>
      <c r="N97" s="290"/>
      <c r="O97" s="250">
        <v>38.5</v>
      </c>
      <c r="P97" s="112">
        <v>3</v>
      </c>
      <c r="Q97" s="113"/>
      <c r="R97" s="113"/>
    </row>
    <row r="98" spans="1:18" ht="21">
      <c r="A98" s="225"/>
      <c r="B98" s="137"/>
      <c r="C98" s="137"/>
      <c r="D98" s="137"/>
      <c r="E98" s="137"/>
      <c r="F98" s="303"/>
      <c r="G98" s="111"/>
      <c r="H98" s="272"/>
      <c r="I98" s="303"/>
      <c r="J98" s="304"/>
      <c r="K98" s="304"/>
      <c r="L98" s="304"/>
      <c r="M98" s="304"/>
      <c r="N98" s="305"/>
      <c r="O98" s="304"/>
      <c r="P98" s="114"/>
      <c r="Q98" s="114"/>
      <c r="R98" s="114"/>
    </row>
    <row r="99" spans="1:18" ht="81.75">
      <c r="A99" s="222"/>
      <c r="B99" s="222" t="s">
        <v>1421</v>
      </c>
      <c r="C99" s="254"/>
      <c r="D99" s="308" t="s">
        <v>297</v>
      </c>
      <c r="E99" s="254"/>
      <c r="F99" s="255"/>
      <c r="G99" s="255"/>
      <c r="H99" s="255"/>
      <c r="I99" s="256"/>
      <c r="J99" s="255"/>
      <c r="K99" s="250"/>
      <c r="L99" s="251"/>
      <c r="M99" s="250"/>
      <c r="N99" s="290"/>
      <c r="O99" s="250"/>
      <c r="P99" s="112"/>
      <c r="Q99" s="113"/>
      <c r="R99" s="113"/>
    </row>
    <row r="100" spans="1:18" ht="105">
      <c r="A100" s="226">
        <v>30</v>
      </c>
      <c r="B100" s="101" t="s">
        <v>431</v>
      </c>
      <c r="C100" s="101" t="s">
        <v>432</v>
      </c>
      <c r="D100" s="101" t="s">
        <v>2857</v>
      </c>
      <c r="E100" s="101">
        <v>3</v>
      </c>
      <c r="F100" s="90" t="s">
        <v>1166</v>
      </c>
      <c r="G100" s="96" t="s">
        <v>1167</v>
      </c>
      <c r="H100" s="276">
        <v>100</v>
      </c>
      <c r="I100" s="90" t="s">
        <v>1168</v>
      </c>
      <c r="J100" s="90" t="s">
        <v>1124</v>
      </c>
      <c r="K100" s="276">
        <v>44.87</v>
      </c>
      <c r="L100" s="277">
        <v>0.3739</v>
      </c>
      <c r="M100" s="278">
        <v>44.940000000000005</v>
      </c>
      <c r="N100" s="282"/>
      <c r="O100" s="250">
        <v>44.87</v>
      </c>
      <c r="P100" s="112">
        <v>1</v>
      </c>
      <c r="Q100" s="113"/>
      <c r="R100" s="113"/>
    </row>
    <row r="101" spans="1:18" ht="61.5">
      <c r="A101" s="222">
        <v>30</v>
      </c>
      <c r="B101" s="254" t="s">
        <v>431</v>
      </c>
      <c r="C101" s="254" t="s">
        <v>432</v>
      </c>
      <c r="D101" s="254" t="s">
        <v>2857</v>
      </c>
      <c r="E101" s="254">
        <v>3</v>
      </c>
      <c r="F101" s="255" t="s">
        <v>1751</v>
      </c>
      <c r="G101" s="255"/>
      <c r="H101" s="255"/>
      <c r="I101" s="256" t="s">
        <v>1731</v>
      </c>
      <c r="J101" s="255" t="s">
        <v>1724</v>
      </c>
      <c r="K101" s="250">
        <v>44.88</v>
      </c>
      <c r="L101" s="251">
        <v>44.88</v>
      </c>
      <c r="M101" s="250">
        <v>44.94</v>
      </c>
      <c r="N101" s="290"/>
      <c r="O101" s="250">
        <v>44.88</v>
      </c>
      <c r="P101" s="112">
        <v>2</v>
      </c>
      <c r="Q101" s="113"/>
      <c r="R101" s="113"/>
    </row>
    <row r="102" spans="1:18" ht="21">
      <c r="A102" s="225"/>
      <c r="B102" s="137"/>
      <c r="C102" s="137"/>
      <c r="D102" s="137"/>
      <c r="E102" s="137"/>
      <c r="F102" s="111"/>
      <c r="G102" s="111"/>
      <c r="H102" s="272"/>
      <c r="I102" s="111"/>
      <c r="J102" s="111"/>
      <c r="K102" s="272"/>
      <c r="L102" s="273"/>
      <c r="M102" s="274"/>
      <c r="N102" s="294"/>
      <c r="O102" s="272"/>
      <c r="P102" s="114"/>
      <c r="Q102" s="114"/>
      <c r="R102" s="114"/>
    </row>
    <row r="103" spans="1:18" ht="63">
      <c r="A103" s="222">
        <v>31</v>
      </c>
      <c r="B103" s="254" t="s">
        <v>1422</v>
      </c>
      <c r="C103" s="254" t="s">
        <v>1423</v>
      </c>
      <c r="D103" s="254" t="s">
        <v>2858</v>
      </c>
      <c r="E103" s="254">
        <v>2</v>
      </c>
      <c r="F103" s="255" t="s">
        <v>1752</v>
      </c>
      <c r="G103" s="255"/>
      <c r="H103" s="255"/>
      <c r="I103" s="256" t="s">
        <v>1744</v>
      </c>
      <c r="J103" s="255" t="s">
        <v>1724</v>
      </c>
      <c r="K103" s="250">
        <v>9.52</v>
      </c>
      <c r="L103" s="251">
        <v>9.52</v>
      </c>
      <c r="M103" s="250"/>
      <c r="N103" s="290"/>
      <c r="O103" s="250">
        <v>9.52</v>
      </c>
      <c r="P103" s="112">
        <v>1</v>
      </c>
      <c r="Q103" s="113"/>
      <c r="R103" s="113"/>
    </row>
    <row r="104" spans="1:18" ht="126">
      <c r="A104" s="226">
        <v>31</v>
      </c>
      <c r="B104" s="101" t="s">
        <v>1422</v>
      </c>
      <c r="C104" s="101" t="s">
        <v>1423</v>
      </c>
      <c r="D104" s="101" t="s">
        <v>2858</v>
      </c>
      <c r="E104" s="101">
        <v>2</v>
      </c>
      <c r="F104" s="90" t="s">
        <v>1169</v>
      </c>
      <c r="G104" s="96" t="s">
        <v>1170</v>
      </c>
      <c r="H104" s="276">
        <v>60</v>
      </c>
      <c r="I104" s="90" t="s">
        <v>1171</v>
      </c>
      <c r="J104" s="90" t="s">
        <v>1124</v>
      </c>
      <c r="K104" s="276">
        <v>10.02</v>
      </c>
      <c r="L104" s="277">
        <v>0.1392</v>
      </c>
      <c r="M104" s="278"/>
      <c r="N104" s="282"/>
      <c r="O104" s="276">
        <v>10.02</v>
      </c>
      <c r="P104" s="112">
        <v>2</v>
      </c>
      <c r="Q104" s="113"/>
      <c r="R104" s="113"/>
    </row>
    <row r="105" spans="1:18" ht="21">
      <c r="A105" s="225"/>
      <c r="B105" s="137"/>
      <c r="C105" s="137"/>
      <c r="D105" s="137"/>
      <c r="E105" s="137"/>
      <c r="F105" s="111"/>
      <c r="G105" s="111"/>
      <c r="H105" s="272"/>
      <c r="I105" s="111"/>
      <c r="J105" s="111"/>
      <c r="K105" s="272"/>
      <c r="L105" s="273"/>
      <c r="M105" s="274"/>
      <c r="N105" s="294"/>
      <c r="O105" s="272"/>
      <c r="P105" s="114"/>
      <c r="Q105" s="114"/>
      <c r="R105" s="114"/>
    </row>
    <row r="106" spans="1:19" ht="105">
      <c r="A106" s="226">
        <v>32</v>
      </c>
      <c r="B106" s="101" t="s">
        <v>1424</v>
      </c>
      <c r="C106" s="195" t="s">
        <v>469</v>
      </c>
      <c r="D106" s="101" t="s">
        <v>2859</v>
      </c>
      <c r="E106" s="101">
        <v>5</v>
      </c>
      <c r="F106" s="90" t="s">
        <v>1172</v>
      </c>
      <c r="G106" s="96" t="s">
        <v>1147</v>
      </c>
      <c r="H106" s="276">
        <v>30</v>
      </c>
      <c r="I106" s="90" t="s">
        <v>1168</v>
      </c>
      <c r="J106" s="90" t="s">
        <v>1124</v>
      </c>
      <c r="K106" s="276">
        <v>12.42</v>
      </c>
      <c r="L106" s="277">
        <v>0.345</v>
      </c>
      <c r="M106" s="278"/>
      <c r="N106" s="282"/>
      <c r="O106" s="276">
        <v>12.42</v>
      </c>
      <c r="P106" s="120">
        <v>1</v>
      </c>
      <c r="Q106" s="120"/>
      <c r="R106" s="120"/>
      <c r="S106" s="121"/>
    </row>
    <row r="107" spans="1:18" ht="105">
      <c r="A107" s="222">
        <v>32</v>
      </c>
      <c r="B107" s="254" t="s">
        <v>1424</v>
      </c>
      <c r="C107" s="164" t="s">
        <v>469</v>
      </c>
      <c r="D107" s="254" t="s">
        <v>2859</v>
      </c>
      <c r="E107" s="254">
        <v>5</v>
      </c>
      <c r="F107" s="255" t="s">
        <v>1753</v>
      </c>
      <c r="G107" s="255"/>
      <c r="H107" s="255"/>
      <c r="I107" s="256" t="s">
        <v>1731</v>
      </c>
      <c r="J107" s="255" t="s">
        <v>1724</v>
      </c>
      <c r="K107" s="250">
        <v>12.44</v>
      </c>
      <c r="L107" s="251">
        <v>12.44</v>
      </c>
      <c r="M107" s="250"/>
      <c r="N107" s="290"/>
      <c r="O107" s="250">
        <v>12.44</v>
      </c>
      <c r="P107" s="112">
        <v>2</v>
      </c>
      <c r="Q107" s="113"/>
      <c r="R107" s="113"/>
    </row>
    <row r="108" spans="1:18" ht="21">
      <c r="A108" s="225"/>
      <c r="B108" s="137"/>
      <c r="C108" s="168"/>
      <c r="D108" s="137"/>
      <c r="E108" s="137"/>
      <c r="F108" s="111"/>
      <c r="G108" s="111"/>
      <c r="H108" s="272"/>
      <c r="I108" s="111"/>
      <c r="J108" s="111"/>
      <c r="K108" s="272"/>
      <c r="L108" s="273"/>
      <c r="M108" s="274"/>
      <c r="N108" s="294"/>
      <c r="O108" s="272"/>
      <c r="P108" s="114"/>
      <c r="Q108" s="114"/>
      <c r="R108" s="114"/>
    </row>
    <row r="109" spans="1:18" ht="61.5">
      <c r="A109" s="222">
        <v>33</v>
      </c>
      <c r="B109" s="254" t="s">
        <v>1424</v>
      </c>
      <c r="C109" s="254" t="s">
        <v>298</v>
      </c>
      <c r="D109" s="254" t="s">
        <v>1009</v>
      </c>
      <c r="E109" s="254">
        <v>50</v>
      </c>
      <c r="F109" s="255" t="s">
        <v>1754</v>
      </c>
      <c r="G109" s="255"/>
      <c r="H109" s="255"/>
      <c r="I109" s="256" t="s">
        <v>1731</v>
      </c>
      <c r="J109" s="255" t="s">
        <v>1724</v>
      </c>
      <c r="K109" s="250">
        <v>8.9</v>
      </c>
      <c r="L109" s="251">
        <v>8.9</v>
      </c>
      <c r="M109" s="250">
        <v>8.95</v>
      </c>
      <c r="N109" s="290"/>
      <c r="O109" s="250">
        <v>8.9</v>
      </c>
      <c r="P109" s="112">
        <v>1</v>
      </c>
      <c r="Q109" s="113"/>
      <c r="R109" s="113"/>
    </row>
    <row r="110" spans="1:18" ht="21">
      <c r="A110" s="225"/>
      <c r="B110" s="137"/>
      <c r="C110" s="137"/>
      <c r="D110" s="137"/>
      <c r="E110" s="137"/>
      <c r="F110" s="296"/>
      <c r="G110" s="296"/>
      <c r="H110" s="296"/>
      <c r="I110" s="297"/>
      <c r="J110" s="296"/>
      <c r="K110" s="292"/>
      <c r="L110" s="298"/>
      <c r="M110" s="292"/>
      <c r="N110" s="299"/>
      <c r="O110" s="292"/>
      <c r="P110" s="114"/>
      <c r="Q110" s="114"/>
      <c r="R110" s="114"/>
    </row>
    <row r="111" spans="1:18" ht="61.5">
      <c r="A111" s="222">
        <v>34</v>
      </c>
      <c r="B111" s="254" t="s">
        <v>1424</v>
      </c>
      <c r="C111" s="254" t="s">
        <v>298</v>
      </c>
      <c r="D111" s="254" t="s">
        <v>1068</v>
      </c>
      <c r="E111" s="254">
        <v>10</v>
      </c>
      <c r="F111" s="255" t="s">
        <v>1755</v>
      </c>
      <c r="G111" s="255"/>
      <c r="H111" s="255"/>
      <c r="I111" s="256" t="s">
        <v>1731</v>
      </c>
      <c r="J111" s="255" t="s">
        <v>1724</v>
      </c>
      <c r="K111" s="250">
        <v>7.26</v>
      </c>
      <c r="L111" s="251">
        <v>7.26</v>
      </c>
      <c r="M111" s="250">
        <v>7.32</v>
      </c>
      <c r="N111" s="290"/>
      <c r="O111" s="250">
        <v>7.26</v>
      </c>
      <c r="P111" s="112">
        <v>1</v>
      </c>
      <c r="Q111" s="113"/>
      <c r="R111" s="113"/>
    </row>
    <row r="112" spans="1:18" ht="21">
      <c r="A112" s="225"/>
      <c r="B112" s="137"/>
      <c r="C112" s="137"/>
      <c r="D112" s="137"/>
      <c r="E112" s="137"/>
      <c r="F112" s="296"/>
      <c r="G112" s="296"/>
      <c r="H112" s="296"/>
      <c r="I112" s="297"/>
      <c r="J112" s="296"/>
      <c r="K112" s="292"/>
      <c r="L112" s="298"/>
      <c r="M112" s="292"/>
      <c r="N112" s="299"/>
      <c r="O112" s="292"/>
      <c r="P112" s="114"/>
      <c r="Q112" s="114"/>
      <c r="R112" s="114"/>
    </row>
    <row r="113" spans="1:18" ht="126">
      <c r="A113" s="222">
        <v>35</v>
      </c>
      <c r="B113" s="254" t="s">
        <v>1424</v>
      </c>
      <c r="C113" s="254" t="s">
        <v>1425</v>
      </c>
      <c r="D113" s="254" t="s">
        <v>2860</v>
      </c>
      <c r="E113" s="254">
        <v>5</v>
      </c>
      <c r="F113" s="90" t="s">
        <v>1173</v>
      </c>
      <c r="G113" s="96" t="s">
        <v>2946</v>
      </c>
      <c r="H113" s="276">
        <v>20</v>
      </c>
      <c r="I113" s="90" t="s">
        <v>2947</v>
      </c>
      <c r="J113" s="90" t="s">
        <v>1124</v>
      </c>
      <c r="K113" s="276">
        <v>17.58</v>
      </c>
      <c r="L113" s="277">
        <v>0.7325</v>
      </c>
      <c r="M113" s="278"/>
      <c r="N113" s="282"/>
      <c r="O113" s="276">
        <v>17.58</v>
      </c>
      <c r="P113" s="112">
        <v>1</v>
      </c>
      <c r="Q113" s="113"/>
      <c r="R113" s="113"/>
    </row>
    <row r="114" spans="1:18" ht="21">
      <c r="A114" s="225"/>
      <c r="B114" s="137"/>
      <c r="C114" s="137"/>
      <c r="D114" s="137"/>
      <c r="E114" s="137"/>
      <c r="F114" s="111"/>
      <c r="G114" s="111"/>
      <c r="H114" s="272"/>
      <c r="I114" s="111"/>
      <c r="J114" s="111"/>
      <c r="K114" s="272"/>
      <c r="L114" s="273"/>
      <c r="M114" s="274"/>
      <c r="N114" s="294"/>
      <c r="O114" s="272"/>
      <c r="P114" s="114"/>
      <c r="Q114" s="114"/>
      <c r="R114" s="114"/>
    </row>
    <row r="115" spans="1:18" ht="63">
      <c r="A115" s="222">
        <v>36</v>
      </c>
      <c r="B115" s="254" t="s">
        <v>1424</v>
      </c>
      <c r="C115" s="254" t="s">
        <v>2726</v>
      </c>
      <c r="D115" s="175" t="s">
        <v>1436</v>
      </c>
      <c r="E115" s="254">
        <v>5</v>
      </c>
      <c r="F115" s="255" t="s">
        <v>1756</v>
      </c>
      <c r="G115" s="255"/>
      <c r="H115" s="255"/>
      <c r="I115" s="256" t="s">
        <v>1723</v>
      </c>
      <c r="J115" s="255" t="s">
        <v>1724</v>
      </c>
      <c r="K115" s="250">
        <v>88.8</v>
      </c>
      <c r="L115" s="251">
        <v>8.88</v>
      </c>
      <c r="M115" s="250">
        <v>88.97</v>
      </c>
      <c r="N115" s="290"/>
      <c r="O115" s="250">
        <v>88.8</v>
      </c>
      <c r="P115" s="112">
        <v>1</v>
      </c>
      <c r="Q115" s="113"/>
      <c r="R115" s="113"/>
    </row>
    <row r="116" spans="1:18" ht="21">
      <c r="A116" s="225"/>
      <c r="B116" s="137"/>
      <c r="C116" s="137"/>
      <c r="D116" s="207"/>
      <c r="E116" s="137"/>
      <c r="F116" s="296"/>
      <c r="G116" s="296"/>
      <c r="H116" s="296"/>
      <c r="I116" s="297"/>
      <c r="J116" s="296"/>
      <c r="K116" s="292"/>
      <c r="L116" s="298"/>
      <c r="M116" s="292"/>
      <c r="N116" s="299"/>
      <c r="O116" s="292"/>
      <c r="P116" s="114"/>
      <c r="Q116" s="114"/>
      <c r="R116" s="114"/>
    </row>
    <row r="117" spans="1:18" ht="63">
      <c r="A117" s="222">
        <v>37</v>
      </c>
      <c r="B117" s="254" t="s">
        <v>1424</v>
      </c>
      <c r="C117" s="254" t="s">
        <v>2726</v>
      </c>
      <c r="D117" s="175" t="s">
        <v>2862</v>
      </c>
      <c r="E117" s="254">
        <v>5</v>
      </c>
      <c r="F117" s="255" t="s">
        <v>1757</v>
      </c>
      <c r="G117" s="255"/>
      <c r="H117" s="255"/>
      <c r="I117" s="256" t="s">
        <v>1758</v>
      </c>
      <c r="J117" s="255" t="s">
        <v>1724</v>
      </c>
      <c r="K117" s="250">
        <v>51.6</v>
      </c>
      <c r="L117" s="251">
        <v>51.6</v>
      </c>
      <c r="M117" s="250">
        <v>51.62</v>
      </c>
      <c r="N117" s="290"/>
      <c r="O117" s="250">
        <v>51.6</v>
      </c>
      <c r="P117" s="112">
        <v>1</v>
      </c>
      <c r="Q117" s="113"/>
      <c r="R117" s="113"/>
    </row>
    <row r="118" spans="1:18" ht="21">
      <c r="A118" s="225"/>
      <c r="B118" s="137"/>
      <c r="C118" s="137"/>
      <c r="D118" s="207"/>
      <c r="E118" s="137"/>
      <c r="F118" s="296"/>
      <c r="G118" s="296"/>
      <c r="H118" s="296"/>
      <c r="I118" s="297"/>
      <c r="J118" s="296"/>
      <c r="K118" s="292"/>
      <c r="L118" s="298"/>
      <c r="M118" s="292"/>
      <c r="N118" s="299"/>
      <c r="O118" s="292"/>
      <c r="P118" s="114"/>
      <c r="Q118" s="114"/>
      <c r="R118" s="114"/>
    </row>
    <row r="119" spans="1:18" ht="42">
      <c r="A119" s="222">
        <v>38</v>
      </c>
      <c r="B119" s="254" t="s">
        <v>1424</v>
      </c>
      <c r="C119" s="254" t="s">
        <v>2281</v>
      </c>
      <c r="D119" s="254" t="s">
        <v>2861</v>
      </c>
      <c r="E119" s="254">
        <v>2</v>
      </c>
      <c r="F119" s="255"/>
      <c r="G119" s="255"/>
      <c r="H119" s="255"/>
      <c r="I119" s="256"/>
      <c r="J119" s="255"/>
      <c r="K119" s="250"/>
      <c r="L119" s="251"/>
      <c r="M119" s="250"/>
      <c r="N119" s="290"/>
      <c r="O119" s="250"/>
      <c r="P119" s="112">
        <v>0</v>
      </c>
      <c r="Q119" s="113"/>
      <c r="R119" s="113"/>
    </row>
    <row r="120" spans="1:18" ht="21">
      <c r="A120" s="225"/>
      <c r="B120" s="137"/>
      <c r="C120" s="137"/>
      <c r="D120" s="137"/>
      <c r="E120" s="137"/>
      <c r="F120" s="296"/>
      <c r="G120" s="296"/>
      <c r="H120" s="296"/>
      <c r="I120" s="297"/>
      <c r="J120" s="296"/>
      <c r="K120" s="292"/>
      <c r="L120" s="298"/>
      <c r="M120" s="292"/>
      <c r="N120" s="299"/>
      <c r="O120" s="292"/>
      <c r="P120" s="114"/>
      <c r="Q120" s="114"/>
      <c r="R120" s="114"/>
    </row>
    <row r="121" spans="1:18" ht="61.5">
      <c r="A121" s="222"/>
      <c r="B121" s="222" t="s">
        <v>1108</v>
      </c>
      <c r="C121" s="254"/>
      <c r="D121" s="308" t="s">
        <v>1607</v>
      </c>
      <c r="E121" s="254"/>
      <c r="F121" s="255"/>
      <c r="G121" s="255"/>
      <c r="H121" s="255"/>
      <c r="I121" s="256"/>
      <c r="J121" s="255"/>
      <c r="K121" s="250"/>
      <c r="L121" s="251"/>
      <c r="M121" s="250"/>
      <c r="N121" s="290"/>
      <c r="O121" s="250"/>
      <c r="P121" s="112"/>
      <c r="Q121" s="113"/>
      <c r="R121" s="113"/>
    </row>
    <row r="122" spans="1:18" ht="126">
      <c r="A122" s="226">
        <v>39</v>
      </c>
      <c r="B122" s="101" t="s">
        <v>912</v>
      </c>
      <c r="C122" s="101" t="s">
        <v>913</v>
      </c>
      <c r="D122" s="101" t="s">
        <v>2863</v>
      </c>
      <c r="E122" s="101">
        <v>120</v>
      </c>
      <c r="F122" s="90" t="s">
        <v>2948</v>
      </c>
      <c r="G122" s="90" t="s">
        <v>1157</v>
      </c>
      <c r="H122" s="276">
        <v>30</v>
      </c>
      <c r="I122" s="90" t="s">
        <v>1137</v>
      </c>
      <c r="J122" s="90" t="s">
        <v>1124</v>
      </c>
      <c r="K122" s="276">
        <v>2.1</v>
      </c>
      <c r="L122" s="277">
        <v>0.0583</v>
      </c>
      <c r="M122" s="307"/>
      <c r="N122" s="306"/>
      <c r="O122" s="307">
        <v>0.07</v>
      </c>
      <c r="P122" s="120"/>
      <c r="Q122" s="507" t="s">
        <v>2806</v>
      </c>
      <c r="R122" s="113"/>
    </row>
    <row r="123" spans="1:18" ht="61.5">
      <c r="A123" s="226">
        <v>39</v>
      </c>
      <c r="B123" s="101" t="s">
        <v>912</v>
      </c>
      <c r="C123" s="101" t="s">
        <v>913</v>
      </c>
      <c r="D123" s="101" t="s">
        <v>2863</v>
      </c>
      <c r="E123" s="101">
        <v>120</v>
      </c>
      <c r="F123" s="508" t="s">
        <v>1759</v>
      </c>
      <c r="G123" s="508"/>
      <c r="H123" s="508"/>
      <c r="I123" s="509" t="s">
        <v>1760</v>
      </c>
      <c r="J123" s="508" t="s">
        <v>1724</v>
      </c>
      <c r="K123" s="307">
        <v>3.7</v>
      </c>
      <c r="L123" s="510">
        <v>3.7</v>
      </c>
      <c r="M123" s="307"/>
      <c r="N123" s="306"/>
      <c r="O123" s="307">
        <v>0.62</v>
      </c>
      <c r="P123" s="120">
        <v>1</v>
      </c>
      <c r="Q123" s="120"/>
      <c r="R123" s="120"/>
    </row>
    <row r="124" spans="1:18" ht="21">
      <c r="A124" s="225"/>
      <c r="B124" s="137"/>
      <c r="C124" s="137"/>
      <c r="D124" s="137"/>
      <c r="E124" s="137"/>
      <c r="F124" s="111"/>
      <c r="G124" s="111"/>
      <c r="H124" s="272"/>
      <c r="I124" s="111"/>
      <c r="J124" s="111"/>
      <c r="K124" s="272"/>
      <c r="L124" s="273"/>
      <c r="M124" s="274"/>
      <c r="N124" s="294"/>
      <c r="O124" s="272"/>
      <c r="P124" s="114"/>
      <c r="Q124" s="114"/>
      <c r="R124" s="114"/>
    </row>
    <row r="125" spans="1:18" ht="84">
      <c r="A125" s="511">
        <v>40</v>
      </c>
      <c r="B125" s="512" t="s">
        <v>912</v>
      </c>
      <c r="C125" s="512" t="s">
        <v>2751</v>
      </c>
      <c r="D125" s="512" t="s">
        <v>1437</v>
      </c>
      <c r="E125" s="512">
        <v>20</v>
      </c>
      <c r="F125" s="513" t="s">
        <v>189</v>
      </c>
      <c r="G125" s="513"/>
      <c r="H125" s="513"/>
      <c r="I125" s="514" t="s">
        <v>184</v>
      </c>
      <c r="J125" s="513" t="s">
        <v>179</v>
      </c>
      <c r="K125" s="515">
        <v>2.2</v>
      </c>
      <c r="L125" s="516">
        <v>0.0733</v>
      </c>
      <c r="M125" s="515" t="s">
        <v>182</v>
      </c>
      <c r="N125" s="517" t="s">
        <v>182</v>
      </c>
      <c r="O125" s="518">
        <v>2.2</v>
      </c>
      <c r="P125" s="120"/>
      <c r="Q125" s="507" t="s">
        <v>2806</v>
      </c>
      <c r="R125" s="120"/>
    </row>
    <row r="126" spans="1:18" ht="84">
      <c r="A126" s="226">
        <v>40</v>
      </c>
      <c r="B126" s="101" t="s">
        <v>912</v>
      </c>
      <c r="C126" s="101" t="s">
        <v>2751</v>
      </c>
      <c r="D126" s="101" t="s">
        <v>1437</v>
      </c>
      <c r="E126" s="101">
        <v>20</v>
      </c>
      <c r="F126" s="90" t="s">
        <v>160</v>
      </c>
      <c r="G126" s="90"/>
      <c r="H126" s="90"/>
      <c r="I126" s="90" t="s">
        <v>161</v>
      </c>
      <c r="J126" s="276" t="s">
        <v>147</v>
      </c>
      <c r="K126" s="276">
        <v>5.51</v>
      </c>
      <c r="L126" s="277">
        <f>K126</f>
        <v>5.51</v>
      </c>
      <c r="M126" s="276" t="s">
        <v>162</v>
      </c>
      <c r="N126" s="282"/>
      <c r="O126" s="276">
        <v>5.51</v>
      </c>
      <c r="P126" s="120">
        <v>1</v>
      </c>
      <c r="Q126" s="120"/>
      <c r="R126" s="521"/>
    </row>
    <row r="127" spans="1:18" ht="21">
      <c r="A127" s="228"/>
      <c r="B127" s="310"/>
      <c r="C127" s="310"/>
      <c r="D127" s="310"/>
      <c r="E127" s="310"/>
      <c r="F127" s="311"/>
      <c r="G127" s="311"/>
      <c r="H127" s="311"/>
      <c r="I127" s="312"/>
      <c r="J127" s="311"/>
      <c r="K127" s="313"/>
      <c r="L127" s="314"/>
      <c r="M127" s="313"/>
      <c r="N127" s="313"/>
      <c r="O127" s="315"/>
      <c r="P127" s="124"/>
      <c r="Q127" s="124"/>
      <c r="R127" s="124"/>
    </row>
    <row r="128" spans="1:18" ht="105">
      <c r="A128" s="226">
        <v>41</v>
      </c>
      <c r="B128" s="101" t="s">
        <v>2752</v>
      </c>
      <c r="C128" s="101" t="s">
        <v>2753</v>
      </c>
      <c r="D128" s="101" t="s">
        <v>2864</v>
      </c>
      <c r="E128" s="101">
        <v>60</v>
      </c>
      <c r="F128" s="90" t="s">
        <v>2949</v>
      </c>
      <c r="G128" s="96" t="s">
        <v>2950</v>
      </c>
      <c r="H128" s="276">
        <v>10</v>
      </c>
      <c r="I128" s="90" t="s">
        <v>2951</v>
      </c>
      <c r="J128" s="90" t="s">
        <v>1124</v>
      </c>
      <c r="K128" s="276">
        <v>8.77</v>
      </c>
      <c r="L128" s="277">
        <v>0.731</v>
      </c>
      <c r="M128" s="278"/>
      <c r="N128" s="282"/>
      <c r="O128" s="276">
        <v>8.77</v>
      </c>
      <c r="P128" s="120">
        <v>1</v>
      </c>
      <c r="Q128" s="120"/>
      <c r="R128" s="120"/>
    </row>
    <row r="129" spans="1:18" ht="61.5">
      <c r="A129" s="222">
        <v>41</v>
      </c>
      <c r="B129" s="254" t="s">
        <v>2752</v>
      </c>
      <c r="C129" s="254" t="s">
        <v>2753</v>
      </c>
      <c r="D129" s="254" t="s">
        <v>2864</v>
      </c>
      <c r="E129" s="254">
        <v>60</v>
      </c>
      <c r="F129" s="255" t="s">
        <v>1761</v>
      </c>
      <c r="G129" s="255"/>
      <c r="H129" s="255"/>
      <c r="I129" s="256" t="s">
        <v>1758</v>
      </c>
      <c r="J129" s="255" t="s">
        <v>1724</v>
      </c>
      <c r="K129" s="250">
        <v>8.8</v>
      </c>
      <c r="L129" s="251">
        <v>8.8</v>
      </c>
      <c r="M129" s="250"/>
      <c r="N129" s="290"/>
      <c r="O129" s="250">
        <v>8.8</v>
      </c>
      <c r="P129" s="112">
        <v>2</v>
      </c>
      <c r="Q129" s="113"/>
      <c r="R129" s="113"/>
    </row>
    <row r="130" spans="1:18" ht="21">
      <c r="A130" s="225"/>
      <c r="B130" s="137"/>
      <c r="C130" s="137"/>
      <c r="D130" s="137"/>
      <c r="E130" s="137"/>
      <c r="F130" s="111"/>
      <c r="G130" s="111"/>
      <c r="H130" s="272"/>
      <c r="I130" s="111"/>
      <c r="J130" s="111"/>
      <c r="K130" s="272"/>
      <c r="L130" s="273"/>
      <c r="M130" s="274"/>
      <c r="N130" s="294"/>
      <c r="O130" s="272"/>
      <c r="P130" s="114"/>
      <c r="Q130" s="114"/>
      <c r="R130" s="114"/>
    </row>
    <row r="131" spans="1:19" ht="198" customHeight="1">
      <c r="A131" s="226">
        <v>42</v>
      </c>
      <c r="B131" s="101" t="s">
        <v>2752</v>
      </c>
      <c r="C131" s="101" t="s">
        <v>2753</v>
      </c>
      <c r="D131" s="101" t="s">
        <v>2390</v>
      </c>
      <c r="E131" s="101">
        <v>5</v>
      </c>
      <c r="F131" s="90" t="s">
        <v>2952</v>
      </c>
      <c r="G131" s="96" t="s">
        <v>2953</v>
      </c>
      <c r="H131" s="276">
        <v>1</v>
      </c>
      <c r="I131" s="90" t="s">
        <v>2954</v>
      </c>
      <c r="J131" s="90" t="s">
        <v>1124</v>
      </c>
      <c r="K131" s="276">
        <v>6.95</v>
      </c>
      <c r="L131" s="277">
        <v>5.79</v>
      </c>
      <c r="M131" s="278"/>
      <c r="N131" s="282"/>
      <c r="O131" s="276">
        <v>6.95</v>
      </c>
      <c r="P131" s="120">
        <v>1</v>
      </c>
      <c r="Q131" s="120"/>
      <c r="R131" s="120"/>
      <c r="S131" s="82" t="s">
        <v>1217</v>
      </c>
    </row>
    <row r="132" spans="1:18" ht="61.5">
      <c r="A132" s="222">
        <v>42</v>
      </c>
      <c r="B132" s="254" t="s">
        <v>2752</v>
      </c>
      <c r="C132" s="254" t="s">
        <v>2753</v>
      </c>
      <c r="D132" s="254" t="s">
        <v>2390</v>
      </c>
      <c r="E132" s="254">
        <v>5</v>
      </c>
      <c r="F132" s="255" t="s">
        <v>1762</v>
      </c>
      <c r="G132" s="255"/>
      <c r="H132" s="255"/>
      <c r="I132" s="256" t="s">
        <v>1763</v>
      </c>
      <c r="J132" s="255" t="s">
        <v>1724</v>
      </c>
      <c r="K132" s="250">
        <v>9.9</v>
      </c>
      <c r="L132" s="251">
        <v>9.9</v>
      </c>
      <c r="M132" s="250"/>
      <c r="N132" s="290"/>
      <c r="O132" s="250">
        <v>9.9</v>
      </c>
      <c r="P132" s="112">
        <v>2</v>
      </c>
      <c r="Q132" s="113"/>
      <c r="R132" s="113"/>
    </row>
    <row r="133" spans="1:18" ht="21">
      <c r="A133" s="225"/>
      <c r="B133" s="137"/>
      <c r="C133" s="137"/>
      <c r="D133" s="137"/>
      <c r="E133" s="137"/>
      <c r="F133" s="111"/>
      <c r="G133" s="111"/>
      <c r="H133" s="272"/>
      <c r="I133" s="111"/>
      <c r="J133" s="111"/>
      <c r="K133" s="272"/>
      <c r="L133" s="273"/>
      <c r="M133" s="274"/>
      <c r="N133" s="294"/>
      <c r="O133" s="272"/>
      <c r="P133" s="114"/>
      <c r="Q133" s="114"/>
      <c r="R133" s="114"/>
    </row>
    <row r="134" spans="1:18" ht="42">
      <c r="A134" s="222">
        <v>43</v>
      </c>
      <c r="B134" s="254" t="s">
        <v>2752</v>
      </c>
      <c r="C134" s="254" t="s">
        <v>2236</v>
      </c>
      <c r="D134" s="254" t="s">
        <v>2237</v>
      </c>
      <c r="E134" s="254">
        <v>10</v>
      </c>
      <c r="F134" s="255"/>
      <c r="G134" s="255"/>
      <c r="H134" s="255"/>
      <c r="I134" s="256"/>
      <c r="J134" s="255"/>
      <c r="K134" s="250"/>
      <c r="L134" s="251"/>
      <c r="M134" s="250"/>
      <c r="N134" s="290"/>
      <c r="O134" s="250"/>
      <c r="P134" s="112">
        <v>0</v>
      </c>
      <c r="Q134" s="113"/>
      <c r="R134" s="113"/>
    </row>
    <row r="135" spans="1:18" ht="21">
      <c r="A135" s="225"/>
      <c r="B135" s="137"/>
      <c r="C135" s="137"/>
      <c r="D135" s="137"/>
      <c r="E135" s="137"/>
      <c r="F135" s="296"/>
      <c r="G135" s="296"/>
      <c r="H135" s="296"/>
      <c r="I135" s="297"/>
      <c r="J135" s="296"/>
      <c r="K135" s="292"/>
      <c r="L135" s="298"/>
      <c r="M135" s="292"/>
      <c r="N135" s="299"/>
      <c r="O135" s="292"/>
      <c r="P135" s="114"/>
      <c r="Q135" s="114"/>
      <c r="R135" s="114"/>
    </row>
    <row r="136" spans="1:18" ht="147">
      <c r="A136" s="226">
        <v>44</v>
      </c>
      <c r="B136" s="101" t="s">
        <v>2752</v>
      </c>
      <c r="C136" s="101" t="s">
        <v>2353</v>
      </c>
      <c r="D136" s="101" t="s">
        <v>2865</v>
      </c>
      <c r="E136" s="101">
        <v>70</v>
      </c>
      <c r="F136" s="90" t="s">
        <v>2955</v>
      </c>
      <c r="G136" s="96" t="s">
        <v>1167</v>
      </c>
      <c r="H136" s="276">
        <v>6</v>
      </c>
      <c r="I136" s="90" t="s">
        <v>2956</v>
      </c>
      <c r="J136" s="90" t="s">
        <v>1124</v>
      </c>
      <c r="K136" s="276">
        <v>12.62</v>
      </c>
      <c r="L136" s="277">
        <v>1.7533</v>
      </c>
      <c r="M136" s="278">
        <v>12.8</v>
      </c>
      <c r="N136" s="282"/>
      <c r="O136" s="276">
        <v>12.62</v>
      </c>
      <c r="P136" s="112">
        <v>1</v>
      </c>
      <c r="Q136" s="113"/>
      <c r="R136" s="113"/>
    </row>
    <row r="137" spans="1:18" ht="147">
      <c r="A137" s="222">
        <v>44</v>
      </c>
      <c r="B137" s="254" t="s">
        <v>2752</v>
      </c>
      <c r="C137" s="254" t="s">
        <v>2353</v>
      </c>
      <c r="D137" s="254" t="s">
        <v>2865</v>
      </c>
      <c r="E137" s="254">
        <v>70</v>
      </c>
      <c r="F137" s="255" t="s">
        <v>1764</v>
      </c>
      <c r="G137" s="255"/>
      <c r="H137" s="255"/>
      <c r="I137" s="256" t="s">
        <v>1758</v>
      </c>
      <c r="J137" s="255" t="s">
        <v>1724</v>
      </c>
      <c r="K137" s="250">
        <v>12.7</v>
      </c>
      <c r="L137" s="251">
        <v>12.7</v>
      </c>
      <c r="M137" s="250">
        <v>12.8</v>
      </c>
      <c r="N137" s="290"/>
      <c r="O137" s="250">
        <v>12.7</v>
      </c>
      <c r="P137" s="112">
        <v>2</v>
      </c>
      <c r="Q137" s="113"/>
      <c r="R137" s="113"/>
    </row>
    <row r="138" spans="1:18" ht="21">
      <c r="A138" s="225"/>
      <c r="B138" s="137"/>
      <c r="C138" s="137"/>
      <c r="D138" s="137"/>
      <c r="E138" s="137"/>
      <c r="F138" s="111"/>
      <c r="G138" s="111"/>
      <c r="H138" s="272"/>
      <c r="I138" s="111"/>
      <c r="J138" s="111"/>
      <c r="K138" s="272"/>
      <c r="L138" s="273"/>
      <c r="M138" s="274"/>
      <c r="N138" s="294"/>
      <c r="O138" s="272"/>
      <c r="P138" s="114"/>
      <c r="Q138" s="114"/>
      <c r="R138" s="114"/>
    </row>
    <row r="139" spans="1:18" ht="189">
      <c r="A139" s="222">
        <v>45</v>
      </c>
      <c r="B139" s="254" t="s">
        <v>2752</v>
      </c>
      <c r="C139" s="254" t="s">
        <v>2353</v>
      </c>
      <c r="D139" s="254" t="s">
        <v>2812</v>
      </c>
      <c r="E139" s="254">
        <v>30</v>
      </c>
      <c r="F139" s="255" t="s">
        <v>1765</v>
      </c>
      <c r="G139" s="255"/>
      <c r="H139" s="255"/>
      <c r="I139" s="256" t="s">
        <v>1758</v>
      </c>
      <c r="J139" s="255" t="s">
        <v>1724</v>
      </c>
      <c r="K139" s="250">
        <v>25.38</v>
      </c>
      <c r="L139" s="251">
        <v>25.38</v>
      </c>
      <c r="M139" s="250"/>
      <c r="N139" s="290"/>
      <c r="O139" s="250">
        <v>25.38</v>
      </c>
      <c r="P139" s="112">
        <v>1</v>
      </c>
      <c r="Q139" s="113"/>
      <c r="R139" s="113"/>
    </row>
    <row r="140" spans="1:18" ht="21">
      <c r="A140" s="225"/>
      <c r="B140" s="137"/>
      <c r="C140" s="137"/>
      <c r="D140" s="137"/>
      <c r="E140" s="137"/>
      <c r="F140" s="296"/>
      <c r="G140" s="296"/>
      <c r="H140" s="296"/>
      <c r="I140" s="297"/>
      <c r="J140" s="296"/>
      <c r="K140" s="292"/>
      <c r="L140" s="298"/>
      <c r="M140" s="292"/>
      <c r="N140" s="299"/>
      <c r="O140" s="292"/>
      <c r="P140" s="114"/>
      <c r="Q140" s="114"/>
      <c r="R140" s="114"/>
    </row>
    <row r="141" spans="1:18" ht="102">
      <c r="A141" s="222"/>
      <c r="B141" s="222" t="s">
        <v>2754</v>
      </c>
      <c r="C141" s="164"/>
      <c r="D141" s="253" t="s">
        <v>1608</v>
      </c>
      <c r="E141" s="254"/>
      <c r="F141" s="255"/>
      <c r="G141" s="255"/>
      <c r="H141" s="255"/>
      <c r="I141" s="256"/>
      <c r="J141" s="255"/>
      <c r="K141" s="250"/>
      <c r="L141" s="251"/>
      <c r="M141" s="250"/>
      <c r="N141" s="290"/>
      <c r="O141" s="250"/>
      <c r="P141" s="112"/>
      <c r="Q141" s="113"/>
      <c r="R141" s="113"/>
    </row>
    <row r="142" spans="1:18" ht="61.5">
      <c r="A142" s="222">
        <v>46</v>
      </c>
      <c r="B142" s="254" t="s">
        <v>2747</v>
      </c>
      <c r="C142" s="254" t="s">
        <v>2748</v>
      </c>
      <c r="D142" s="254" t="s">
        <v>2866</v>
      </c>
      <c r="E142" s="254">
        <v>3</v>
      </c>
      <c r="F142" s="255" t="s">
        <v>1766</v>
      </c>
      <c r="G142" s="255"/>
      <c r="H142" s="255"/>
      <c r="I142" s="256" t="s">
        <v>1726</v>
      </c>
      <c r="J142" s="255" t="s">
        <v>1724</v>
      </c>
      <c r="K142" s="250">
        <v>4.5</v>
      </c>
      <c r="L142" s="251">
        <v>4.5</v>
      </c>
      <c r="M142" s="250"/>
      <c r="N142" s="290"/>
      <c r="O142" s="250">
        <v>4.5</v>
      </c>
      <c r="P142" s="112">
        <v>1</v>
      </c>
      <c r="Q142" s="113"/>
      <c r="R142" s="113"/>
    </row>
    <row r="143" spans="1:18" ht="21">
      <c r="A143" s="225"/>
      <c r="B143" s="137"/>
      <c r="C143" s="137"/>
      <c r="D143" s="137"/>
      <c r="E143" s="137"/>
      <c r="F143" s="296"/>
      <c r="G143" s="296"/>
      <c r="H143" s="296"/>
      <c r="I143" s="297"/>
      <c r="J143" s="296"/>
      <c r="K143" s="292"/>
      <c r="L143" s="298"/>
      <c r="M143" s="292"/>
      <c r="N143" s="299"/>
      <c r="O143" s="292"/>
      <c r="P143" s="114"/>
      <c r="Q143" s="114"/>
      <c r="R143" s="114"/>
    </row>
    <row r="144" spans="1:18" ht="61.5">
      <c r="A144" s="222">
        <v>47</v>
      </c>
      <c r="B144" s="254" t="s">
        <v>1426</v>
      </c>
      <c r="C144" s="164" t="s">
        <v>2288</v>
      </c>
      <c r="D144" s="254" t="s">
        <v>403</v>
      </c>
      <c r="E144" s="254">
        <v>3</v>
      </c>
      <c r="F144" s="255" t="s">
        <v>1767</v>
      </c>
      <c r="G144" s="255"/>
      <c r="H144" s="255"/>
      <c r="I144" s="256" t="s">
        <v>1726</v>
      </c>
      <c r="J144" s="255" t="s">
        <v>1724</v>
      </c>
      <c r="K144" s="250">
        <v>2.81</v>
      </c>
      <c r="L144" s="251">
        <v>2.81</v>
      </c>
      <c r="M144" s="250"/>
      <c r="N144" s="290"/>
      <c r="O144" s="250">
        <v>2.81</v>
      </c>
      <c r="P144" s="112">
        <v>1</v>
      </c>
      <c r="Q144" s="113"/>
      <c r="R144" s="113"/>
    </row>
    <row r="145" spans="1:18" ht="21">
      <c r="A145" s="225"/>
      <c r="B145" s="137"/>
      <c r="C145" s="168"/>
      <c r="D145" s="137"/>
      <c r="E145" s="137"/>
      <c r="F145" s="296"/>
      <c r="G145" s="296"/>
      <c r="H145" s="296"/>
      <c r="I145" s="297"/>
      <c r="J145" s="296"/>
      <c r="K145" s="292"/>
      <c r="L145" s="298"/>
      <c r="M145" s="292"/>
      <c r="N145" s="299"/>
      <c r="O145" s="292"/>
      <c r="P145" s="114"/>
      <c r="Q145" s="114"/>
      <c r="R145" s="114"/>
    </row>
    <row r="146" spans="1:19" ht="105">
      <c r="A146" s="226">
        <v>48</v>
      </c>
      <c r="B146" s="101" t="s">
        <v>1427</v>
      </c>
      <c r="C146" s="101" t="s">
        <v>2135</v>
      </c>
      <c r="D146" s="101" t="s">
        <v>2867</v>
      </c>
      <c r="E146" s="101">
        <v>300</v>
      </c>
      <c r="F146" s="90" t="s">
        <v>2957</v>
      </c>
      <c r="G146" s="96" t="s">
        <v>2958</v>
      </c>
      <c r="H146" s="276">
        <v>10</v>
      </c>
      <c r="I146" s="90" t="s">
        <v>2947</v>
      </c>
      <c r="J146" s="90" t="s">
        <v>1124</v>
      </c>
      <c r="K146" s="276">
        <v>2.89</v>
      </c>
      <c r="L146" s="277">
        <v>0.241</v>
      </c>
      <c r="M146" s="278"/>
      <c r="N146" s="282"/>
      <c r="O146" s="276">
        <v>2.89</v>
      </c>
      <c r="P146" s="112">
        <v>1</v>
      </c>
      <c r="Q146" s="113"/>
      <c r="R146" s="113"/>
      <c r="S146" s="82" t="s">
        <v>1217</v>
      </c>
    </row>
    <row r="147" spans="1:18" ht="63">
      <c r="A147" s="222">
        <v>48</v>
      </c>
      <c r="B147" s="254" t="s">
        <v>1427</v>
      </c>
      <c r="C147" s="254" t="s">
        <v>2135</v>
      </c>
      <c r="D147" s="254" t="s">
        <v>2867</v>
      </c>
      <c r="E147" s="254">
        <v>300</v>
      </c>
      <c r="F147" s="255" t="s">
        <v>1768</v>
      </c>
      <c r="G147" s="255"/>
      <c r="H147" s="255"/>
      <c r="I147" s="256" t="s">
        <v>1731</v>
      </c>
      <c r="J147" s="255" t="s">
        <v>1724</v>
      </c>
      <c r="K147" s="250">
        <v>4.8</v>
      </c>
      <c r="L147" s="251">
        <v>4.8</v>
      </c>
      <c r="M147" s="250"/>
      <c r="N147" s="290"/>
      <c r="O147" s="250">
        <v>4.8</v>
      </c>
      <c r="P147" s="112">
        <v>2</v>
      </c>
      <c r="Q147" s="113"/>
      <c r="R147" s="113"/>
    </row>
    <row r="148" spans="1:18" ht="21">
      <c r="A148" s="225"/>
      <c r="B148" s="137"/>
      <c r="C148" s="137"/>
      <c r="D148" s="137"/>
      <c r="E148" s="137"/>
      <c r="F148" s="111"/>
      <c r="G148" s="111"/>
      <c r="H148" s="272"/>
      <c r="I148" s="111"/>
      <c r="J148" s="111"/>
      <c r="K148" s="272"/>
      <c r="L148" s="273"/>
      <c r="M148" s="274"/>
      <c r="N148" s="294"/>
      <c r="O148" s="272"/>
      <c r="P148" s="114"/>
      <c r="Q148" s="114"/>
      <c r="R148" s="114"/>
    </row>
    <row r="149" spans="1:18" ht="84">
      <c r="A149" s="222">
        <v>49</v>
      </c>
      <c r="B149" s="254" t="s">
        <v>1427</v>
      </c>
      <c r="C149" s="254" t="s">
        <v>2135</v>
      </c>
      <c r="D149" s="254" t="s">
        <v>1791</v>
      </c>
      <c r="E149" s="254">
        <v>5</v>
      </c>
      <c r="F149" s="255" t="s">
        <v>1769</v>
      </c>
      <c r="G149" s="255"/>
      <c r="H149" s="255"/>
      <c r="I149" s="256" t="s">
        <v>1726</v>
      </c>
      <c r="J149" s="255" t="s">
        <v>1724</v>
      </c>
      <c r="K149" s="250">
        <v>3.41</v>
      </c>
      <c r="L149" s="251">
        <v>3.41</v>
      </c>
      <c r="M149" s="250"/>
      <c r="N149" s="290"/>
      <c r="O149" s="250">
        <v>3.41</v>
      </c>
      <c r="P149" s="112">
        <v>1</v>
      </c>
      <c r="Q149" s="113"/>
      <c r="R149" s="113"/>
    </row>
    <row r="150" spans="1:18" ht="21">
      <c r="A150" s="225"/>
      <c r="B150" s="137"/>
      <c r="C150" s="137"/>
      <c r="D150" s="137"/>
      <c r="E150" s="137"/>
      <c r="F150" s="296"/>
      <c r="G150" s="296"/>
      <c r="H150" s="296"/>
      <c r="I150" s="297"/>
      <c r="J150" s="296"/>
      <c r="K150" s="292"/>
      <c r="L150" s="298"/>
      <c r="M150" s="292"/>
      <c r="N150" s="299"/>
      <c r="O150" s="292"/>
      <c r="P150" s="114"/>
      <c r="Q150" s="114"/>
      <c r="R150" s="114"/>
    </row>
    <row r="151" spans="1:18" ht="42">
      <c r="A151" s="222">
        <v>50</v>
      </c>
      <c r="B151" s="254" t="s">
        <v>1428</v>
      </c>
      <c r="C151" s="254" t="s">
        <v>1429</v>
      </c>
      <c r="D151" s="254" t="s">
        <v>2411</v>
      </c>
      <c r="E151" s="254">
        <v>5</v>
      </c>
      <c r="F151" s="255"/>
      <c r="G151" s="255"/>
      <c r="H151" s="255"/>
      <c r="I151" s="256"/>
      <c r="J151" s="255"/>
      <c r="K151" s="250"/>
      <c r="L151" s="251"/>
      <c r="M151" s="250"/>
      <c r="N151" s="290"/>
      <c r="O151" s="250"/>
      <c r="P151" s="112">
        <v>0</v>
      </c>
      <c r="Q151" s="113"/>
      <c r="R151" s="113"/>
    </row>
    <row r="152" spans="1:18" ht="21">
      <c r="A152" s="225"/>
      <c r="B152" s="137"/>
      <c r="C152" s="137"/>
      <c r="D152" s="137"/>
      <c r="E152" s="137"/>
      <c r="F152" s="296"/>
      <c r="G152" s="296"/>
      <c r="H152" s="296"/>
      <c r="I152" s="297"/>
      <c r="J152" s="296"/>
      <c r="K152" s="292"/>
      <c r="L152" s="298"/>
      <c r="M152" s="292"/>
      <c r="N152" s="299"/>
      <c r="O152" s="292"/>
      <c r="P152" s="114"/>
      <c r="Q152" s="114"/>
      <c r="R152" s="114"/>
    </row>
    <row r="153" spans="1:18" ht="61.5">
      <c r="A153" s="222">
        <v>51</v>
      </c>
      <c r="B153" s="254" t="s">
        <v>1428</v>
      </c>
      <c r="C153" s="254" t="s">
        <v>1429</v>
      </c>
      <c r="D153" s="254" t="s">
        <v>1010</v>
      </c>
      <c r="E153" s="254">
        <v>5</v>
      </c>
      <c r="F153" s="255" t="s">
        <v>1770</v>
      </c>
      <c r="G153" s="255"/>
      <c r="H153" s="255"/>
      <c r="I153" s="256" t="s">
        <v>1726</v>
      </c>
      <c r="J153" s="255" t="s">
        <v>1724</v>
      </c>
      <c r="K153" s="250">
        <v>43.4</v>
      </c>
      <c r="L153" s="251">
        <v>43.4</v>
      </c>
      <c r="M153" s="250">
        <v>43.69</v>
      </c>
      <c r="N153" s="290"/>
      <c r="O153" s="250">
        <v>43.4</v>
      </c>
      <c r="P153" s="112">
        <v>1</v>
      </c>
      <c r="Q153" s="113"/>
      <c r="R153" s="113"/>
    </row>
    <row r="154" spans="1:18" ht="126">
      <c r="A154" s="226">
        <v>51</v>
      </c>
      <c r="B154" s="101" t="s">
        <v>1428</v>
      </c>
      <c r="C154" s="101" t="s">
        <v>1429</v>
      </c>
      <c r="D154" s="101" t="s">
        <v>1010</v>
      </c>
      <c r="E154" s="101">
        <v>5</v>
      </c>
      <c r="F154" s="90" t="s">
        <v>2959</v>
      </c>
      <c r="G154" s="96" t="s">
        <v>1167</v>
      </c>
      <c r="H154" s="276">
        <v>100</v>
      </c>
      <c r="I154" s="90" t="s">
        <v>1137</v>
      </c>
      <c r="J154" s="90" t="s">
        <v>1124</v>
      </c>
      <c r="K154" s="276">
        <v>43.62</v>
      </c>
      <c r="L154" s="277">
        <v>0.3635</v>
      </c>
      <c r="M154" s="278">
        <v>43.69</v>
      </c>
      <c r="N154" s="282"/>
      <c r="O154" s="276">
        <v>43.62</v>
      </c>
      <c r="P154" s="112">
        <v>2</v>
      </c>
      <c r="Q154" s="113"/>
      <c r="R154" s="113"/>
    </row>
    <row r="155" spans="1:18" ht="21">
      <c r="A155" s="225"/>
      <c r="B155" s="137"/>
      <c r="C155" s="137"/>
      <c r="D155" s="137"/>
      <c r="E155" s="137"/>
      <c r="F155" s="111"/>
      <c r="G155" s="111"/>
      <c r="H155" s="272"/>
      <c r="I155" s="111"/>
      <c r="J155" s="111"/>
      <c r="K155" s="272"/>
      <c r="L155" s="273"/>
      <c r="M155" s="274"/>
      <c r="N155" s="294"/>
      <c r="O155" s="272"/>
      <c r="P155" s="114"/>
      <c r="Q155" s="114"/>
      <c r="R155" s="114"/>
    </row>
    <row r="156" spans="1:18" ht="63">
      <c r="A156" s="222">
        <v>52</v>
      </c>
      <c r="B156" s="254" t="s">
        <v>1428</v>
      </c>
      <c r="C156" s="254" t="s">
        <v>1429</v>
      </c>
      <c r="D156" s="254" t="s">
        <v>1792</v>
      </c>
      <c r="E156" s="254">
        <v>5</v>
      </c>
      <c r="F156" s="255" t="s">
        <v>1771</v>
      </c>
      <c r="G156" s="255"/>
      <c r="H156" s="255"/>
      <c r="I156" s="256" t="s">
        <v>1729</v>
      </c>
      <c r="J156" s="255" t="s">
        <v>1724</v>
      </c>
      <c r="K156" s="250">
        <v>59.68</v>
      </c>
      <c r="L156" s="251">
        <v>59.68</v>
      </c>
      <c r="M156" s="250">
        <v>60.1</v>
      </c>
      <c r="N156" s="290"/>
      <c r="O156" s="250">
        <v>59.68</v>
      </c>
      <c r="P156" s="112">
        <v>1</v>
      </c>
      <c r="Q156" s="113"/>
      <c r="R156" s="113"/>
    </row>
    <row r="157" spans="1:18" ht="105">
      <c r="A157" s="226">
        <v>52</v>
      </c>
      <c r="B157" s="101" t="s">
        <v>1428</v>
      </c>
      <c r="C157" s="101" t="s">
        <v>1429</v>
      </c>
      <c r="D157" s="101" t="s">
        <v>1792</v>
      </c>
      <c r="E157" s="101">
        <v>5</v>
      </c>
      <c r="F157" s="90" t="s">
        <v>2960</v>
      </c>
      <c r="G157" s="96" t="s">
        <v>1167</v>
      </c>
      <c r="H157" s="276">
        <v>7</v>
      </c>
      <c r="I157" s="90" t="s">
        <v>2961</v>
      </c>
      <c r="J157" s="90" t="s">
        <v>1124</v>
      </c>
      <c r="K157" s="276">
        <v>59.94</v>
      </c>
      <c r="L157" s="277">
        <v>7.1357</v>
      </c>
      <c r="M157" s="278">
        <v>60.1</v>
      </c>
      <c r="N157" s="282"/>
      <c r="O157" s="276">
        <v>59.94</v>
      </c>
      <c r="P157" s="112">
        <v>2</v>
      </c>
      <c r="Q157" s="113"/>
      <c r="R157" s="113"/>
    </row>
    <row r="158" spans="1:18" ht="21">
      <c r="A158" s="225"/>
      <c r="B158" s="137"/>
      <c r="C158" s="137"/>
      <c r="D158" s="137"/>
      <c r="E158" s="137"/>
      <c r="F158" s="111"/>
      <c r="G158" s="111"/>
      <c r="H158" s="272"/>
      <c r="I158" s="111"/>
      <c r="J158" s="111"/>
      <c r="K158" s="272"/>
      <c r="L158" s="273"/>
      <c r="M158" s="274"/>
      <c r="N158" s="294"/>
      <c r="O158" s="272"/>
      <c r="P158" s="114"/>
      <c r="Q158" s="114"/>
      <c r="R158" s="114"/>
    </row>
    <row r="159" spans="1:18" ht="105">
      <c r="A159" s="226">
        <v>53</v>
      </c>
      <c r="B159" s="101" t="s">
        <v>1428</v>
      </c>
      <c r="C159" s="101" t="s">
        <v>1429</v>
      </c>
      <c r="D159" s="101" t="s">
        <v>2811</v>
      </c>
      <c r="E159" s="101">
        <v>2</v>
      </c>
      <c r="F159" s="90" t="s">
        <v>2962</v>
      </c>
      <c r="G159" s="96" t="s">
        <v>1167</v>
      </c>
      <c r="H159" s="276">
        <v>30</v>
      </c>
      <c r="I159" s="90" t="s">
        <v>2963</v>
      </c>
      <c r="J159" s="90" t="s">
        <v>1124</v>
      </c>
      <c r="K159" s="276">
        <v>38.2</v>
      </c>
      <c r="L159" s="277">
        <v>1.061</v>
      </c>
      <c r="M159" s="278"/>
      <c r="N159" s="282"/>
      <c r="O159" s="278">
        <v>38.2</v>
      </c>
      <c r="P159" s="112">
        <v>1</v>
      </c>
      <c r="Q159" s="113"/>
      <c r="R159" s="113"/>
    </row>
    <row r="160" spans="1:18" ht="21">
      <c r="A160" s="225"/>
      <c r="B160" s="137"/>
      <c r="C160" s="137"/>
      <c r="D160" s="137"/>
      <c r="E160" s="137"/>
      <c r="F160" s="111"/>
      <c r="G160" s="111"/>
      <c r="H160" s="272"/>
      <c r="I160" s="111"/>
      <c r="J160" s="111"/>
      <c r="K160" s="272"/>
      <c r="L160" s="273"/>
      <c r="M160" s="274"/>
      <c r="N160" s="294"/>
      <c r="O160" s="272"/>
      <c r="P160" s="114"/>
      <c r="Q160" s="114"/>
      <c r="R160" s="114"/>
    </row>
    <row r="161" spans="1:18" ht="126">
      <c r="A161" s="226">
        <v>54</v>
      </c>
      <c r="B161" s="101" t="s">
        <v>1428</v>
      </c>
      <c r="C161" s="101" t="s">
        <v>962</v>
      </c>
      <c r="D161" s="101" t="s">
        <v>1793</v>
      </c>
      <c r="E161" s="101">
        <v>3</v>
      </c>
      <c r="F161" s="90" t="s">
        <v>2964</v>
      </c>
      <c r="G161" s="96" t="s">
        <v>1128</v>
      </c>
      <c r="H161" s="276">
        <v>50</v>
      </c>
      <c r="I161" s="90" t="s">
        <v>1137</v>
      </c>
      <c r="J161" s="90" t="s">
        <v>1124</v>
      </c>
      <c r="K161" s="276">
        <v>10.21</v>
      </c>
      <c r="L161" s="277">
        <v>0.1702</v>
      </c>
      <c r="M161" s="278">
        <v>10.78</v>
      </c>
      <c r="N161" s="282"/>
      <c r="O161" s="276">
        <v>10.21</v>
      </c>
      <c r="P161" s="120">
        <v>1</v>
      </c>
      <c r="Q161" s="120"/>
      <c r="R161" s="120"/>
    </row>
    <row r="162" spans="1:18" ht="63">
      <c r="A162" s="222">
        <v>54</v>
      </c>
      <c r="B162" s="254" t="s">
        <v>1428</v>
      </c>
      <c r="C162" s="254" t="s">
        <v>962</v>
      </c>
      <c r="D162" s="254" t="s">
        <v>1793</v>
      </c>
      <c r="E162" s="254">
        <v>3</v>
      </c>
      <c r="F162" s="255" t="s">
        <v>1772</v>
      </c>
      <c r="G162" s="255"/>
      <c r="H162" s="255"/>
      <c r="I162" s="256" t="s">
        <v>1726</v>
      </c>
      <c r="J162" s="255" t="s">
        <v>1724</v>
      </c>
      <c r="K162" s="250">
        <v>10.78</v>
      </c>
      <c r="L162" s="251">
        <v>10.78</v>
      </c>
      <c r="M162" s="250">
        <v>10.78</v>
      </c>
      <c r="N162" s="290"/>
      <c r="O162" s="250">
        <v>10.78</v>
      </c>
      <c r="P162" s="112">
        <v>2</v>
      </c>
      <c r="Q162" s="113"/>
      <c r="R162" s="113"/>
    </row>
    <row r="163" spans="1:18" ht="21">
      <c r="A163" s="225"/>
      <c r="B163" s="137"/>
      <c r="C163" s="137"/>
      <c r="D163" s="137"/>
      <c r="E163" s="137"/>
      <c r="F163" s="111"/>
      <c r="G163" s="111"/>
      <c r="H163" s="272"/>
      <c r="I163" s="111"/>
      <c r="J163" s="111"/>
      <c r="K163" s="272"/>
      <c r="L163" s="273"/>
      <c r="M163" s="274"/>
      <c r="N163" s="294"/>
      <c r="O163" s="272"/>
      <c r="P163" s="114"/>
      <c r="Q163" s="114"/>
      <c r="R163" s="114"/>
    </row>
    <row r="164" spans="1:18" ht="61.5">
      <c r="A164" s="222">
        <v>55</v>
      </c>
      <c r="B164" s="254" t="s">
        <v>842</v>
      </c>
      <c r="C164" s="254" t="s">
        <v>1601</v>
      </c>
      <c r="D164" s="254" t="s">
        <v>1794</v>
      </c>
      <c r="E164" s="254">
        <v>2</v>
      </c>
      <c r="F164" s="255" t="s">
        <v>1773</v>
      </c>
      <c r="G164" s="255"/>
      <c r="H164" s="255"/>
      <c r="I164" s="256" t="s">
        <v>1731</v>
      </c>
      <c r="J164" s="255" t="s">
        <v>1724</v>
      </c>
      <c r="K164" s="250">
        <v>15.8</v>
      </c>
      <c r="L164" s="251">
        <v>15.8</v>
      </c>
      <c r="M164" s="250"/>
      <c r="N164" s="290"/>
      <c r="O164" s="250">
        <v>15.8</v>
      </c>
      <c r="P164" s="112">
        <v>1</v>
      </c>
      <c r="Q164" s="113"/>
      <c r="R164" s="113"/>
    </row>
    <row r="165" spans="1:18" ht="105">
      <c r="A165" s="226">
        <v>55</v>
      </c>
      <c r="B165" s="101" t="s">
        <v>842</v>
      </c>
      <c r="C165" s="101" t="s">
        <v>1601</v>
      </c>
      <c r="D165" s="101" t="s">
        <v>1794</v>
      </c>
      <c r="E165" s="101">
        <v>2</v>
      </c>
      <c r="F165" s="90" t="s">
        <v>2965</v>
      </c>
      <c r="G165" s="96" t="s">
        <v>2966</v>
      </c>
      <c r="H165" s="276">
        <v>10</v>
      </c>
      <c r="I165" s="90" t="s">
        <v>2947</v>
      </c>
      <c r="J165" s="90" t="s">
        <v>1124</v>
      </c>
      <c r="K165" s="276">
        <v>15.96</v>
      </c>
      <c r="L165" s="277">
        <v>1.33</v>
      </c>
      <c r="M165" s="278"/>
      <c r="N165" s="282"/>
      <c r="O165" s="276">
        <v>15.96</v>
      </c>
      <c r="P165" s="112">
        <v>2</v>
      </c>
      <c r="Q165" s="113"/>
      <c r="R165" s="113"/>
    </row>
    <row r="166" spans="1:18" ht="21">
      <c r="A166" s="225"/>
      <c r="B166" s="137"/>
      <c r="C166" s="137"/>
      <c r="D166" s="137"/>
      <c r="E166" s="137"/>
      <c r="F166" s="111"/>
      <c r="G166" s="111"/>
      <c r="H166" s="272"/>
      <c r="I166" s="111"/>
      <c r="J166" s="111"/>
      <c r="K166" s="272"/>
      <c r="L166" s="273"/>
      <c r="M166" s="274"/>
      <c r="N166" s="294"/>
      <c r="O166" s="272"/>
      <c r="P166" s="114"/>
      <c r="Q166" s="114"/>
      <c r="R166" s="114"/>
    </row>
    <row r="167" spans="1:19" ht="126">
      <c r="A167" s="226">
        <v>56</v>
      </c>
      <c r="B167" s="101" t="s">
        <v>842</v>
      </c>
      <c r="C167" s="101" t="s">
        <v>843</v>
      </c>
      <c r="D167" s="101" t="s">
        <v>1795</v>
      </c>
      <c r="E167" s="101">
        <v>5</v>
      </c>
      <c r="F167" s="90" t="s">
        <v>2967</v>
      </c>
      <c r="G167" s="96" t="s">
        <v>2968</v>
      </c>
      <c r="H167" s="276">
        <v>50</v>
      </c>
      <c r="I167" s="90" t="s">
        <v>2969</v>
      </c>
      <c r="J167" s="90" t="s">
        <v>1124</v>
      </c>
      <c r="K167" s="276">
        <v>23.1</v>
      </c>
      <c r="L167" s="277">
        <v>0.385</v>
      </c>
      <c r="M167" s="278"/>
      <c r="N167" s="282"/>
      <c r="O167" s="276">
        <v>4.62</v>
      </c>
      <c r="P167" s="112">
        <v>1</v>
      </c>
      <c r="Q167" s="113"/>
      <c r="R167" s="113"/>
      <c r="S167" s="82" t="s">
        <v>1217</v>
      </c>
    </row>
    <row r="168" spans="1:18" ht="84">
      <c r="A168" s="222">
        <v>56</v>
      </c>
      <c r="B168" s="254" t="s">
        <v>842</v>
      </c>
      <c r="C168" s="254" t="s">
        <v>843</v>
      </c>
      <c r="D168" s="254" t="s">
        <v>1795</v>
      </c>
      <c r="E168" s="254">
        <v>5</v>
      </c>
      <c r="F168" s="255" t="s">
        <v>1774</v>
      </c>
      <c r="G168" s="255"/>
      <c r="H168" s="255"/>
      <c r="I168" s="256" t="s">
        <v>1731</v>
      </c>
      <c r="J168" s="255" t="s">
        <v>1724</v>
      </c>
      <c r="K168" s="250">
        <v>7.2</v>
      </c>
      <c r="L168" s="251">
        <v>7.2</v>
      </c>
      <c r="M168" s="250"/>
      <c r="N168" s="290"/>
      <c r="O168" s="250">
        <v>7.2</v>
      </c>
      <c r="P168" s="112">
        <v>2</v>
      </c>
      <c r="Q168" s="113"/>
      <c r="R168" s="113"/>
    </row>
    <row r="169" spans="1:18" ht="21">
      <c r="A169" s="225"/>
      <c r="B169" s="137"/>
      <c r="C169" s="137"/>
      <c r="D169" s="137"/>
      <c r="E169" s="137"/>
      <c r="F169" s="111"/>
      <c r="G169" s="111"/>
      <c r="H169" s="272"/>
      <c r="I169" s="111"/>
      <c r="J169" s="111"/>
      <c r="K169" s="272"/>
      <c r="L169" s="273"/>
      <c r="M169" s="274"/>
      <c r="N169" s="294"/>
      <c r="O169" s="272"/>
      <c r="P169" s="114"/>
      <c r="Q169" s="114"/>
      <c r="R169" s="114"/>
    </row>
    <row r="170" spans="1:18" ht="126">
      <c r="A170" s="222">
        <v>57</v>
      </c>
      <c r="B170" s="254" t="s">
        <v>842</v>
      </c>
      <c r="C170" s="164" t="s">
        <v>971</v>
      </c>
      <c r="D170" s="254" t="s">
        <v>894</v>
      </c>
      <c r="E170" s="254">
        <v>5</v>
      </c>
      <c r="F170" s="255"/>
      <c r="G170" s="255"/>
      <c r="H170" s="255"/>
      <c r="I170" s="256"/>
      <c r="J170" s="255"/>
      <c r="K170" s="250"/>
      <c r="L170" s="251"/>
      <c r="M170" s="250"/>
      <c r="N170" s="290"/>
      <c r="O170" s="250"/>
      <c r="P170" s="112">
        <v>0</v>
      </c>
      <c r="Q170" s="113"/>
      <c r="R170" s="113"/>
    </row>
    <row r="171" spans="1:18" ht="21">
      <c r="A171" s="225"/>
      <c r="B171" s="137"/>
      <c r="C171" s="168"/>
      <c r="D171" s="137"/>
      <c r="E171" s="137"/>
      <c r="F171" s="296"/>
      <c r="G171" s="296"/>
      <c r="H171" s="296"/>
      <c r="I171" s="297"/>
      <c r="J171" s="296"/>
      <c r="K171" s="292"/>
      <c r="L171" s="298"/>
      <c r="M171" s="292"/>
      <c r="N171" s="299"/>
      <c r="O171" s="292"/>
      <c r="P171" s="114"/>
      <c r="Q171" s="114"/>
      <c r="R171" s="114"/>
    </row>
    <row r="172" spans="1:18" ht="147">
      <c r="A172" s="222">
        <v>58</v>
      </c>
      <c r="B172" s="254" t="s">
        <v>842</v>
      </c>
      <c r="C172" s="164" t="s">
        <v>971</v>
      </c>
      <c r="D172" s="254" t="s">
        <v>895</v>
      </c>
      <c r="E172" s="254">
        <v>5</v>
      </c>
      <c r="F172" s="255"/>
      <c r="G172" s="255"/>
      <c r="H172" s="255"/>
      <c r="I172" s="256"/>
      <c r="J172" s="255"/>
      <c r="K172" s="250"/>
      <c r="L172" s="251"/>
      <c r="M172" s="250"/>
      <c r="N172" s="290"/>
      <c r="O172" s="250"/>
      <c r="P172" s="112">
        <v>0</v>
      </c>
      <c r="Q172" s="113"/>
      <c r="R172" s="113"/>
    </row>
    <row r="173" spans="1:18" ht="21">
      <c r="A173" s="225"/>
      <c r="B173" s="137"/>
      <c r="C173" s="168"/>
      <c r="D173" s="137"/>
      <c r="E173" s="137"/>
      <c r="F173" s="296"/>
      <c r="G173" s="296"/>
      <c r="H173" s="296"/>
      <c r="I173" s="297"/>
      <c r="J173" s="296"/>
      <c r="K173" s="292"/>
      <c r="L173" s="298"/>
      <c r="M173" s="292"/>
      <c r="N173" s="299"/>
      <c r="O173" s="292"/>
      <c r="P173" s="114"/>
      <c r="Q173" s="114"/>
      <c r="R173" s="114"/>
    </row>
    <row r="174" spans="1:18" ht="126">
      <c r="A174" s="222">
        <v>59</v>
      </c>
      <c r="B174" s="254" t="s">
        <v>842</v>
      </c>
      <c r="C174" s="164" t="s">
        <v>971</v>
      </c>
      <c r="D174" s="254" t="s">
        <v>2419</v>
      </c>
      <c r="E174" s="254">
        <v>20</v>
      </c>
      <c r="F174" s="255"/>
      <c r="G174" s="255"/>
      <c r="H174" s="255"/>
      <c r="I174" s="256"/>
      <c r="J174" s="255"/>
      <c r="K174" s="250"/>
      <c r="L174" s="251"/>
      <c r="M174" s="250"/>
      <c r="N174" s="290"/>
      <c r="O174" s="250"/>
      <c r="P174" s="112">
        <v>0</v>
      </c>
      <c r="Q174" s="113"/>
      <c r="R174" s="113"/>
    </row>
    <row r="175" spans="1:18" ht="21">
      <c r="A175" s="225"/>
      <c r="B175" s="137"/>
      <c r="C175" s="168"/>
      <c r="D175" s="137"/>
      <c r="E175" s="137"/>
      <c r="F175" s="296"/>
      <c r="G175" s="296"/>
      <c r="H175" s="296"/>
      <c r="I175" s="297"/>
      <c r="J175" s="296"/>
      <c r="K175" s="292"/>
      <c r="L175" s="298"/>
      <c r="M175" s="292"/>
      <c r="N175" s="299"/>
      <c r="O175" s="292"/>
      <c r="P175" s="114"/>
      <c r="Q175" s="114"/>
      <c r="R175" s="114"/>
    </row>
    <row r="176" spans="1:18" ht="81.75">
      <c r="A176" s="222">
        <v>60</v>
      </c>
      <c r="B176" s="254" t="s">
        <v>842</v>
      </c>
      <c r="C176" s="254" t="s">
        <v>433</v>
      </c>
      <c r="D176" s="254" t="s">
        <v>1796</v>
      </c>
      <c r="E176" s="254">
        <v>50</v>
      </c>
      <c r="F176" s="255" t="s">
        <v>1775</v>
      </c>
      <c r="G176" s="255"/>
      <c r="H176" s="255"/>
      <c r="I176" s="256" t="s">
        <v>1729</v>
      </c>
      <c r="J176" s="255" t="s">
        <v>1724</v>
      </c>
      <c r="K176" s="250">
        <v>14.46</v>
      </c>
      <c r="L176" s="251">
        <v>14.46</v>
      </c>
      <c r="M176" s="250"/>
      <c r="N176" s="290"/>
      <c r="O176" s="250">
        <v>14.46</v>
      </c>
      <c r="P176" s="112"/>
      <c r="Q176" s="519" t="s">
        <v>2806</v>
      </c>
      <c r="R176" s="113"/>
    </row>
    <row r="177" spans="1:18" ht="21">
      <c r="A177" s="225"/>
      <c r="B177" s="137"/>
      <c r="C177" s="137"/>
      <c r="D177" s="137"/>
      <c r="E177" s="137"/>
      <c r="F177" s="296"/>
      <c r="G177" s="296"/>
      <c r="H177" s="296"/>
      <c r="I177" s="297"/>
      <c r="J177" s="296"/>
      <c r="K177" s="292"/>
      <c r="L177" s="298"/>
      <c r="M177" s="292"/>
      <c r="N177" s="299"/>
      <c r="O177" s="292"/>
      <c r="P177" s="114"/>
      <c r="Q177" s="114"/>
      <c r="R177" s="114"/>
    </row>
    <row r="178" spans="1:18" ht="61.5">
      <c r="A178" s="222">
        <v>61</v>
      </c>
      <c r="B178" s="254" t="s">
        <v>844</v>
      </c>
      <c r="C178" s="254" t="s">
        <v>985</v>
      </c>
      <c r="D178" s="254" t="s">
        <v>1797</v>
      </c>
      <c r="E178" s="254">
        <v>6</v>
      </c>
      <c r="F178" s="255" t="s">
        <v>1776</v>
      </c>
      <c r="G178" s="255"/>
      <c r="H178" s="255"/>
      <c r="I178" s="256" t="s">
        <v>1758</v>
      </c>
      <c r="J178" s="255" t="s">
        <v>1724</v>
      </c>
      <c r="K178" s="250">
        <v>22.12</v>
      </c>
      <c r="L178" s="251">
        <v>22.12</v>
      </c>
      <c r="M178" s="250"/>
      <c r="N178" s="290"/>
      <c r="O178" s="250">
        <v>22.12</v>
      </c>
      <c r="P178" s="112">
        <v>1</v>
      </c>
      <c r="Q178" s="113"/>
      <c r="R178" s="113"/>
    </row>
    <row r="179" spans="1:18" ht="126">
      <c r="A179" s="226">
        <v>61</v>
      </c>
      <c r="B179" s="101" t="s">
        <v>844</v>
      </c>
      <c r="C179" s="101" t="s">
        <v>985</v>
      </c>
      <c r="D179" s="101" t="s">
        <v>1797</v>
      </c>
      <c r="E179" s="101">
        <v>6</v>
      </c>
      <c r="F179" s="90" t="s">
        <v>2970</v>
      </c>
      <c r="G179" s="96" t="s">
        <v>2971</v>
      </c>
      <c r="H179" s="276">
        <v>60</v>
      </c>
      <c r="I179" s="90" t="s">
        <v>2969</v>
      </c>
      <c r="J179" s="90" t="s">
        <v>1124</v>
      </c>
      <c r="K179" s="276">
        <v>22.49</v>
      </c>
      <c r="L179" s="277">
        <v>0.3123</v>
      </c>
      <c r="M179" s="278"/>
      <c r="N179" s="282"/>
      <c r="O179" s="276">
        <v>22.49</v>
      </c>
      <c r="P179" s="112">
        <v>2</v>
      </c>
      <c r="Q179" s="113"/>
      <c r="R179" s="113"/>
    </row>
    <row r="180" spans="1:18" ht="21">
      <c r="A180" s="225"/>
      <c r="B180" s="137"/>
      <c r="C180" s="137"/>
      <c r="D180" s="137"/>
      <c r="E180" s="137"/>
      <c r="F180" s="111"/>
      <c r="G180" s="111"/>
      <c r="H180" s="272"/>
      <c r="I180" s="111"/>
      <c r="J180" s="111"/>
      <c r="K180" s="272"/>
      <c r="L180" s="273"/>
      <c r="M180" s="274"/>
      <c r="N180" s="294"/>
      <c r="O180" s="272"/>
      <c r="P180" s="114"/>
      <c r="Q180" s="114"/>
      <c r="R180" s="114"/>
    </row>
    <row r="181" spans="1:18" ht="81.75">
      <c r="A181" s="222"/>
      <c r="B181" s="222" t="s">
        <v>845</v>
      </c>
      <c r="C181" s="164"/>
      <c r="D181" s="308" t="s">
        <v>846</v>
      </c>
      <c r="E181" s="254"/>
      <c r="F181" s="255"/>
      <c r="G181" s="255"/>
      <c r="H181" s="255"/>
      <c r="I181" s="256"/>
      <c r="J181" s="255"/>
      <c r="K181" s="250"/>
      <c r="L181" s="251"/>
      <c r="M181" s="250"/>
      <c r="N181" s="290"/>
      <c r="O181" s="250"/>
      <c r="P181" s="112"/>
      <c r="Q181" s="113"/>
      <c r="R181" s="113"/>
    </row>
    <row r="182" spans="1:18" ht="126">
      <c r="A182" s="222">
        <v>62</v>
      </c>
      <c r="B182" s="254" t="s">
        <v>847</v>
      </c>
      <c r="C182" s="254" t="s">
        <v>848</v>
      </c>
      <c r="D182" s="254" t="s">
        <v>1798</v>
      </c>
      <c r="E182" s="254">
        <v>10</v>
      </c>
      <c r="F182" s="255" t="s">
        <v>1777</v>
      </c>
      <c r="G182" s="255"/>
      <c r="H182" s="255"/>
      <c r="I182" s="256" t="s">
        <v>1731</v>
      </c>
      <c r="J182" s="255" t="s">
        <v>1724</v>
      </c>
      <c r="K182" s="250">
        <v>6.89</v>
      </c>
      <c r="L182" s="251">
        <v>6.89</v>
      </c>
      <c r="M182" s="250"/>
      <c r="N182" s="290"/>
      <c r="O182" s="250">
        <v>6.89</v>
      </c>
      <c r="P182" s="112">
        <v>1</v>
      </c>
      <c r="Q182" s="113"/>
      <c r="R182" s="113"/>
    </row>
    <row r="183" spans="1:18" ht="147">
      <c r="A183" s="226">
        <v>62</v>
      </c>
      <c r="B183" s="101" t="s">
        <v>847</v>
      </c>
      <c r="C183" s="101" t="s">
        <v>848</v>
      </c>
      <c r="D183" s="101" t="s">
        <v>1798</v>
      </c>
      <c r="E183" s="101">
        <v>10</v>
      </c>
      <c r="F183" s="90" t="s">
        <v>2972</v>
      </c>
      <c r="G183" s="96" t="s">
        <v>2973</v>
      </c>
      <c r="H183" s="276">
        <v>20</v>
      </c>
      <c r="I183" s="90" t="s">
        <v>1129</v>
      </c>
      <c r="J183" s="90" t="s">
        <v>1124</v>
      </c>
      <c r="K183" s="276">
        <v>7.04</v>
      </c>
      <c r="L183" s="277">
        <v>0.2935</v>
      </c>
      <c r="M183" s="278"/>
      <c r="N183" s="282"/>
      <c r="O183" s="276">
        <v>7.04</v>
      </c>
      <c r="P183" s="112">
        <v>2</v>
      </c>
      <c r="Q183" s="113"/>
      <c r="R183" s="113"/>
    </row>
    <row r="184" spans="1:18" ht="21">
      <c r="A184" s="225"/>
      <c r="B184" s="137"/>
      <c r="C184" s="137"/>
      <c r="D184" s="137"/>
      <c r="E184" s="137"/>
      <c r="F184" s="111"/>
      <c r="G184" s="111"/>
      <c r="H184" s="272"/>
      <c r="I184" s="111"/>
      <c r="J184" s="111"/>
      <c r="K184" s="272"/>
      <c r="L184" s="273"/>
      <c r="M184" s="274"/>
      <c r="N184" s="294"/>
      <c r="O184" s="272"/>
      <c r="P184" s="114"/>
      <c r="Q184" s="114"/>
      <c r="R184" s="114"/>
    </row>
    <row r="185" spans="1:18" ht="105">
      <c r="A185" s="222">
        <v>63</v>
      </c>
      <c r="B185" s="254" t="s">
        <v>847</v>
      </c>
      <c r="C185" s="254" t="s">
        <v>848</v>
      </c>
      <c r="D185" s="254" t="s">
        <v>1799</v>
      </c>
      <c r="E185" s="254">
        <v>80</v>
      </c>
      <c r="F185" s="255" t="s">
        <v>1778</v>
      </c>
      <c r="G185" s="255"/>
      <c r="H185" s="255"/>
      <c r="I185" s="256" t="s">
        <v>1731</v>
      </c>
      <c r="J185" s="255" t="s">
        <v>1724</v>
      </c>
      <c r="K185" s="250">
        <v>12.12</v>
      </c>
      <c r="L185" s="251">
        <v>12.12</v>
      </c>
      <c r="M185" s="250">
        <v>12.43</v>
      </c>
      <c r="N185" s="290"/>
      <c r="O185" s="250">
        <v>12.12</v>
      </c>
      <c r="P185" s="112">
        <v>1</v>
      </c>
      <c r="Q185" s="113"/>
      <c r="R185" s="113"/>
    </row>
    <row r="186" spans="1:18" ht="147">
      <c r="A186" s="226">
        <v>63</v>
      </c>
      <c r="B186" s="101" t="s">
        <v>847</v>
      </c>
      <c r="C186" s="101" t="s">
        <v>848</v>
      </c>
      <c r="D186" s="101" t="s">
        <v>1799</v>
      </c>
      <c r="E186" s="101">
        <v>80</v>
      </c>
      <c r="F186" s="90" t="s">
        <v>2974</v>
      </c>
      <c r="G186" s="96" t="s">
        <v>2973</v>
      </c>
      <c r="H186" s="276">
        <v>20</v>
      </c>
      <c r="I186" s="90" t="s">
        <v>1129</v>
      </c>
      <c r="J186" s="90" t="s">
        <v>1124</v>
      </c>
      <c r="K186" s="276">
        <v>12.23</v>
      </c>
      <c r="L186" s="277">
        <v>0.5095</v>
      </c>
      <c r="M186" s="278">
        <v>12.430000000000001</v>
      </c>
      <c r="N186" s="290"/>
      <c r="O186" s="250">
        <v>12.23</v>
      </c>
      <c r="P186" s="112">
        <v>2</v>
      </c>
      <c r="Q186" s="113"/>
      <c r="R186" s="113"/>
    </row>
    <row r="187" spans="1:18" ht="21">
      <c r="A187" s="225"/>
      <c r="B187" s="137"/>
      <c r="C187" s="137"/>
      <c r="D187" s="137"/>
      <c r="E187" s="137"/>
      <c r="F187" s="111"/>
      <c r="G187" s="111"/>
      <c r="H187" s="272"/>
      <c r="I187" s="111"/>
      <c r="J187" s="111"/>
      <c r="K187" s="272"/>
      <c r="L187" s="273"/>
      <c r="M187" s="274"/>
      <c r="N187" s="299"/>
      <c r="O187" s="292"/>
      <c r="P187" s="114"/>
      <c r="Q187" s="114"/>
      <c r="R187" s="114"/>
    </row>
    <row r="188" spans="1:18" ht="126">
      <c r="A188" s="226">
        <v>64</v>
      </c>
      <c r="B188" s="101" t="s">
        <v>847</v>
      </c>
      <c r="C188" s="101" t="s">
        <v>848</v>
      </c>
      <c r="D188" s="101" t="s">
        <v>1800</v>
      </c>
      <c r="E188" s="101">
        <v>10</v>
      </c>
      <c r="F188" s="90" t="s">
        <v>2975</v>
      </c>
      <c r="G188" s="96" t="s">
        <v>2976</v>
      </c>
      <c r="H188" s="276">
        <v>20</v>
      </c>
      <c r="I188" s="90" t="s">
        <v>1137</v>
      </c>
      <c r="J188" s="90" t="s">
        <v>1124</v>
      </c>
      <c r="K188" s="276">
        <v>6.16</v>
      </c>
      <c r="L188" s="277">
        <v>0.2565</v>
      </c>
      <c r="M188" s="278"/>
      <c r="N188" s="282"/>
      <c r="O188" s="276">
        <v>3.08</v>
      </c>
      <c r="P188" s="120">
        <v>1</v>
      </c>
      <c r="Q188" s="120"/>
      <c r="R188" s="120"/>
    </row>
    <row r="189" spans="1:18" ht="105">
      <c r="A189" s="222">
        <v>64</v>
      </c>
      <c r="B189" s="254" t="s">
        <v>847</v>
      </c>
      <c r="C189" s="254" t="s">
        <v>848</v>
      </c>
      <c r="D189" s="254" t="s">
        <v>1800</v>
      </c>
      <c r="E189" s="254">
        <v>10</v>
      </c>
      <c r="F189" s="255" t="s">
        <v>1779</v>
      </c>
      <c r="G189" s="255"/>
      <c r="H189" s="255"/>
      <c r="I189" s="256" t="s">
        <v>1726</v>
      </c>
      <c r="J189" s="255" t="s">
        <v>1724</v>
      </c>
      <c r="K189" s="250">
        <v>3.43</v>
      </c>
      <c r="L189" s="251">
        <v>3.43</v>
      </c>
      <c r="M189" s="250"/>
      <c r="N189" s="290"/>
      <c r="O189" s="250">
        <v>3.43</v>
      </c>
      <c r="P189" s="112">
        <v>2</v>
      </c>
      <c r="Q189" s="113"/>
      <c r="R189" s="113"/>
    </row>
    <row r="190" spans="1:18" ht="21">
      <c r="A190" s="225"/>
      <c r="B190" s="137"/>
      <c r="C190" s="137"/>
      <c r="D190" s="137"/>
      <c r="E190" s="137"/>
      <c r="F190" s="111"/>
      <c r="G190" s="111"/>
      <c r="H190" s="272"/>
      <c r="I190" s="111"/>
      <c r="J190" s="111"/>
      <c r="K190" s="272"/>
      <c r="L190" s="273"/>
      <c r="M190" s="274"/>
      <c r="N190" s="294"/>
      <c r="O190" s="272"/>
      <c r="P190" s="114"/>
      <c r="Q190" s="114"/>
      <c r="R190" s="114"/>
    </row>
    <row r="191" spans="1:18" ht="61.5">
      <c r="A191" s="222"/>
      <c r="B191" s="222" t="s">
        <v>849</v>
      </c>
      <c r="C191" s="254"/>
      <c r="D191" s="308" t="s">
        <v>2093</v>
      </c>
      <c r="E191" s="254"/>
      <c r="F191" s="255"/>
      <c r="G191" s="255"/>
      <c r="H191" s="255"/>
      <c r="I191" s="256"/>
      <c r="J191" s="255"/>
      <c r="K191" s="250"/>
      <c r="L191" s="251"/>
      <c r="M191" s="250"/>
      <c r="N191" s="290"/>
      <c r="O191" s="250"/>
      <c r="P191" s="112"/>
      <c r="Q191" s="113"/>
      <c r="R191" s="113"/>
    </row>
    <row r="192" spans="1:18" ht="63">
      <c r="A192" s="222">
        <v>65</v>
      </c>
      <c r="B192" s="254" t="s">
        <v>2094</v>
      </c>
      <c r="C192" s="254" t="s">
        <v>986</v>
      </c>
      <c r="D192" s="254" t="s">
        <v>1801</v>
      </c>
      <c r="E192" s="254">
        <v>100</v>
      </c>
      <c r="F192" s="255" t="s">
        <v>1780</v>
      </c>
      <c r="G192" s="255"/>
      <c r="H192" s="255"/>
      <c r="I192" s="256" t="s">
        <v>1729</v>
      </c>
      <c r="J192" s="255" t="s">
        <v>1724</v>
      </c>
      <c r="K192" s="250">
        <v>36.9</v>
      </c>
      <c r="L192" s="251">
        <v>7.38</v>
      </c>
      <c r="M192" s="250">
        <v>38.69</v>
      </c>
      <c r="N192" s="290"/>
      <c r="O192" s="250">
        <v>36.9</v>
      </c>
      <c r="P192" s="112">
        <v>1</v>
      </c>
      <c r="Q192" s="113"/>
      <c r="R192" s="113"/>
    </row>
    <row r="193" spans="1:18" ht="105">
      <c r="A193" s="226">
        <v>65</v>
      </c>
      <c r="B193" s="101" t="s">
        <v>2094</v>
      </c>
      <c r="C193" s="101" t="s">
        <v>986</v>
      </c>
      <c r="D193" s="101" t="s">
        <v>1801</v>
      </c>
      <c r="E193" s="101">
        <v>100</v>
      </c>
      <c r="F193" s="90" t="s">
        <v>2977</v>
      </c>
      <c r="G193" s="96" t="s">
        <v>2978</v>
      </c>
      <c r="H193" s="276">
        <v>5</v>
      </c>
      <c r="I193" s="90" t="s">
        <v>1148</v>
      </c>
      <c r="J193" s="90" t="s">
        <v>1124</v>
      </c>
      <c r="K193" s="276">
        <v>36.96</v>
      </c>
      <c r="L193" s="277">
        <v>6.16</v>
      </c>
      <c r="M193" s="278">
        <v>38.69</v>
      </c>
      <c r="N193" s="282"/>
      <c r="O193" s="276">
        <v>36.96</v>
      </c>
      <c r="P193" s="112">
        <v>2</v>
      </c>
      <c r="Q193" s="113"/>
      <c r="R193" s="113"/>
    </row>
    <row r="194" spans="1:18" ht="21">
      <c r="A194" s="225"/>
      <c r="B194" s="137"/>
      <c r="C194" s="137"/>
      <c r="D194" s="137"/>
      <c r="E194" s="137"/>
      <c r="F194" s="111"/>
      <c r="G194" s="111"/>
      <c r="H194" s="272"/>
      <c r="I194" s="111"/>
      <c r="J194" s="111"/>
      <c r="K194" s="272"/>
      <c r="L194" s="273"/>
      <c r="M194" s="274"/>
      <c r="N194" s="294"/>
      <c r="O194" s="272"/>
      <c r="P194" s="114"/>
      <c r="Q194" s="114"/>
      <c r="R194" s="114"/>
    </row>
    <row r="195" spans="1:18" ht="63">
      <c r="A195" s="222">
        <v>66</v>
      </c>
      <c r="B195" s="254" t="s">
        <v>2095</v>
      </c>
      <c r="C195" s="254" t="s">
        <v>987</v>
      </c>
      <c r="D195" s="254" t="s">
        <v>1802</v>
      </c>
      <c r="E195" s="254">
        <v>5</v>
      </c>
      <c r="F195" s="255" t="s">
        <v>1781</v>
      </c>
      <c r="G195" s="255"/>
      <c r="H195" s="255"/>
      <c r="I195" s="256" t="s">
        <v>1729</v>
      </c>
      <c r="J195" s="255" t="s">
        <v>1724</v>
      </c>
      <c r="K195" s="250">
        <v>36.75</v>
      </c>
      <c r="L195" s="251">
        <v>7.35</v>
      </c>
      <c r="M195" s="250">
        <v>38.69</v>
      </c>
      <c r="N195" s="290"/>
      <c r="O195" s="250">
        <v>36.75</v>
      </c>
      <c r="P195" s="112">
        <v>1</v>
      </c>
      <c r="Q195" s="113"/>
      <c r="R195" s="113"/>
    </row>
    <row r="196" spans="1:18" ht="126">
      <c r="A196" s="226">
        <v>66</v>
      </c>
      <c r="B196" s="101" t="s">
        <v>2095</v>
      </c>
      <c r="C196" s="101" t="s">
        <v>987</v>
      </c>
      <c r="D196" s="101" t="s">
        <v>1802</v>
      </c>
      <c r="E196" s="101">
        <v>5</v>
      </c>
      <c r="F196" s="90" t="s">
        <v>2979</v>
      </c>
      <c r="G196" s="96" t="s">
        <v>2978</v>
      </c>
      <c r="H196" s="276">
        <v>5</v>
      </c>
      <c r="I196" s="90" t="s">
        <v>2980</v>
      </c>
      <c r="J196" s="90" t="s">
        <v>1124</v>
      </c>
      <c r="K196" s="276">
        <v>37.26</v>
      </c>
      <c r="L196" s="277">
        <v>6.21</v>
      </c>
      <c r="M196" s="278">
        <v>38.69</v>
      </c>
      <c r="N196" s="290"/>
      <c r="O196" s="250">
        <v>37.26</v>
      </c>
      <c r="P196" s="112">
        <v>2</v>
      </c>
      <c r="Q196" s="113"/>
      <c r="R196" s="113"/>
    </row>
    <row r="197" spans="1:18" ht="21">
      <c r="A197" s="225"/>
      <c r="B197" s="137"/>
      <c r="C197" s="137"/>
      <c r="D197" s="137"/>
      <c r="E197" s="137"/>
      <c r="F197" s="111"/>
      <c r="G197" s="111"/>
      <c r="H197" s="272"/>
      <c r="I197" s="111"/>
      <c r="J197" s="111"/>
      <c r="K197" s="272"/>
      <c r="L197" s="273"/>
      <c r="M197" s="274"/>
      <c r="N197" s="299"/>
      <c r="O197" s="292"/>
      <c r="P197" s="114"/>
      <c r="Q197" s="114"/>
      <c r="R197" s="114"/>
    </row>
    <row r="198" spans="1:18" ht="147">
      <c r="A198" s="222">
        <v>67</v>
      </c>
      <c r="B198" s="254" t="s">
        <v>2096</v>
      </c>
      <c r="C198" s="254" t="s">
        <v>987</v>
      </c>
      <c r="D198" s="254" t="s">
        <v>1803</v>
      </c>
      <c r="E198" s="254">
        <v>2</v>
      </c>
      <c r="F198" s="255" t="s">
        <v>1782</v>
      </c>
      <c r="G198" s="255"/>
      <c r="H198" s="255"/>
      <c r="I198" s="256" t="s">
        <v>1729</v>
      </c>
      <c r="J198" s="255" t="s">
        <v>1724</v>
      </c>
      <c r="K198" s="250">
        <v>36.75</v>
      </c>
      <c r="L198" s="251">
        <v>7.35</v>
      </c>
      <c r="M198" s="250">
        <v>38.69</v>
      </c>
      <c r="N198" s="290"/>
      <c r="O198" s="250">
        <v>36.75</v>
      </c>
      <c r="P198" s="112">
        <v>1</v>
      </c>
      <c r="Q198" s="113"/>
      <c r="R198" s="113"/>
    </row>
    <row r="199" spans="1:18" ht="147">
      <c r="A199" s="226">
        <v>67</v>
      </c>
      <c r="B199" s="101" t="s">
        <v>2096</v>
      </c>
      <c r="C199" s="101" t="s">
        <v>987</v>
      </c>
      <c r="D199" s="101" t="s">
        <v>1803</v>
      </c>
      <c r="E199" s="101">
        <v>2</v>
      </c>
      <c r="F199" s="90" t="s">
        <v>2981</v>
      </c>
      <c r="G199" s="96" t="s">
        <v>2978</v>
      </c>
      <c r="H199" s="276">
        <v>5</v>
      </c>
      <c r="I199" s="90" t="s">
        <v>2980</v>
      </c>
      <c r="J199" s="90" t="s">
        <v>1124</v>
      </c>
      <c r="K199" s="276">
        <v>37.26</v>
      </c>
      <c r="L199" s="277">
        <v>6.21</v>
      </c>
      <c r="M199" s="278">
        <v>38.69</v>
      </c>
      <c r="N199" s="282"/>
      <c r="O199" s="276">
        <v>37.26</v>
      </c>
      <c r="P199" s="112">
        <v>2</v>
      </c>
      <c r="Q199" s="113"/>
      <c r="R199" s="113"/>
    </row>
    <row r="200" spans="1:18" ht="21">
      <c r="A200" s="225"/>
      <c r="B200" s="137"/>
      <c r="C200" s="137"/>
      <c r="D200" s="137"/>
      <c r="E200" s="137"/>
      <c r="F200" s="111"/>
      <c r="G200" s="111"/>
      <c r="H200" s="272"/>
      <c r="I200" s="111"/>
      <c r="J200" s="111"/>
      <c r="K200" s="272"/>
      <c r="L200" s="273"/>
      <c r="M200" s="274"/>
      <c r="N200" s="294"/>
      <c r="O200" s="272"/>
      <c r="P200" s="114"/>
      <c r="Q200" s="114"/>
      <c r="R200" s="114"/>
    </row>
    <row r="201" spans="1:18" ht="61.5">
      <c r="A201" s="222">
        <v>68</v>
      </c>
      <c r="B201" s="254" t="s">
        <v>2096</v>
      </c>
      <c r="C201" s="254" t="s">
        <v>1409</v>
      </c>
      <c r="D201" s="254" t="s">
        <v>1804</v>
      </c>
      <c r="E201" s="254">
        <v>2</v>
      </c>
      <c r="F201" s="255" t="s">
        <v>1783</v>
      </c>
      <c r="G201" s="255"/>
      <c r="H201" s="255"/>
      <c r="I201" s="256" t="s">
        <v>1729</v>
      </c>
      <c r="J201" s="255" t="s">
        <v>1724</v>
      </c>
      <c r="K201" s="250">
        <v>132.6</v>
      </c>
      <c r="L201" s="251">
        <v>13.26</v>
      </c>
      <c r="M201" s="250">
        <v>139.13</v>
      </c>
      <c r="N201" s="290"/>
      <c r="O201" s="250">
        <v>132.6</v>
      </c>
      <c r="P201" s="112">
        <v>1</v>
      </c>
      <c r="Q201" s="113"/>
      <c r="R201" s="113"/>
    </row>
    <row r="202" spans="1:18" ht="126">
      <c r="A202" s="226">
        <v>68</v>
      </c>
      <c r="B202" s="101" t="s">
        <v>2096</v>
      </c>
      <c r="C202" s="101" t="s">
        <v>1409</v>
      </c>
      <c r="D202" s="101" t="s">
        <v>1804</v>
      </c>
      <c r="E202" s="101">
        <v>2</v>
      </c>
      <c r="F202" s="90" t="s">
        <v>2982</v>
      </c>
      <c r="G202" s="96" t="s">
        <v>2983</v>
      </c>
      <c r="H202" s="276">
        <v>10</v>
      </c>
      <c r="I202" s="90" t="s">
        <v>2980</v>
      </c>
      <c r="J202" s="90" t="s">
        <v>1124</v>
      </c>
      <c r="K202" s="276">
        <v>133.26</v>
      </c>
      <c r="L202" s="277">
        <v>11.105</v>
      </c>
      <c r="M202" s="278">
        <v>139.13</v>
      </c>
      <c r="N202" s="282"/>
      <c r="O202" s="276">
        <v>133.26</v>
      </c>
      <c r="P202" s="112">
        <v>2</v>
      </c>
      <c r="Q202" s="113"/>
      <c r="R202" s="113"/>
    </row>
    <row r="203" spans="1:18" ht="21">
      <c r="A203" s="225"/>
      <c r="B203" s="137"/>
      <c r="C203" s="137"/>
      <c r="D203" s="137"/>
      <c r="E203" s="137"/>
      <c r="F203" s="111"/>
      <c r="G203" s="111"/>
      <c r="H203" s="272"/>
      <c r="I203" s="111"/>
      <c r="J203" s="111"/>
      <c r="K203" s="272"/>
      <c r="L203" s="273"/>
      <c r="M203" s="274"/>
      <c r="N203" s="272"/>
      <c r="O203" s="272"/>
      <c r="P203" s="114"/>
      <c r="Q203" s="114"/>
      <c r="R203" s="114"/>
    </row>
    <row r="204" spans="1:18" ht="63">
      <c r="A204" s="229">
        <v>69</v>
      </c>
      <c r="B204" s="316" t="s">
        <v>2659</v>
      </c>
      <c r="C204" s="316" t="s">
        <v>873</v>
      </c>
      <c r="D204" s="316" t="s">
        <v>1805</v>
      </c>
      <c r="E204" s="316">
        <v>2</v>
      </c>
      <c r="F204" s="317" t="s">
        <v>190</v>
      </c>
      <c r="G204" s="317"/>
      <c r="H204" s="317"/>
      <c r="I204" s="318" t="s">
        <v>184</v>
      </c>
      <c r="J204" s="317" t="s">
        <v>179</v>
      </c>
      <c r="K204" s="319">
        <v>1.36</v>
      </c>
      <c r="L204" s="320">
        <v>0.0453</v>
      </c>
      <c r="M204" s="319">
        <v>1.58</v>
      </c>
      <c r="N204" s="321">
        <v>1.58</v>
      </c>
      <c r="O204" s="322">
        <v>1.36</v>
      </c>
      <c r="P204" s="125"/>
      <c r="Q204" s="126"/>
      <c r="R204" s="126"/>
    </row>
    <row r="205" spans="1:18" ht="105">
      <c r="A205" s="226">
        <v>69</v>
      </c>
      <c r="B205" s="101" t="s">
        <v>2659</v>
      </c>
      <c r="C205" s="101" t="s">
        <v>873</v>
      </c>
      <c r="D205" s="101" t="s">
        <v>1805</v>
      </c>
      <c r="E205" s="101">
        <v>2</v>
      </c>
      <c r="F205" s="90" t="s">
        <v>2984</v>
      </c>
      <c r="G205" s="96" t="s">
        <v>1136</v>
      </c>
      <c r="H205" s="276">
        <v>30</v>
      </c>
      <c r="I205" s="90" t="s">
        <v>1153</v>
      </c>
      <c r="J205" s="90" t="s">
        <v>1124</v>
      </c>
      <c r="K205" s="276">
        <v>1.36</v>
      </c>
      <c r="L205" s="277">
        <v>0.0377</v>
      </c>
      <c r="M205" s="278">
        <v>1.5800000000000003</v>
      </c>
      <c r="N205" s="282"/>
      <c r="O205" s="276">
        <v>1.36</v>
      </c>
      <c r="P205" s="112"/>
      <c r="Q205" s="113"/>
      <c r="R205" s="113"/>
    </row>
    <row r="206" spans="1:18" ht="21">
      <c r="A206" s="225"/>
      <c r="B206" s="137"/>
      <c r="C206" s="137"/>
      <c r="D206" s="137"/>
      <c r="E206" s="137"/>
      <c r="F206" s="111"/>
      <c r="G206" s="111"/>
      <c r="H206" s="272"/>
      <c r="I206" s="111"/>
      <c r="J206" s="111"/>
      <c r="K206" s="272"/>
      <c r="L206" s="273"/>
      <c r="M206" s="274"/>
      <c r="N206" s="272"/>
      <c r="O206" s="272"/>
      <c r="P206" s="114"/>
      <c r="Q206" s="114"/>
      <c r="R206" s="114"/>
    </row>
    <row r="207" spans="1:18" ht="81">
      <c r="A207" s="229">
        <v>70</v>
      </c>
      <c r="B207" s="316" t="s">
        <v>2659</v>
      </c>
      <c r="C207" s="316" t="s">
        <v>873</v>
      </c>
      <c r="D207" s="316" t="s">
        <v>1806</v>
      </c>
      <c r="E207" s="316">
        <v>2</v>
      </c>
      <c r="F207" s="317" t="s">
        <v>191</v>
      </c>
      <c r="G207" s="317"/>
      <c r="H207" s="317"/>
      <c r="I207" s="318" t="s">
        <v>192</v>
      </c>
      <c r="J207" s="317" t="s">
        <v>179</v>
      </c>
      <c r="K207" s="319">
        <v>1.46</v>
      </c>
      <c r="L207" s="320">
        <v>0.0487</v>
      </c>
      <c r="M207" s="319">
        <v>1.85</v>
      </c>
      <c r="N207" s="321">
        <v>1.85</v>
      </c>
      <c r="O207" s="322">
        <v>1.46</v>
      </c>
      <c r="P207" s="125"/>
      <c r="Q207" s="126"/>
      <c r="R207" s="126"/>
    </row>
    <row r="208" spans="1:18" ht="105">
      <c r="A208" s="226">
        <v>70</v>
      </c>
      <c r="B208" s="101" t="s">
        <v>2659</v>
      </c>
      <c r="C208" s="101" t="s">
        <v>873</v>
      </c>
      <c r="D208" s="101" t="s">
        <v>1806</v>
      </c>
      <c r="E208" s="101">
        <v>2</v>
      </c>
      <c r="F208" s="90" t="s">
        <v>2985</v>
      </c>
      <c r="G208" s="96" t="s">
        <v>1136</v>
      </c>
      <c r="H208" s="276">
        <v>30</v>
      </c>
      <c r="I208" s="90" t="s">
        <v>1153</v>
      </c>
      <c r="J208" s="90" t="s">
        <v>1124</v>
      </c>
      <c r="K208" s="276">
        <v>1.46</v>
      </c>
      <c r="L208" s="277">
        <v>0.0407</v>
      </c>
      <c r="M208" s="278">
        <v>1.85</v>
      </c>
      <c r="N208" s="282"/>
      <c r="O208" s="276">
        <v>1.46</v>
      </c>
      <c r="P208" s="112"/>
      <c r="Q208" s="113"/>
      <c r="R208" s="113"/>
    </row>
    <row r="209" spans="1:18" ht="21">
      <c r="A209" s="225"/>
      <c r="B209" s="137"/>
      <c r="C209" s="137"/>
      <c r="D209" s="137"/>
      <c r="E209" s="137"/>
      <c r="F209" s="111"/>
      <c r="G209" s="111"/>
      <c r="H209" s="272"/>
      <c r="I209" s="111"/>
      <c r="J209" s="111"/>
      <c r="K209" s="272"/>
      <c r="L209" s="273"/>
      <c r="M209" s="274"/>
      <c r="N209" s="294"/>
      <c r="O209" s="272"/>
      <c r="P209" s="114"/>
      <c r="Q209" s="114"/>
      <c r="R209" s="114"/>
    </row>
    <row r="210" spans="1:18" ht="42">
      <c r="A210" s="222">
        <v>71</v>
      </c>
      <c r="B210" s="254" t="s">
        <v>2660</v>
      </c>
      <c r="C210" s="254" t="s">
        <v>874</v>
      </c>
      <c r="D210" s="254" t="s">
        <v>1807</v>
      </c>
      <c r="E210" s="254">
        <v>2</v>
      </c>
      <c r="F210" s="255"/>
      <c r="G210" s="255"/>
      <c r="H210" s="255"/>
      <c r="I210" s="256"/>
      <c r="J210" s="255"/>
      <c r="K210" s="250"/>
      <c r="L210" s="251"/>
      <c r="M210" s="250"/>
      <c r="N210" s="290"/>
      <c r="O210" s="250"/>
      <c r="P210" s="112">
        <v>0</v>
      </c>
      <c r="Q210" s="113"/>
      <c r="R210" s="113"/>
    </row>
    <row r="211" spans="1:18" ht="21">
      <c r="A211" s="225"/>
      <c r="B211" s="137"/>
      <c r="C211" s="137"/>
      <c r="D211" s="137"/>
      <c r="E211" s="137"/>
      <c r="F211" s="296"/>
      <c r="G211" s="296"/>
      <c r="H211" s="296"/>
      <c r="I211" s="297"/>
      <c r="J211" s="296"/>
      <c r="K211" s="292"/>
      <c r="L211" s="298"/>
      <c r="M211" s="292"/>
      <c r="N211" s="292"/>
      <c r="O211" s="292"/>
      <c r="P211" s="114"/>
      <c r="Q211" s="114"/>
      <c r="R211" s="114"/>
    </row>
    <row r="212" spans="1:18" ht="102">
      <c r="A212" s="229">
        <v>72</v>
      </c>
      <c r="B212" s="316" t="s">
        <v>2660</v>
      </c>
      <c r="C212" s="316" t="s">
        <v>875</v>
      </c>
      <c r="D212" s="316" t="s">
        <v>2813</v>
      </c>
      <c r="E212" s="316">
        <v>3</v>
      </c>
      <c r="F212" s="317" t="s">
        <v>193</v>
      </c>
      <c r="G212" s="317"/>
      <c r="H212" s="317"/>
      <c r="I212" s="318" t="s">
        <v>194</v>
      </c>
      <c r="J212" s="317" t="s">
        <v>179</v>
      </c>
      <c r="K212" s="319">
        <v>3.5</v>
      </c>
      <c r="L212" s="320">
        <v>0.1167</v>
      </c>
      <c r="M212" s="319">
        <v>5.98</v>
      </c>
      <c r="N212" s="321">
        <v>5.98</v>
      </c>
      <c r="O212" s="322">
        <v>3.5</v>
      </c>
      <c r="P212" s="125">
        <v>1</v>
      </c>
      <c r="Q212" s="126"/>
      <c r="R212" s="126"/>
    </row>
    <row r="213" spans="1:18" ht="126">
      <c r="A213" s="226">
        <v>72</v>
      </c>
      <c r="B213" s="101" t="s">
        <v>2660</v>
      </c>
      <c r="C213" s="101" t="s">
        <v>875</v>
      </c>
      <c r="D213" s="101" t="s">
        <v>2813</v>
      </c>
      <c r="E213" s="101">
        <v>3</v>
      </c>
      <c r="F213" s="90" t="s">
        <v>474</v>
      </c>
      <c r="G213" s="96" t="s">
        <v>1136</v>
      </c>
      <c r="H213" s="276">
        <v>30</v>
      </c>
      <c r="I213" s="90" t="s">
        <v>475</v>
      </c>
      <c r="J213" s="90" t="s">
        <v>1124</v>
      </c>
      <c r="K213" s="276">
        <v>3.52</v>
      </c>
      <c r="L213" s="277">
        <v>0.0977</v>
      </c>
      <c r="M213" s="278">
        <v>5.980000000000001</v>
      </c>
      <c r="N213" s="282"/>
      <c r="O213" s="276">
        <v>3.52</v>
      </c>
      <c r="P213" s="112">
        <v>2</v>
      </c>
      <c r="Q213" s="113"/>
      <c r="R213" s="113"/>
    </row>
    <row r="214" spans="1:18" ht="21">
      <c r="A214" s="225"/>
      <c r="B214" s="137"/>
      <c r="C214" s="137"/>
      <c r="D214" s="137"/>
      <c r="E214" s="137"/>
      <c r="F214" s="111"/>
      <c r="G214" s="111"/>
      <c r="H214" s="272"/>
      <c r="I214" s="111"/>
      <c r="J214" s="111"/>
      <c r="K214" s="272"/>
      <c r="L214" s="273"/>
      <c r="M214" s="274"/>
      <c r="N214" s="294"/>
      <c r="O214" s="272"/>
      <c r="P214" s="114"/>
      <c r="Q214" s="114"/>
      <c r="R214" s="114"/>
    </row>
    <row r="215" spans="1:18" ht="61.5">
      <c r="A215" s="222">
        <v>73</v>
      </c>
      <c r="B215" s="254" t="s">
        <v>2660</v>
      </c>
      <c r="C215" s="254" t="s">
        <v>876</v>
      </c>
      <c r="D215" s="254" t="s">
        <v>1808</v>
      </c>
      <c r="E215" s="254">
        <v>1</v>
      </c>
      <c r="F215" s="255" t="s">
        <v>1784</v>
      </c>
      <c r="G215" s="255"/>
      <c r="H215" s="255"/>
      <c r="I215" s="256" t="s">
        <v>1726</v>
      </c>
      <c r="J215" s="255" t="s">
        <v>1724</v>
      </c>
      <c r="K215" s="250">
        <v>3.03</v>
      </c>
      <c r="L215" s="251">
        <v>3.03</v>
      </c>
      <c r="M215" s="250">
        <v>3.04</v>
      </c>
      <c r="N215" s="290"/>
      <c r="O215" s="250">
        <v>3.03</v>
      </c>
      <c r="P215" s="112">
        <v>1</v>
      </c>
      <c r="Q215" s="113"/>
      <c r="R215" s="113"/>
    </row>
    <row r="216" spans="1:18" ht="21">
      <c r="A216" s="225"/>
      <c r="B216" s="137"/>
      <c r="C216" s="137"/>
      <c r="D216" s="137"/>
      <c r="E216" s="137"/>
      <c r="F216" s="296"/>
      <c r="G216" s="296"/>
      <c r="H216" s="296"/>
      <c r="I216" s="297"/>
      <c r="J216" s="296"/>
      <c r="K216" s="292"/>
      <c r="L216" s="298"/>
      <c r="M216" s="292"/>
      <c r="N216" s="299"/>
      <c r="O216" s="292"/>
      <c r="P216" s="114"/>
      <c r="Q216" s="114"/>
      <c r="R216" s="114"/>
    </row>
    <row r="217" spans="1:18" ht="84">
      <c r="A217" s="222">
        <v>74</v>
      </c>
      <c r="B217" s="254" t="s">
        <v>1458</v>
      </c>
      <c r="C217" s="254" t="s">
        <v>1459</v>
      </c>
      <c r="D217" s="254" t="s">
        <v>1809</v>
      </c>
      <c r="E217" s="254">
        <v>1</v>
      </c>
      <c r="F217" s="90" t="s">
        <v>476</v>
      </c>
      <c r="G217" s="96" t="s">
        <v>477</v>
      </c>
      <c r="H217" s="276">
        <v>30</v>
      </c>
      <c r="I217" s="90" t="s">
        <v>1150</v>
      </c>
      <c r="J217" s="90" t="s">
        <v>1124</v>
      </c>
      <c r="K217" s="276">
        <v>6.97</v>
      </c>
      <c r="L217" s="277">
        <v>0.1937</v>
      </c>
      <c r="M217" s="278">
        <v>7.000000000000001</v>
      </c>
      <c r="N217" s="282"/>
      <c r="O217" s="276">
        <v>6.97</v>
      </c>
      <c r="P217" s="112">
        <v>1</v>
      </c>
      <c r="Q217" s="113"/>
      <c r="R217" s="113"/>
    </row>
    <row r="218" spans="1:18" ht="21">
      <c r="A218" s="225"/>
      <c r="B218" s="137"/>
      <c r="C218" s="137"/>
      <c r="D218" s="137"/>
      <c r="E218" s="137"/>
      <c r="F218" s="111"/>
      <c r="G218" s="111"/>
      <c r="H218" s="272"/>
      <c r="I218" s="111"/>
      <c r="J218" s="111"/>
      <c r="K218" s="272"/>
      <c r="L218" s="273"/>
      <c r="M218" s="274"/>
      <c r="N218" s="294"/>
      <c r="O218" s="272"/>
      <c r="P218" s="114"/>
      <c r="Q218" s="114"/>
      <c r="R218" s="114"/>
    </row>
    <row r="219" spans="1:18" ht="21">
      <c r="A219" s="222"/>
      <c r="B219" s="222" t="s">
        <v>2756</v>
      </c>
      <c r="C219" s="254"/>
      <c r="D219" s="308" t="s">
        <v>2757</v>
      </c>
      <c r="E219" s="254"/>
      <c r="F219" s="255"/>
      <c r="G219" s="255"/>
      <c r="H219" s="255"/>
      <c r="I219" s="256"/>
      <c r="J219" s="255"/>
      <c r="K219" s="250"/>
      <c r="L219" s="251"/>
      <c r="M219" s="250"/>
      <c r="N219" s="290"/>
      <c r="O219" s="250"/>
      <c r="P219" s="112"/>
      <c r="Q219" s="113"/>
      <c r="R219" s="113"/>
    </row>
    <row r="220" spans="1:18" ht="61.5">
      <c r="A220" s="222">
        <v>75</v>
      </c>
      <c r="B220" s="254" t="s">
        <v>2737</v>
      </c>
      <c r="C220" s="254" t="s">
        <v>1444</v>
      </c>
      <c r="D220" s="254" t="s">
        <v>1445</v>
      </c>
      <c r="E220" s="254">
        <v>1000</v>
      </c>
      <c r="F220" s="255" t="s">
        <v>1785</v>
      </c>
      <c r="G220" s="255"/>
      <c r="H220" s="255"/>
      <c r="I220" s="256" t="s">
        <v>1723</v>
      </c>
      <c r="J220" s="255" t="s">
        <v>1724</v>
      </c>
      <c r="K220" s="250">
        <v>12.3</v>
      </c>
      <c r="L220" s="251">
        <v>1.23</v>
      </c>
      <c r="M220" s="250">
        <v>12.52</v>
      </c>
      <c r="N220" s="290"/>
      <c r="O220" s="250">
        <v>12.3</v>
      </c>
      <c r="P220" s="112">
        <v>1</v>
      </c>
      <c r="Q220" s="113"/>
      <c r="R220" s="113"/>
    </row>
    <row r="221" spans="1:18" ht="21">
      <c r="A221" s="225"/>
      <c r="B221" s="137"/>
      <c r="C221" s="137"/>
      <c r="D221" s="137"/>
      <c r="E221" s="137"/>
      <c r="F221" s="296"/>
      <c r="G221" s="296"/>
      <c r="H221" s="296"/>
      <c r="I221" s="297"/>
      <c r="J221" s="296"/>
      <c r="K221" s="292"/>
      <c r="L221" s="298"/>
      <c r="M221" s="292"/>
      <c r="N221" s="299"/>
      <c r="O221" s="292"/>
      <c r="P221" s="114"/>
      <c r="Q221" s="114"/>
      <c r="R221" s="114"/>
    </row>
    <row r="222" spans="1:18" ht="42">
      <c r="A222" s="222">
        <v>76</v>
      </c>
      <c r="B222" s="254" t="s">
        <v>2737</v>
      </c>
      <c r="C222" s="254" t="s">
        <v>1444</v>
      </c>
      <c r="D222" s="254" t="s">
        <v>1630</v>
      </c>
      <c r="E222" s="254">
        <v>2</v>
      </c>
      <c r="F222" s="255"/>
      <c r="G222" s="255"/>
      <c r="H222" s="255"/>
      <c r="I222" s="256"/>
      <c r="J222" s="255"/>
      <c r="K222" s="250"/>
      <c r="L222" s="251"/>
      <c r="M222" s="250"/>
      <c r="N222" s="290"/>
      <c r="O222" s="250"/>
      <c r="P222" s="112">
        <v>0</v>
      </c>
      <c r="Q222" s="113"/>
      <c r="R222" s="113"/>
    </row>
    <row r="223" spans="1:18" ht="21">
      <c r="A223" s="225"/>
      <c r="B223" s="137"/>
      <c r="C223" s="137"/>
      <c r="D223" s="137"/>
      <c r="E223" s="137"/>
      <c r="F223" s="296"/>
      <c r="G223" s="296"/>
      <c r="H223" s="296"/>
      <c r="I223" s="297"/>
      <c r="J223" s="296"/>
      <c r="K223" s="292"/>
      <c r="L223" s="298"/>
      <c r="M223" s="292"/>
      <c r="N223" s="299"/>
      <c r="O223" s="292"/>
      <c r="P223" s="114"/>
      <c r="Q223" s="114"/>
      <c r="R223" s="114"/>
    </row>
    <row r="224" spans="1:18" ht="126">
      <c r="A224" s="226">
        <v>77</v>
      </c>
      <c r="B224" s="101" t="s">
        <v>2737</v>
      </c>
      <c r="C224" s="101" t="s">
        <v>434</v>
      </c>
      <c r="D224" s="101" t="s">
        <v>1810</v>
      </c>
      <c r="E224" s="101">
        <v>2</v>
      </c>
      <c r="F224" s="90" t="s">
        <v>478</v>
      </c>
      <c r="G224" s="96" t="s">
        <v>479</v>
      </c>
      <c r="H224" s="276">
        <v>100</v>
      </c>
      <c r="I224" s="90" t="s">
        <v>1171</v>
      </c>
      <c r="J224" s="90" t="s">
        <v>1124</v>
      </c>
      <c r="K224" s="276">
        <v>20.1</v>
      </c>
      <c r="L224" s="277">
        <v>0.1675</v>
      </c>
      <c r="M224" s="278"/>
      <c r="N224" s="282"/>
      <c r="O224" s="276">
        <v>10.05</v>
      </c>
      <c r="P224" s="120">
        <v>1</v>
      </c>
      <c r="Q224" s="120"/>
      <c r="R224" s="120"/>
    </row>
    <row r="225" spans="1:18" ht="61.5">
      <c r="A225" s="222">
        <v>77</v>
      </c>
      <c r="B225" s="254" t="s">
        <v>2737</v>
      </c>
      <c r="C225" s="254" t="s">
        <v>434</v>
      </c>
      <c r="D225" s="254" t="s">
        <v>1810</v>
      </c>
      <c r="E225" s="254">
        <v>2</v>
      </c>
      <c r="F225" s="255" t="s">
        <v>1786</v>
      </c>
      <c r="G225" s="255"/>
      <c r="H225" s="255"/>
      <c r="I225" s="256" t="s">
        <v>1744</v>
      </c>
      <c r="J225" s="255" t="s">
        <v>1724</v>
      </c>
      <c r="K225" s="250">
        <v>10.34</v>
      </c>
      <c r="L225" s="251">
        <v>10.34</v>
      </c>
      <c r="M225" s="250"/>
      <c r="N225" s="290"/>
      <c r="O225" s="250">
        <v>10.34</v>
      </c>
      <c r="P225" s="112">
        <v>2</v>
      </c>
      <c r="Q225" s="113"/>
      <c r="R225" s="113"/>
    </row>
    <row r="226" spans="1:18" ht="21">
      <c r="A226" s="225"/>
      <c r="B226" s="137"/>
      <c r="C226" s="137"/>
      <c r="D226" s="137"/>
      <c r="E226" s="137"/>
      <c r="F226" s="111"/>
      <c r="G226" s="111"/>
      <c r="H226" s="272"/>
      <c r="I226" s="111"/>
      <c r="J226" s="111"/>
      <c r="K226" s="272"/>
      <c r="L226" s="273"/>
      <c r="M226" s="274"/>
      <c r="N226" s="294"/>
      <c r="O226" s="272"/>
      <c r="P226" s="114"/>
      <c r="Q226" s="114"/>
      <c r="R226" s="114"/>
    </row>
    <row r="227" spans="1:18" ht="147">
      <c r="A227" s="222">
        <v>78</v>
      </c>
      <c r="B227" s="254" t="s">
        <v>2758</v>
      </c>
      <c r="C227" s="254" t="s">
        <v>971</v>
      </c>
      <c r="D227" s="254" t="s">
        <v>1811</v>
      </c>
      <c r="E227" s="254">
        <v>2</v>
      </c>
      <c r="F227" s="255" t="s">
        <v>1787</v>
      </c>
      <c r="G227" s="255"/>
      <c r="H227" s="255"/>
      <c r="I227" s="256" t="s">
        <v>1731</v>
      </c>
      <c r="J227" s="255" t="s">
        <v>1724</v>
      </c>
      <c r="K227" s="250">
        <v>33.39</v>
      </c>
      <c r="L227" s="251">
        <v>33.39</v>
      </c>
      <c r="M227" s="250"/>
      <c r="N227" s="290"/>
      <c r="O227" s="250">
        <v>33.39</v>
      </c>
      <c r="P227" s="112">
        <v>1</v>
      </c>
      <c r="Q227" s="113"/>
      <c r="R227" s="113"/>
    </row>
    <row r="228" spans="1:18" ht="147">
      <c r="A228" s="226">
        <v>78</v>
      </c>
      <c r="B228" s="101" t="s">
        <v>2758</v>
      </c>
      <c r="C228" s="101" t="s">
        <v>971</v>
      </c>
      <c r="D228" s="101" t="s">
        <v>1811</v>
      </c>
      <c r="E228" s="101">
        <v>2</v>
      </c>
      <c r="F228" s="90" t="s">
        <v>480</v>
      </c>
      <c r="G228" s="96" t="s">
        <v>479</v>
      </c>
      <c r="H228" s="276">
        <v>100</v>
      </c>
      <c r="I228" s="90" t="s">
        <v>1142</v>
      </c>
      <c r="J228" s="90" t="s">
        <v>1124</v>
      </c>
      <c r="K228" s="276">
        <v>33.78</v>
      </c>
      <c r="L228" s="277">
        <v>0.2815</v>
      </c>
      <c r="M228" s="278"/>
      <c r="N228" s="282"/>
      <c r="O228" s="276">
        <v>33.78</v>
      </c>
      <c r="P228" s="112">
        <v>2</v>
      </c>
      <c r="Q228" s="113"/>
      <c r="R228" s="113"/>
    </row>
    <row r="229" spans="1:18" ht="21">
      <c r="A229" s="225"/>
      <c r="B229" s="137"/>
      <c r="C229" s="137"/>
      <c r="D229" s="137"/>
      <c r="E229" s="137"/>
      <c r="F229" s="111"/>
      <c r="G229" s="111"/>
      <c r="H229" s="272"/>
      <c r="I229" s="111"/>
      <c r="J229" s="111"/>
      <c r="K229" s="272"/>
      <c r="L229" s="273"/>
      <c r="M229" s="274"/>
      <c r="N229" s="294"/>
      <c r="O229" s="272"/>
      <c r="P229" s="114"/>
      <c r="Q229" s="114"/>
      <c r="R229" s="114"/>
    </row>
    <row r="230" spans="1:19" ht="126">
      <c r="A230" s="222">
        <v>79</v>
      </c>
      <c r="B230" s="254" t="s">
        <v>2758</v>
      </c>
      <c r="C230" s="254" t="s">
        <v>971</v>
      </c>
      <c r="D230" s="254" t="s">
        <v>1812</v>
      </c>
      <c r="E230" s="254">
        <v>15</v>
      </c>
      <c r="F230" s="255" t="s">
        <v>1788</v>
      </c>
      <c r="G230" s="255"/>
      <c r="H230" s="255"/>
      <c r="I230" s="256" t="s">
        <v>1726</v>
      </c>
      <c r="J230" s="255" t="s">
        <v>1724</v>
      </c>
      <c r="K230" s="250">
        <v>3.27</v>
      </c>
      <c r="L230" s="251">
        <v>3.27</v>
      </c>
      <c r="M230" s="250"/>
      <c r="N230" s="290"/>
      <c r="O230" s="250">
        <v>3.27</v>
      </c>
      <c r="P230" s="112">
        <v>1</v>
      </c>
      <c r="Q230" s="113"/>
      <c r="R230" s="113"/>
      <c r="S230" s="82" t="s">
        <v>1217</v>
      </c>
    </row>
    <row r="231" spans="1:19" ht="126">
      <c r="A231" s="227">
        <v>79</v>
      </c>
      <c r="B231" s="283" t="s">
        <v>2758</v>
      </c>
      <c r="C231" s="283" t="s">
        <v>971</v>
      </c>
      <c r="D231" s="283" t="s">
        <v>1812</v>
      </c>
      <c r="E231" s="283">
        <v>15</v>
      </c>
      <c r="F231" s="284" t="s">
        <v>195</v>
      </c>
      <c r="G231" s="284"/>
      <c r="H231" s="284"/>
      <c r="I231" s="285" t="s">
        <v>196</v>
      </c>
      <c r="J231" s="284" t="s">
        <v>179</v>
      </c>
      <c r="K231" s="286">
        <v>3.28</v>
      </c>
      <c r="L231" s="287">
        <v>0.1093</v>
      </c>
      <c r="M231" s="286" t="s">
        <v>182</v>
      </c>
      <c r="N231" s="288" t="s">
        <v>182</v>
      </c>
      <c r="O231" s="289">
        <v>3.28</v>
      </c>
      <c r="P231" s="112">
        <v>2</v>
      </c>
      <c r="Q231" s="113"/>
      <c r="R231" s="113"/>
      <c r="S231" s="82" t="s">
        <v>1217</v>
      </c>
    </row>
    <row r="232" spans="1:18" ht="126">
      <c r="A232" s="226">
        <v>79</v>
      </c>
      <c r="B232" s="101" t="s">
        <v>2758</v>
      </c>
      <c r="C232" s="101" t="s">
        <v>971</v>
      </c>
      <c r="D232" s="101" t="s">
        <v>1812</v>
      </c>
      <c r="E232" s="101">
        <v>15</v>
      </c>
      <c r="F232" s="90" t="s">
        <v>481</v>
      </c>
      <c r="G232" s="96" t="s">
        <v>482</v>
      </c>
      <c r="H232" s="276">
        <v>20</v>
      </c>
      <c r="I232" s="90" t="s">
        <v>1153</v>
      </c>
      <c r="J232" s="90" t="s">
        <v>1124</v>
      </c>
      <c r="K232" s="276">
        <v>4.98</v>
      </c>
      <c r="L232" s="277">
        <v>0.2075</v>
      </c>
      <c r="M232" s="278"/>
      <c r="N232" s="282"/>
      <c r="O232" s="276">
        <v>7.47</v>
      </c>
      <c r="P232" s="112">
        <v>3</v>
      </c>
      <c r="Q232" s="113"/>
      <c r="R232" s="113"/>
    </row>
    <row r="233" spans="1:18" ht="21">
      <c r="A233" s="225"/>
      <c r="B233" s="137"/>
      <c r="C233" s="137"/>
      <c r="D233" s="137"/>
      <c r="E233" s="137"/>
      <c r="F233" s="111"/>
      <c r="G233" s="111"/>
      <c r="H233" s="272"/>
      <c r="I233" s="111"/>
      <c r="J233" s="111"/>
      <c r="K233" s="272"/>
      <c r="L233" s="273"/>
      <c r="M233" s="274"/>
      <c r="N233" s="294"/>
      <c r="O233" s="272"/>
      <c r="P233" s="114"/>
      <c r="Q233" s="114"/>
      <c r="R233" s="114"/>
    </row>
    <row r="234" spans="1:18" ht="210">
      <c r="A234" s="226">
        <v>80</v>
      </c>
      <c r="B234" s="101" t="s">
        <v>2758</v>
      </c>
      <c r="C234" s="101" t="s">
        <v>971</v>
      </c>
      <c r="D234" s="101" t="s">
        <v>1290</v>
      </c>
      <c r="E234" s="101">
        <v>30</v>
      </c>
      <c r="F234" s="90" t="s">
        <v>483</v>
      </c>
      <c r="G234" s="96" t="s">
        <v>479</v>
      </c>
      <c r="H234" s="276">
        <v>5</v>
      </c>
      <c r="I234" s="90" t="s">
        <v>1148</v>
      </c>
      <c r="J234" s="90" t="s">
        <v>1124</v>
      </c>
      <c r="K234" s="276">
        <v>6.64</v>
      </c>
      <c r="L234" s="277">
        <v>1.106</v>
      </c>
      <c r="M234" s="278"/>
      <c r="N234" s="282"/>
      <c r="O234" s="276">
        <v>6.64</v>
      </c>
      <c r="P234" s="112">
        <v>1</v>
      </c>
      <c r="Q234" s="113"/>
      <c r="R234" s="120"/>
    </row>
    <row r="235" spans="1:18" ht="210">
      <c r="A235" s="222">
        <v>80</v>
      </c>
      <c r="B235" s="254" t="s">
        <v>2758</v>
      </c>
      <c r="C235" s="254" t="s">
        <v>971</v>
      </c>
      <c r="D235" s="254" t="s">
        <v>1290</v>
      </c>
      <c r="E235" s="254">
        <v>30</v>
      </c>
      <c r="F235" s="255" t="s">
        <v>1789</v>
      </c>
      <c r="G235" s="255"/>
      <c r="H235" s="255"/>
      <c r="I235" s="256" t="s">
        <v>1723</v>
      </c>
      <c r="J235" s="255" t="s">
        <v>1724</v>
      </c>
      <c r="K235" s="250">
        <v>6.73</v>
      </c>
      <c r="L235" s="251">
        <v>1.346</v>
      </c>
      <c r="M235" s="250"/>
      <c r="N235" s="290"/>
      <c r="O235" s="250">
        <v>6.73</v>
      </c>
      <c r="P235" s="112">
        <v>2</v>
      </c>
      <c r="Q235" s="113"/>
      <c r="R235" s="113"/>
    </row>
    <row r="236" spans="1:18" ht="21">
      <c r="A236" s="225"/>
      <c r="B236" s="137"/>
      <c r="C236" s="137"/>
      <c r="D236" s="137"/>
      <c r="E236" s="137"/>
      <c r="F236" s="111"/>
      <c r="G236" s="111"/>
      <c r="H236" s="272"/>
      <c r="I236" s="111"/>
      <c r="J236" s="111"/>
      <c r="K236" s="272"/>
      <c r="L236" s="273"/>
      <c r="M236" s="274"/>
      <c r="N236" s="294"/>
      <c r="O236" s="272"/>
      <c r="P236" s="114"/>
      <c r="Q236" s="114"/>
      <c r="R236" s="114"/>
    </row>
    <row r="237" spans="1:18" ht="105">
      <c r="A237" s="222">
        <v>81</v>
      </c>
      <c r="B237" s="254" t="s">
        <v>2758</v>
      </c>
      <c r="C237" s="254" t="s">
        <v>971</v>
      </c>
      <c r="D237" s="254" t="s">
        <v>2428</v>
      </c>
      <c r="E237" s="254">
        <v>15</v>
      </c>
      <c r="F237" s="255" t="s">
        <v>1790</v>
      </c>
      <c r="G237" s="255"/>
      <c r="H237" s="255"/>
      <c r="I237" s="256" t="s">
        <v>1723</v>
      </c>
      <c r="J237" s="255" t="s">
        <v>1724</v>
      </c>
      <c r="K237" s="250">
        <v>13.93</v>
      </c>
      <c r="L237" s="251">
        <v>1.393</v>
      </c>
      <c r="M237" s="250"/>
      <c r="N237" s="290"/>
      <c r="O237" s="250">
        <v>13.93</v>
      </c>
      <c r="P237" s="112">
        <v>1</v>
      </c>
      <c r="Q237" s="113"/>
      <c r="R237" s="113"/>
    </row>
    <row r="238" spans="1:18" ht="126">
      <c r="A238" s="226">
        <v>81</v>
      </c>
      <c r="B238" s="101" t="s">
        <v>2758</v>
      </c>
      <c r="C238" s="101" t="s">
        <v>971</v>
      </c>
      <c r="D238" s="101" t="s">
        <v>2428</v>
      </c>
      <c r="E238" s="101">
        <v>15</v>
      </c>
      <c r="F238" s="90" t="s">
        <v>484</v>
      </c>
      <c r="G238" s="96" t="s">
        <v>479</v>
      </c>
      <c r="H238" s="276">
        <v>10</v>
      </c>
      <c r="I238" s="90" t="s">
        <v>1148</v>
      </c>
      <c r="J238" s="90" t="s">
        <v>1124</v>
      </c>
      <c r="K238" s="276">
        <v>14.22</v>
      </c>
      <c r="L238" s="277">
        <v>1.185</v>
      </c>
      <c r="M238" s="278"/>
      <c r="N238" s="282"/>
      <c r="O238" s="276">
        <v>14.22</v>
      </c>
      <c r="P238" s="112">
        <v>2</v>
      </c>
      <c r="Q238" s="113"/>
      <c r="R238" s="113"/>
    </row>
    <row r="239" spans="1:18" ht="21">
      <c r="A239" s="225"/>
      <c r="B239" s="137"/>
      <c r="C239" s="137"/>
      <c r="D239" s="137"/>
      <c r="E239" s="137"/>
      <c r="F239" s="111"/>
      <c r="G239" s="111"/>
      <c r="H239" s="272"/>
      <c r="I239" s="111"/>
      <c r="J239" s="111"/>
      <c r="K239" s="272"/>
      <c r="L239" s="273"/>
      <c r="M239" s="274"/>
      <c r="N239" s="294"/>
      <c r="O239" s="272"/>
      <c r="P239" s="114"/>
      <c r="Q239" s="114"/>
      <c r="R239" s="114"/>
    </row>
    <row r="240" spans="1:18" ht="147">
      <c r="A240" s="222">
        <v>82</v>
      </c>
      <c r="B240" s="254" t="s">
        <v>1079</v>
      </c>
      <c r="C240" s="254" t="s">
        <v>971</v>
      </c>
      <c r="D240" s="254" t="s">
        <v>1813</v>
      </c>
      <c r="E240" s="254">
        <v>200</v>
      </c>
      <c r="F240" s="255" t="s">
        <v>585</v>
      </c>
      <c r="G240" s="255"/>
      <c r="H240" s="255"/>
      <c r="I240" s="256" t="s">
        <v>1744</v>
      </c>
      <c r="J240" s="255" t="s">
        <v>1724</v>
      </c>
      <c r="K240" s="250">
        <v>2.45</v>
      </c>
      <c r="L240" s="251">
        <v>2.45</v>
      </c>
      <c r="M240" s="250"/>
      <c r="N240" s="290"/>
      <c r="O240" s="250">
        <v>2.45</v>
      </c>
      <c r="P240" s="112">
        <v>1</v>
      </c>
      <c r="Q240" s="113"/>
      <c r="R240" s="113"/>
    </row>
    <row r="241" spans="1:18" ht="21">
      <c r="A241" s="225"/>
      <c r="B241" s="137"/>
      <c r="C241" s="137"/>
      <c r="D241" s="137"/>
      <c r="E241" s="137"/>
      <c r="F241" s="296"/>
      <c r="G241" s="296"/>
      <c r="H241" s="296"/>
      <c r="I241" s="297"/>
      <c r="J241" s="296"/>
      <c r="K241" s="292"/>
      <c r="L241" s="298"/>
      <c r="M241" s="292"/>
      <c r="N241" s="299"/>
      <c r="O241" s="292"/>
      <c r="P241" s="114"/>
      <c r="Q241" s="114"/>
      <c r="R241" s="114"/>
    </row>
    <row r="242" spans="1:18" ht="189">
      <c r="A242" s="222">
        <v>83</v>
      </c>
      <c r="B242" s="254" t="s">
        <v>1079</v>
      </c>
      <c r="C242" s="254" t="s">
        <v>971</v>
      </c>
      <c r="D242" s="254" t="s">
        <v>928</v>
      </c>
      <c r="E242" s="254">
        <v>20</v>
      </c>
      <c r="F242" s="255" t="s">
        <v>586</v>
      </c>
      <c r="G242" s="255"/>
      <c r="H242" s="255"/>
      <c r="I242" s="256" t="s">
        <v>1723</v>
      </c>
      <c r="J242" s="255" t="s">
        <v>1724</v>
      </c>
      <c r="K242" s="250">
        <v>14</v>
      </c>
      <c r="L242" s="251">
        <v>1.4</v>
      </c>
      <c r="M242" s="250"/>
      <c r="N242" s="290"/>
      <c r="O242" s="250">
        <v>14</v>
      </c>
      <c r="P242" s="112">
        <v>1</v>
      </c>
      <c r="Q242" s="113"/>
      <c r="R242" s="113"/>
    </row>
    <row r="243" spans="1:18" ht="21">
      <c r="A243" s="225"/>
      <c r="B243" s="137"/>
      <c r="C243" s="137"/>
      <c r="D243" s="137"/>
      <c r="E243" s="137"/>
      <c r="F243" s="296"/>
      <c r="G243" s="296"/>
      <c r="H243" s="296"/>
      <c r="I243" s="297"/>
      <c r="J243" s="296"/>
      <c r="K243" s="292"/>
      <c r="L243" s="298"/>
      <c r="M243" s="292"/>
      <c r="N243" s="292"/>
      <c r="O243" s="292"/>
      <c r="P243" s="114"/>
      <c r="Q243" s="114"/>
      <c r="R243" s="114"/>
    </row>
    <row r="244" spans="1:19" ht="63">
      <c r="A244" s="226">
        <v>84</v>
      </c>
      <c r="B244" s="101" t="s">
        <v>299</v>
      </c>
      <c r="C244" s="101" t="s">
        <v>1080</v>
      </c>
      <c r="D244" s="101" t="s">
        <v>291</v>
      </c>
      <c r="E244" s="101">
        <v>25</v>
      </c>
      <c r="F244" s="90" t="s">
        <v>485</v>
      </c>
      <c r="G244" s="96" t="s">
        <v>1132</v>
      </c>
      <c r="H244" s="276">
        <v>40</v>
      </c>
      <c r="I244" s="90" t="s">
        <v>486</v>
      </c>
      <c r="J244" s="90" t="s">
        <v>1124</v>
      </c>
      <c r="K244" s="276">
        <v>0.92</v>
      </c>
      <c r="L244" s="277">
        <v>0.0193</v>
      </c>
      <c r="M244" s="323"/>
      <c r="N244" s="307"/>
      <c r="O244" s="324">
        <v>0.92</v>
      </c>
      <c r="P244" s="127">
        <v>1</v>
      </c>
      <c r="Q244" s="127"/>
      <c r="R244" s="127"/>
      <c r="S244" s="82" t="s">
        <v>1217</v>
      </c>
    </row>
    <row r="245" spans="1:18" ht="81">
      <c r="A245" s="229">
        <v>84</v>
      </c>
      <c r="B245" s="316" t="s">
        <v>299</v>
      </c>
      <c r="C245" s="316" t="s">
        <v>1080</v>
      </c>
      <c r="D245" s="316" t="s">
        <v>291</v>
      </c>
      <c r="E245" s="316">
        <v>25</v>
      </c>
      <c r="F245" s="317" t="s">
        <v>197</v>
      </c>
      <c r="G245" s="317"/>
      <c r="H245" s="317"/>
      <c r="I245" s="318" t="s">
        <v>184</v>
      </c>
      <c r="J245" s="317" t="s">
        <v>179</v>
      </c>
      <c r="K245" s="319">
        <v>1.2</v>
      </c>
      <c r="L245" s="320">
        <v>0.03</v>
      </c>
      <c r="M245" s="321" t="s">
        <v>182</v>
      </c>
      <c r="N245" s="289" t="s">
        <v>182</v>
      </c>
      <c r="O245" s="322">
        <v>1.2</v>
      </c>
      <c r="P245" s="125">
        <v>2</v>
      </c>
      <c r="Q245" s="126"/>
      <c r="R245" s="126"/>
    </row>
    <row r="246" spans="1:18" ht="21">
      <c r="A246" s="225"/>
      <c r="B246" s="137"/>
      <c r="C246" s="137"/>
      <c r="D246" s="137"/>
      <c r="E246" s="137"/>
      <c r="F246" s="111"/>
      <c r="G246" s="111"/>
      <c r="H246" s="272"/>
      <c r="I246" s="111"/>
      <c r="J246" s="111"/>
      <c r="K246" s="272"/>
      <c r="L246" s="273"/>
      <c r="M246" s="274"/>
      <c r="N246" s="294"/>
      <c r="O246" s="272"/>
      <c r="P246" s="114"/>
      <c r="Q246" s="114"/>
      <c r="R246" s="114"/>
    </row>
    <row r="247" spans="1:18" ht="63">
      <c r="A247" s="222">
        <v>85</v>
      </c>
      <c r="B247" s="254" t="s">
        <v>299</v>
      </c>
      <c r="C247" s="254" t="s">
        <v>1080</v>
      </c>
      <c r="D247" s="254" t="s">
        <v>930</v>
      </c>
      <c r="E247" s="254">
        <v>100</v>
      </c>
      <c r="F247" s="255" t="s">
        <v>587</v>
      </c>
      <c r="G247" s="255"/>
      <c r="H247" s="255"/>
      <c r="I247" s="256" t="s">
        <v>1723</v>
      </c>
      <c r="J247" s="255" t="s">
        <v>1724</v>
      </c>
      <c r="K247" s="250">
        <v>4.9</v>
      </c>
      <c r="L247" s="251">
        <v>0.49</v>
      </c>
      <c r="M247" s="250">
        <v>4.93</v>
      </c>
      <c r="N247" s="290"/>
      <c r="O247" s="250">
        <v>4.9</v>
      </c>
      <c r="P247" s="112">
        <v>1</v>
      </c>
      <c r="Q247" s="113"/>
      <c r="R247" s="113"/>
    </row>
    <row r="248" spans="1:18" ht="21">
      <c r="A248" s="225"/>
      <c r="B248" s="137"/>
      <c r="C248" s="137"/>
      <c r="D248" s="137"/>
      <c r="E248" s="137"/>
      <c r="F248" s="296"/>
      <c r="G248" s="296"/>
      <c r="H248" s="296"/>
      <c r="I248" s="297"/>
      <c r="J248" s="296"/>
      <c r="K248" s="292"/>
      <c r="L248" s="298"/>
      <c r="M248" s="292"/>
      <c r="N248" s="299"/>
      <c r="O248" s="292"/>
      <c r="P248" s="114"/>
      <c r="Q248" s="114"/>
      <c r="R248" s="114"/>
    </row>
    <row r="249" spans="1:18" ht="63">
      <c r="A249" s="222">
        <v>86</v>
      </c>
      <c r="B249" s="254" t="s">
        <v>299</v>
      </c>
      <c r="C249" s="254" t="s">
        <v>1080</v>
      </c>
      <c r="D249" s="254" t="s">
        <v>929</v>
      </c>
      <c r="E249" s="254">
        <v>1300</v>
      </c>
      <c r="F249" s="255" t="s">
        <v>588</v>
      </c>
      <c r="G249" s="255"/>
      <c r="H249" s="255"/>
      <c r="I249" s="256" t="s">
        <v>1723</v>
      </c>
      <c r="J249" s="255" t="s">
        <v>1724</v>
      </c>
      <c r="K249" s="250">
        <v>10.8</v>
      </c>
      <c r="L249" s="251">
        <v>1.08</v>
      </c>
      <c r="M249" s="250">
        <v>12.32</v>
      </c>
      <c r="N249" s="290"/>
      <c r="O249" s="250">
        <v>10.8</v>
      </c>
      <c r="P249" s="112">
        <v>1</v>
      </c>
      <c r="Q249" s="113"/>
      <c r="R249" s="113"/>
    </row>
    <row r="250" spans="1:18" ht="105">
      <c r="A250" s="222">
        <v>86</v>
      </c>
      <c r="B250" s="254" t="s">
        <v>299</v>
      </c>
      <c r="C250" s="254" t="s">
        <v>1080</v>
      </c>
      <c r="D250" s="254" t="s">
        <v>929</v>
      </c>
      <c r="E250" s="254">
        <v>1300</v>
      </c>
      <c r="F250" s="96" t="s">
        <v>163</v>
      </c>
      <c r="G250" s="96"/>
      <c r="H250" s="96"/>
      <c r="I250" s="96" t="s">
        <v>157</v>
      </c>
      <c r="J250" s="279" t="s">
        <v>147</v>
      </c>
      <c r="K250" s="280">
        <v>10.9</v>
      </c>
      <c r="L250" s="281">
        <f>K250/10</f>
        <v>1.09</v>
      </c>
      <c r="M250" s="279">
        <v>12.32</v>
      </c>
      <c r="N250" s="295"/>
      <c r="O250" s="280">
        <v>10.9</v>
      </c>
      <c r="P250" s="112">
        <v>2</v>
      </c>
      <c r="Q250" s="113"/>
      <c r="R250" s="113"/>
    </row>
    <row r="251" spans="1:18" ht="105">
      <c r="A251" s="226">
        <v>86</v>
      </c>
      <c r="B251" s="101" t="s">
        <v>299</v>
      </c>
      <c r="C251" s="101" t="s">
        <v>1080</v>
      </c>
      <c r="D251" s="101" t="s">
        <v>929</v>
      </c>
      <c r="E251" s="101">
        <v>1300</v>
      </c>
      <c r="F251" s="90" t="s">
        <v>487</v>
      </c>
      <c r="G251" s="96" t="s">
        <v>488</v>
      </c>
      <c r="H251" s="276">
        <v>10</v>
      </c>
      <c r="I251" s="90" t="s">
        <v>1148</v>
      </c>
      <c r="J251" s="90" t="s">
        <v>1124</v>
      </c>
      <c r="K251" s="276">
        <v>11.58</v>
      </c>
      <c r="L251" s="277">
        <v>0.965</v>
      </c>
      <c r="M251" s="278">
        <v>12.32</v>
      </c>
      <c r="N251" s="282"/>
      <c r="O251" s="276">
        <v>11.58</v>
      </c>
      <c r="P251" s="112">
        <v>3</v>
      </c>
      <c r="Q251" s="113"/>
      <c r="R251" s="113"/>
    </row>
    <row r="252" spans="1:18" ht="21">
      <c r="A252" s="225"/>
      <c r="B252" s="137"/>
      <c r="C252" s="137"/>
      <c r="D252" s="137"/>
      <c r="E252" s="137"/>
      <c r="F252" s="111"/>
      <c r="G252" s="111"/>
      <c r="H252" s="272"/>
      <c r="I252" s="111"/>
      <c r="J252" s="111"/>
      <c r="K252" s="272"/>
      <c r="L252" s="273"/>
      <c r="M252" s="274"/>
      <c r="N252" s="294"/>
      <c r="O252" s="272"/>
      <c r="P252" s="114"/>
      <c r="Q252" s="114"/>
      <c r="R252" s="114"/>
    </row>
    <row r="253" spans="1:18" ht="42">
      <c r="A253" s="222">
        <v>87</v>
      </c>
      <c r="B253" s="254" t="s">
        <v>2357</v>
      </c>
      <c r="C253" s="254" t="s">
        <v>1442</v>
      </c>
      <c r="D253" s="254" t="s">
        <v>1443</v>
      </c>
      <c r="E253" s="254">
        <v>15</v>
      </c>
      <c r="F253" s="255"/>
      <c r="G253" s="255"/>
      <c r="H253" s="255"/>
      <c r="I253" s="256"/>
      <c r="J253" s="255"/>
      <c r="K253" s="250"/>
      <c r="L253" s="251"/>
      <c r="M253" s="250"/>
      <c r="N253" s="290"/>
      <c r="O253" s="250"/>
      <c r="P253" s="112">
        <v>0</v>
      </c>
      <c r="Q253" s="113"/>
      <c r="R253" s="113"/>
    </row>
    <row r="254" spans="1:18" ht="21">
      <c r="A254" s="225"/>
      <c r="B254" s="137"/>
      <c r="C254" s="137"/>
      <c r="D254" s="137"/>
      <c r="E254" s="137"/>
      <c r="F254" s="296"/>
      <c r="G254" s="296"/>
      <c r="H254" s="296"/>
      <c r="I254" s="297"/>
      <c r="J254" s="296"/>
      <c r="K254" s="292"/>
      <c r="L254" s="298"/>
      <c r="M254" s="292"/>
      <c r="N254" s="299"/>
      <c r="O254" s="292"/>
      <c r="P254" s="114"/>
      <c r="Q254" s="114"/>
      <c r="R254" s="114"/>
    </row>
    <row r="255" spans="1:18" ht="63">
      <c r="A255" s="222">
        <v>88</v>
      </c>
      <c r="B255" s="254" t="s">
        <v>2357</v>
      </c>
      <c r="C255" s="254" t="s">
        <v>1081</v>
      </c>
      <c r="D255" s="254" t="s">
        <v>2426</v>
      </c>
      <c r="E255" s="254">
        <v>1000</v>
      </c>
      <c r="F255" s="255" t="s">
        <v>589</v>
      </c>
      <c r="G255" s="255"/>
      <c r="H255" s="255"/>
      <c r="I255" s="256" t="s">
        <v>1723</v>
      </c>
      <c r="J255" s="255" t="s">
        <v>1724</v>
      </c>
      <c r="K255" s="250">
        <v>12.4</v>
      </c>
      <c r="L255" s="251">
        <v>1.24</v>
      </c>
      <c r="M255" s="250">
        <v>12.52</v>
      </c>
      <c r="N255" s="290"/>
      <c r="O255" s="250">
        <v>12.4</v>
      </c>
      <c r="P255" s="112">
        <v>1</v>
      </c>
      <c r="Q255" s="113"/>
      <c r="R255" s="113"/>
    </row>
    <row r="256" spans="1:18" ht="21">
      <c r="A256" s="225"/>
      <c r="B256" s="137"/>
      <c r="C256" s="137"/>
      <c r="D256" s="137"/>
      <c r="E256" s="137"/>
      <c r="F256" s="296"/>
      <c r="G256" s="296"/>
      <c r="H256" s="296"/>
      <c r="I256" s="297"/>
      <c r="J256" s="296"/>
      <c r="K256" s="292"/>
      <c r="L256" s="298"/>
      <c r="M256" s="292"/>
      <c r="N256" s="299"/>
      <c r="O256" s="292"/>
      <c r="P256" s="114"/>
      <c r="Q256" s="114"/>
      <c r="R256" s="114"/>
    </row>
    <row r="257" spans="1:18" ht="63">
      <c r="A257" s="222">
        <v>89</v>
      </c>
      <c r="B257" s="254" t="s">
        <v>2357</v>
      </c>
      <c r="C257" s="254" t="s">
        <v>971</v>
      </c>
      <c r="D257" s="291" t="s">
        <v>1631</v>
      </c>
      <c r="E257" s="254">
        <v>10</v>
      </c>
      <c r="F257" s="255"/>
      <c r="G257" s="255"/>
      <c r="H257" s="255"/>
      <c r="I257" s="256"/>
      <c r="J257" s="255"/>
      <c r="K257" s="250"/>
      <c r="L257" s="251"/>
      <c r="M257" s="250"/>
      <c r="N257" s="290"/>
      <c r="O257" s="250"/>
      <c r="P257" s="112">
        <v>0</v>
      </c>
      <c r="Q257" s="113"/>
      <c r="R257" s="113"/>
    </row>
    <row r="258" spans="1:18" ht="21">
      <c r="A258" s="225"/>
      <c r="B258" s="137"/>
      <c r="C258" s="137"/>
      <c r="D258" s="137"/>
      <c r="E258" s="137"/>
      <c r="F258" s="296"/>
      <c r="G258" s="296"/>
      <c r="H258" s="296"/>
      <c r="I258" s="297"/>
      <c r="J258" s="296"/>
      <c r="K258" s="292"/>
      <c r="L258" s="298"/>
      <c r="M258" s="292"/>
      <c r="N258" s="299"/>
      <c r="O258" s="292"/>
      <c r="P258" s="114"/>
      <c r="Q258" s="114"/>
      <c r="R258" s="114"/>
    </row>
    <row r="259" spans="1:18" ht="41.25">
      <c r="A259" s="222"/>
      <c r="B259" s="222"/>
      <c r="C259" s="254"/>
      <c r="D259" s="308" t="s">
        <v>2358</v>
      </c>
      <c r="E259" s="254"/>
      <c r="F259" s="255"/>
      <c r="G259" s="255"/>
      <c r="H259" s="255"/>
      <c r="I259" s="256"/>
      <c r="J259" s="255"/>
      <c r="K259" s="250"/>
      <c r="L259" s="251"/>
      <c r="M259" s="250"/>
      <c r="N259" s="290"/>
      <c r="O259" s="250"/>
      <c r="P259" s="112"/>
      <c r="Q259" s="113"/>
      <c r="R259" s="113"/>
    </row>
    <row r="260" spans="1:18" ht="84">
      <c r="A260" s="222">
        <v>90</v>
      </c>
      <c r="B260" s="254" t="s">
        <v>300</v>
      </c>
      <c r="C260" s="254" t="s">
        <v>427</v>
      </c>
      <c r="D260" s="254" t="s">
        <v>1814</v>
      </c>
      <c r="E260" s="254">
        <v>5</v>
      </c>
      <c r="F260" s="255"/>
      <c r="G260" s="255"/>
      <c r="H260" s="255"/>
      <c r="I260" s="256"/>
      <c r="J260" s="255"/>
      <c r="K260" s="250"/>
      <c r="L260" s="251"/>
      <c r="M260" s="250"/>
      <c r="N260" s="290"/>
      <c r="O260" s="250"/>
      <c r="P260" s="112">
        <v>0</v>
      </c>
      <c r="Q260" s="113"/>
      <c r="R260" s="113"/>
    </row>
    <row r="261" spans="1:18" ht="21">
      <c r="A261" s="225"/>
      <c r="B261" s="137"/>
      <c r="C261" s="137"/>
      <c r="D261" s="137"/>
      <c r="E261" s="137"/>
      <c r="F261" s="296"/>
      <c r="G261" s="296"/>
      <c r="H261" s="296"/>
      <c r="I261" s="297"/>
      <c r="J261" s="296"/>
      <c r="K261" s="292"/>
      <c r="L261" s="298"/>
      <c r="M261" s="292"/>
      <c r="N261" s="299"/>
      <c r="O261" s="292"/>
      <c r="P261" s="114"/>
      <c r="Q261" s="114"/>
      <c r="R261" s="114"/>
    </row>
    <row r="262" spans="1:18" ht="189">
      <c r="A262" s="222">
        <v>91</v>
      </c>
      <c r="B262" s="254" t="s">
        <v>300</v>
      </c>
      <c r="C262" s="254" t="s">
        <v>971</v>
      </c>
      <c r="D262" s="254" t="s">
        <v>991</v>
      </c>
      <c r="E262" s="254">
        <v>650</v>
      </c>
      <c r="F262" s="255" t="s">
        <v>590</v>
      </c>
      <c r="G262" s="255"/>
      <c r="H262" s="255"/>
      <c r="I262" s="256" t="s">
        <v>1723</v>
      </c>
      <c r="J262" s="255" t="s">
        <v>1724</v>
      </c>
      <c r="K262" s="250">
        <v>2.1</v>
      </c>
      <c r="L262" s="251">
        <v>2.1</v>
      </c>
      <c r="M262" s="250">
        <v>2.1</v>
      </c>
      <c r="N262" s="290"/>
      <c r="O262" s="250">
        <v>2.1</v>
      </c>
      <c r="P262" s="112">
        <v>1</v>
      </c>
      <c r="Q262" s="113"/>
      <c r="R262" s="113"/>
    </row>
    <row r="263" spans="1:18" ht="21">
      <c r="A263" s="225"/>
      <c r="B263" s="137"/>
      <c r="C263" s="137"/>
      <c r="D263" s="137"/>
      <c r="E263" s="137"/>
      <c r="F263" s="296"/>
      <c r="G263" s="296"/>
      <c r="H263" s="296"/>
      <c r="I263" s="297"/>
      <c r="J263" s="296"/>
      <c r="K263" s="292"/>
      <c r="L263" s="298"/>
      <c r="M263" s="292"/>
      <c r="N263" s="299"/>
      <c r="O263" s="292"/>
      <c r="P263" s="114"/>
      <c r="Q263" s="114"/>
      <c r="R263" s="114"/>
    </row>
    <row r="264" spans="1:18" ht="147">
      <c r="A264" s="222">
        <v>92</v>
      </c>
      <c r="B264" s="254" t="s">
        <v>2359</v>
      </c>
      <c r="C264" s="254" t="s">
        <v>1441</v>
      </c>
      <c r="D264" s="254" t="s">
        <v>1815</v>
      </c>
      <c r="E264" s="254">
        <v>2</v>
      </c>
      <c r="F264" s="90" t="s">
        <v>489</v>
      </c>
      <c r="G264" s="96" t="s">
        <v>490</v>
      </c>
      <c r="H264" s="276">
        <v>15</v>
      </c>
      <c r="I264" s="90" t="s">
        <v>491</v>
      </c>
      <c r="J264" s="90" t="s">
        <v>1124</v>
      </c>
      <c r="K264" s="276">
        <v>9.47</v>
      </c>
      <c r="L264" s="277">
        <v>0.526</v>
      </c>
      <c r="M264" s="278"/>
      <c r="N264" s="282"/>
      <c r="O264" s="276">
        <v>9.47</v>
      </c>
      <c r="P264" s="112">
        <v>1</v>
      </c>
      <c r="Q264" s="113"/>
      <c r="R264" s="113"/>
    </row>
    <row r="265" spans="1:18" ht="21">
      <c r="A265" s="225"/>
      <c r="B265" s="137"/>
      <c r="C265" s="137"/>
      <c r="D265" s="137"/>
      <c r="E265" s="137"/>
      <c r="F265" s="111"/>
      <c r="G265" s="111"/>
      <c r="H265" s="272"/>
      <c r="I265" s="111"/>
      <c r="J265" s="111"/>
      <c r="K265" s="272"/>
      <c r="L265" s="273"/>
      <c r="M265" s="274"/>
      <c r="N265" s="294"/>
      <c r="O265" s="272"/>
      <c r="P265" s="114"/>
      <c r="Q265" s="114"/>
      <c r="R265" s="114"/>
    </row>
    <row r="266" spans="1:18" ht="63">
      <c r="A266" s="222">
        <v>93</v>
      </c>
      <c r="B266" s="254" t="s">
        <v>440</v>
      </c>
      <c r="C266" s="254" t="s">
        <v>2133</v>
      </c>
      <c r="D266" s="254" t="s">
        <v>2134</v>
      </c>
      <c r="E266" s="254">
        <v>2</v>
      </c>
      <c r="F266" s="255"/>
      <c r="G266" s="255"/>
      <c r="H266" s="255"/>
      <c r="I266" s="256"/>
      <c r="J266" s="255"/>
      <c r="K266" s="250"/>
      <c r="L266" s="251"/>
      <c r="M266" s="250"/>
      <c r="N266" s="290"/>
      <c r="O266" s="250"/>
      <c r="P266" s="112">
        <v>0</v>
      </c>
      <c r="Q266" s="113"/>
      <c r="R266" s="113"/>
    </row>
    <row r="267" spans="1:18" ht="21">
      <c r="A267" s="225"/>
      <c r="B267" s="137"/>
      <c r="C267" s="137"/>
      <c r="D267" s="137"/>
      <c r="E267" s="137"/>
      <c r="F267" s="296"/>
      <c r="G267" s="296"/>
      <c r="H267" s="296"/>
      <c r="I267" s="297"/>
      <c r="J267" s="296"/>
      <c r="K267" s="292"/>
      <c r="L267" s="298"/>
      <c r="M267" s="292"/>
      <c r="N267" s="292"/>
      <c r="O267" s="292"/>
      <c r="P267" s="114"/>
      <c r="Q267" s="114"/>
      <c r="R267" s="114"/>
    </row>
    <row r="268" spans="1:18" ht="126">
      <c r="A268" s="229">
        <v>94</v>
      </c>
      <c r="B268" s="316" t="s">
        <v>2359</v>
      </c>
      <c r="C268" s="316" t="s">
        <v>971</v>
      </c>
      <c r="D268" s="316" t="s">
        <v>1817</v>
      </c>
      <c r="E268" s="316">
        <v>2</v>
      </c>
      <c r="F268" s="317" t="s">
        <v>198</v>
      </c>
      <c r="G268" s="317"/>
      <c r="H268" s="317"/>
      <c r="I268" s="318" t="s">
        <v>192</v>
      </c>
      <c r="J268" s="317" t="s">
        <v>179</v>
      </c>
      <c r="K268" s="319">
        <v>6.23</v>
      </c>
      <c r="L268" s="320">
        <v>0.1246</v>
      </c>
      <c r="M268" s="319" t="s">
        <v>182</v>
      </c>
      <c r="N268" s="321" t="s">
        <v>182</v>
      </c>
      <c r="O268" s="322">
        <v>6.23</v>
      </c>
      <c r="P268" s="125">
        <v>1</v>
      </c>
      <c r="Q268" s="126"/>
      <c r="R268" s="126"/>
    </row>
    <row r="269" spans="1:18" ht="126">
      <c r="A269" s="226">
        <v>94</v>
      </c>
      <c r="B269" s="101" t="s">
        <v>2359</v>
      </c>
      <c r="C269" s="101" t="s">
        <v>971</v>
      </c>
      <c r="D269" s="101" t="s">
        <v>1817</v>
      </c>
      <c r="E269" s="101">
        <v>2</v>
      </c>
      <c r="F269" s="90" t="s">
        <v>492</v>
      </c>
      <c r="G269" s="96" t="s">
        <v>1157</v>
      </c>
      <c r="H269" s="276">
        <v>50</v>
      </c>
      <c r="I269" s="90" t="s">
        <v>1153</v>
      </c>
      <c r="J269" s="90" t="s">
        <v>1124</v>
      </c>
      <c r="K269" s="276">
        <v>6.29</v>
      </c>
      <c r="L269" s="277">
        <v>0.1048</v>
      </c>
      <c r="M269" s="278"/>
      <c r="N269" s="282"/>
      <c r="O269" s="276">
        <v>6.29</v>
      </c>
      <c r="P269" s="112">
        <v>2</v>
      </c>
      <c r="Q269" s="113"/>
      <c r="R269" s="113"/>
    </row>
    <row r="270" spans="1:18" ht="21">
      <c r="A270" s="225"/>
      <c r="B270" s="137"/>
      <c r="C270" s="137"/>
      <c r="D270" s="137"/>
      <c r="E270" s="137"/>
      <c r="F270" s="111"/>
      <c r="G270" s="111"/>
      <c r="H270" s="272"/>
      <c r="I270" s="111"/>
      <c r="J270" s="111"/>
      <c r="K270" s="272"/>
      <c r="L270" s="273"/>
      <c r="M270" s="274"/>
      <c r="N270" s="294"/>
      <c r="O270" s="272"/>
      <c r="P270" s="114"/>
      <c r="Q270" s="114"/>
      <c r="R270" s="114"/>
    </row>
    <row r="271" spans="1:18" ht="105">
      <c r="A271" s="222">
        <v>95</v>
      </c>
      <c r="B271" s="254" t="s">
        <v>1482</v>
      </c>
      <c r="C271" s="254" t="s">
        <v>1483</v>
      </c>
      <c r="D271" s="254" t="s">
        <v>1484</v>
      </c>
      <c r="E271" s="254">
        <v>2</v>
      </c>
      <c r="F271" s="90" t="s">
        <v>493</v>
      </c>
      <c r="G271" s="96" t="s">
        <v>1122</v>
      </c>
      <c r="H271" s="276">
        <v>1</v>
      </c>
      <c r="I271" s="90" t="s">
        <v>1148</v>
      </c>
      <c r="J271" s="90" t="s">
        <v>1124</v>
      </c>
      <c r="K271" s="276">
        <v>10.98</v>
      </c>
      <c r="L271" s="277">
        <v>9.15</v>
      </c>
      <c r="M271" s="278"/>
      <c r="N271" s="282"/>
      <c r="O271" s="276">
        <v>10.98</v>
      </c>
      <c r="P271" s="112">
        <v>1</v>
      </c>
      <c r="Q271" s="113"/>
      <c r="R271" s="113"/>
    </row>
    <row r="272" spans="1:18" ht="21">
      <c r="A272" s="225"/>
      <c r="B272" s="137"/>
      <c r="C272" s="137"/>
      <c r="D272" s="137"/>
      <c r="E272" s="137"/>
      <c r="F272" s="111"/>
      <c r="G272" s="111"/>
      <c r="H272" s="272"/>
      <c r="I272" s="111"/>
      <c r="J272" s="111"/>
      <c r="K272" s="272"/>
      <c r="L272" s="273"/>
      <c r="M272" s="274"/>
      <c r="N272" s="294"/>
      <c r="O272" s="272"/>
      <c r="P272" s="114"/>
      <c r="Q272" s="114"/>
      <c r="R272" s="114"/>
    </row>
    <row r="273" spans="1:18" ht="81.75">
      <c r="A273" s="222"/>
      <c r="B273" s="222" t="s">
        <v>124</v>
      </c>
      <c r="C273" s="164"/>
      <c r="D273" s="308" t="s">
        <v>2995</v>
      </c>
      <c r="E273" s="254"/>
      <c r="F273" s="255"/>
      <c r="G273" s="255"/>
      <c r="H273" s="255"/>
      <c r="I273" s="256"/>
      <c r="J273" s="255"/>
      <c r="K273" s="250"/>
      <c r="L273" s="251"/>
      <c r="M273" s="250"/>
      <c r="N273" s="290"/>
      <c r="O273" s="250"/>
      <c r="P273" s="112"/>
      <c r="Q273" s="113"/>
      <c r="R273" s="113"/>
    </row>
    <row r="274" spans="1:18" ht="84">
      <c r="A274" s="222">
        <v>96</v>
      </c>
      <c r="B274" s="254" t="s">
        <v>95</v>
      </c>
      <c r="C274" s="164" t="s">
        <v>2209</v>
      </c>
      <c r="D274" s="254" t="s">
        <v>2987</v>
      </c>
      <c r="E274" s="254">
        <v>450</v>
      </c>
      <c r="F274" s="255" t="s">
        <v>591</v>
      </c>
      <c r="G274" s="255"/>
      <c r="H274" s="255"/>
      <c r="I274" s="256" t="s">
        <v>1729</v>
      </c>
      <c r="J274" s="255" t="s">
        <v>1724</v>
      </c>
      <c r="K274" s="250">
        <v>30.8</v>
      </c>
      <c r="L274" s="251">
        <v>6.16</v>
      </c>
      <c r="M274" s="250">
        <v>32.57</v>
      </c>
      <c r="N274" s="290"/>
      <c r="O274" s="250">
        <v>30.8</v>
      </c>
      <c r="P274" s="112">
        <v>1</v>
      </c>
      <c r="Q274" s="113"/>
      <c r="R274" s="113"/>
    </row>
    <row r="275" spans="1:18" ht="189">
      <c r="A275" s="226">
        <v>96</v>
      </c>
      <c r="B275" s="101" t="s">
        <v>95</v>
      </c>
      <c r="C275" s="195" t="s">
        <v>2209</v>
      </c>
      <c r="D275" s="101" t="s">
        <v>2987</v>
      </c>
      <c r="E275" s="101">
        <v>450</v>
      </c>
      <c r="F275" s="90" t="s">
        <v>494</v>
      </c>
      <c r="G275" s="96" t="s">
        <v>2973</v>
      </c>
      <c r="H275" s="276">
        <v>5</v>
      </c>
      <c r="I275" s="90" t="s">
        <v>1123</v>
      </c>
      <c r="J275" s="90" t="s">
        <v>1124</v>
      </c>
      <c r="K275" s="276">
        <v>31.68</v>
      </c>
      <c r="L275" s="277">
        <v>5.28</v>
      </c>
      <c r="M275" s="278">
        <v>32.57</v>
      </c>
      <c r="N275" s="282"/>
      <c r="O275" s="276">
        <v>31.68</v>
      </c>
      <c r="P275" s="112">
        <v>2</v>
      </c>
      <c r="Q275" s="113"/>
      <c r="R275" s="113"/>
    </row>
    <row r="276" spans="1:18" ht="21">
      <c r="A276" s="225"/>
      <c r="B276" s="137"/>
      <c r="C276" s="168"/>
      <c r="D276" s="137"/>
      <c r="E276" s="137"/>
      <c r="F276" s="111"/>
      <c r="G276" s="111"/>
      <c r="H276" s="272"/>
      <c r="I276" s="111"/>
      <c r="J276" s="111"/>
      <c r="K276" s="272"/>
      <c r="L276" s="273"/>
      <c r="M276" s="274"/>
      <c r="N276" s="294"/>
      <c r="O276" s="272"/>
      <c r="P276" s="114"/>
      <c r="Q276" s="114"/>
      <c r="R276" s="114"/>
    </row>
    <row r="277" spans="1:18" ht="63">
      <c r="A277" s="222">
        <v>97</v>
      </c>
      <c r="B277" s="254" t="s">
        <v>95</v>
      </c>
      <c r="C277" s="164" t="s">
        <v>2209</v>
      </c>
      <c r="D277" s="254" t="s">
        <v>1818</v>
      </c>
      <c r="E277" s="254">
        <v>20</v>
      </c>
      <c r="F277" s="255" t="s">
        <v>592</v>
      </c>
      <c r="G277" s="255"/>
      <c r="H277" s="255"/>
      <c r="I277" s="256" t="s">
        <v>1726</v>
      </c>
      <c r="J277" s="255" t="s">
        <v>1724</v>
      </c>
      <c r="K277" s="250">
        <v>21.72</v>
      </c>
      <c r="L277" s="251">
        <v>21.72</v>
      </c>
      <c r="M277" s="250">
        <v>22.74</v>
      </c>
      <c r="N277" s="290"/>
      <c r="O277" s="250">
        <v>21.72</v>
      </c>
      <c r="P277" s="112">
        <v>1</v>
      </c>
      <c r="Q277" s="113"/>
      <c r="R277" s="113"/>
    </row>
    <row r="278" spans="1:18" ht="126">
      <c r="A278" s="226">
        <v>97</v>
      </c>
      <c r="B278" s="101" t="s">
        <v>95</v>
      </c>
      <c r="C278" s="195" t="s">
        <v>2209</v>
      </c>
      <c r="D278" s="101" t="s">
        <v>1818</v>
      </c>
      <c r="E278" s="101">
        <v>20</v>
      </c>
      <c r="F278" s="90" t="s">
        <v>20</v>
      </c>
      <c r="G278" s="96" t="s">
        <v>2973</v>
      </c>
      <c r="H278" s="276">
        <v>10</v>
      </c>
      <c r="I278" s="90" t="s">
        <v>1137</v>
      </c>
      <c r="J278" s="90" t="s">
        <v>1124</v>
      </c>
      <c r="K278" s="276">
        <v>22.57</v>
      </c>
      <c r="L278" s="277">
        <v>1.881</v>
      </c>
      <c r="M278" s="278">
        <v>22.74</v>
      </c>
      <c r="N278" s="282"/>
      <c r="O278" s="276">
        <v>22.57</v>
      </c>
      <c r="P278" s="112">
        <v>2</v>
      </c>
      <c r="Q278" s="113"/>
      <c r="R278" s="113"/>
    </row>
    <row r="279" spans="1:18" ht="21">
      <c r="A279" s="225"/>
      <c r="B279" s="137"/>
      <c r="C279" s="168"/>
      <c r="D279" s="137"/>
      <c r="E279" s="137"/>
      <c r="F279" s="111"/>
      <c r="G279" s="111"/>
      <c r="H279" s="272"/>
      <c r="I279" s="111"/>
      <c r="J279" s="111"/>
      <c r="K279" s="272"/>
      <c r="L279" s="273"/>
      <c r="M279" s="274"/>
      <c r="N279" s="294"/>
      <c r="O279" s="272"/>
      <c r="P279" s="114"/>
      <c r="Q279" s="114"/>
      <c r="R279" s="114"/>
    </row>
    <row r="280" spans="1:19" ht="126">
      <c r="A280" s="226">
        <v>98</v>
      </c>
      <c r="B280" s="101" t="s">
        <v>125</v>
      </c>
      <c r="C280" s="101" t="s">
        <v>126</v>
      </c>
      <c r="D280" s="101" t="s">
        <v>1816</v>
      </c>
      <c r="E280" s="101">
        <v>1</v>
      </c>
      <c r="F280" s="90" t="s">
        <v>21</v>
      </c>
      <c r="G280" s="96" t="s">
        <v>479</v>
      </c>
      <c r="H280" s="276">
        <v>30</v>
      </c>
      <c r="I280" s="90" t="s">
        <v>22</v>
      </c>
      <c r="J280" s="90" t="s">
        <v>1124</v>
      </c>
      <c r="K280" s="276">
        <v>14.22</v>
      </c>
      <c r="L280" s="277">
        <v>0.395</v>
      </c>
      <c r="M280" s="278"/>
      <c r="N280" s="282"/>
      <c r="O280" s="276">
        <v>14.22</v>
      </c>
      <c r="P280" s="120">
        <v>1</v>
      </c>
      <c r="Q280" s="120"/>
      <c r="R280" s="120"/>
      <c r="S280" s="82" t="s">
        <v>1217</v>
      </c>
    </row>
    <row r="281" spans="1:18" ht="61.5">
      <c r="A281" s="222">
        <v>98</v>
      </c>
      <c r="B281" s="254" t="s">
        <v>125</v>
      </c>
      <c r="C281" s="254" t="s">
        <v>126</v>
      </c>
      <c r="D281" s="254" t="s">
        <v>1816</v>
      </c>
      <c r="E281" s="254">
        <v>1</v>
      </c>
      <c r="F281" s="255" t="s">
        <v>593</v>
      </c>
      <c r="G281" s="255"/>
      <c r="H281" s="255"/>
      <c r="I281" s="256" t="s">
        <v>1726</v>
      </c>
      <c r="J281" s="255" t="s">
        <v>1724</v>
      </c>
      <c r="K281" s="250">
        <v>26</v>
      </c>
      <c r="L281" s="251">
        <v>26</v>
      </c>
      <c r="M281" s="250">
        <v>27.74</v>
      </c>
      <c r="N281" s="290"/>
      <c r="O281" s="250">
        <v>26</v>
      </c>
      <c r="P281" s="112">
        <v>2</v>
      </c>
      <c r="Q281" s="113"/>
      <c r="R281" s="113"/>
    </row>
    <row r="282" spans="1:18" ht="21">
      <c r="A282" s="225"/>
      <c r="B282" s="137"/>
      <c r="C282" s="137"/>
      <c r="D282" s="137"/>
      <c r="E282" s="137"/>
      <c r="F282" s="111"/>
      <c r="G282" s="111"/>
      <c r="H282" s="272"/>
      <c r="I282" s="111"/>
      <c r="J282" s="111"/>
      <c r="K282" s="272"/>
      <c r="L282" s="273"/>
      <c r="M282" s="274"/>
      <c r="N282" s="294"/>
      <c r="O282" s="272"/>
      <c r="P282" s="114"/>
      <c r="Q282" s="114"/>
      <c r="R282" s="114"/>
    </row>
    <row r="283" spans="1:18" ht="84">
      <c r="A283" s="222">
        <v>99</v>
      </c>
      <c r="B283" s="254" t="s">
        <v>125</v>
      </c>
      <c r="C283" s="254" t="s">
        <v>126</v>
      </c>
      <c r="D283" s="254" t="s">
        <v>866</v>
      </c>
      <c r="E283" s="254">
        <v>1</v>
      </c>
      <c r="F283" s="96" t="s">
        <v>164</v>
      </c>
      <c r="G283" s="96"/>
      <c r="H283" s="96"/>
      <c r="I283" s="96" t="s">
        <v>165</v>
      </c>
      <c r="J283" s="279" t="s">
        <v>147</v>
      </c>
      <c r="K283" s="279">
        <v>38.44</v>
      </c>
      <c r="L283" s="281">
        <f>K283/5</f>
        <v>7.688</v>
      </c>
      <c r="M283" s="280">
        <v>48.6</v>
      </c>
      <c r="N283" s="295"/>
      <c r="O283" s="276">
        <v>38.44</v>
      </c>
      <c r="P283" s="120">
        <v>1</v>
      </c>
      <c r="Q283" s="120"/>
      <c r="R283" s="120"/>
    </row>
    <row r="284" spans="1:18" ht="81.75">
      <c r="A284" s="222">
        <v>99</v>
      </c>
      <c r="B284" s="254" t="s">
        <v>125</v>
      </c>
      <c r="C284" s="254" t="s">
        <v>126</v>
      </c>
      <c r="D284" s="254" t="s">
        <v>866</v>
      </c>
      <c r="E284" s="254">
        <v>1</v>
      </c>
      <c r="F284" s="255" t="s">
        <v>594</v>
      </c>
      <c r="G284" s="255"/>
      <c r="H284" s="255"/>
      <c r="I284" s="256" t="s">
        <v>1729</v>
      </c>
      <c r="J284" s="255" t="s">
        <v>1724</v>
      </c>
      <c r="K284" s="250">
        <v>46.85</v>
      </c>
      <c r="L284" s="251">
        <v>46.85</v>
      </c>
      <c r="M284" s="250">
        <v>48.6</v>
      </c>
      <c r="N284" s="290"/>
      <c r="O284" s="250">
        <v>46.85</v>
      </c>
      <c r="P284" s="112">
        <v>2</v>
      </c>
      <c r="Q284" s="113"/>
      <c r="R284" s="113"/>
    </row>
    <row r="285" spans="1:18" ht="21">
      <c r="A285" s="225"/>
      <c r="B285" s="137"/>
      <c r="C285" s="137"/>
      <c r="D285" s="137"/>
      <c r="E285" s="137"/>
      <c r="F285" s="111"/>
      <c r="G285" s="111"/>
      <c r="H285" s="111"/>
      <c r="I285" s="111"/>
      <c r="J285" s="272"/>
      <c r="K285" s="272"/>
      <c r="L285" s="273"/>
      <c r="M285" s="274"/>
      <c r="N285" s="294"/>
      <c r="O285" s="272"/>
      <c r="P285" s="114"/>
      <c r="Q285" s="114"/>
      <c r="R285" s="114"/>
    </row>
    <row r="286" spans="1:18" ht="41.25">
      <c r="A286" s="222"/>
      <c r="B286" s="222" t="s">
        <v>127</v>
      </c>
      <c r="C286" s="254"/>
      <c r="D286" s="308" t="s">
        <v>128</v>
      </c>
      <c r="E286" s="254"/>
      <c r="F286" s="255"/>
      <c r="G286" s="255"/>
      <c r="H286" s="255"/>
      <c r="I286" s="256"/>
      <c r="J286" s="255"/>
      <c r="K286" s="250"/>
      <c r="L286" s="251"/>
      <c r="M286" s="250"/>
      <c r="N286" s="290"/>
      <c r="O286" s="250"/>
      <c r="P286" s="112"/>
      <c r="Q286" s="113"/>
      <c r="R286" s="113"/>
    </row>
    <row r="287" spans="1:18" ht="61.5">
      <c r="A287" s="222">
        <v>100</v>
      </c>
      <c r="B287" s="254" t="s">
        <v>129</v>
      </c>
      <c r="C287" s="254" t="s">
        <v>130</v>
      </c>
      <c r="D287" s="254" t="s">
        <v>1312</v>
      </c>
      <c r="E287" s="254">
        <v>2</v>
      </c>
      <c r="F287" s="255" t="s">
        <v>595</v>
      </c>
      <c r="G287" s="255"/>
      <c r="H287" s="255"/>
      <c r="I287" s="256" t="s">
        <v>1726</v>
      </c>
      <c r="J287" s="255" t="s">
        <v>1724</v>
      </c>
      <c r="K287" s="250">
        <v>2.42</v>
      </c>
      <c r="L287" s="251">
        <v>2.42</v>
      </c>
      <c r="M287" s="250">
        <v>2.5</v>
      </c>
      <c r="N287" s="290"/>
      <c r="O287" s="250">
        <v>2.42</v>
      </c>
      <c r="P287" s="112">
        <v>1</v>
      </c>
      <c r="Q287" s="113"/>
      <c r="R287" s="113"/>
    </row>
    <row r="288" spans="1:18" ht="126">
      <c r="A288" s="226">
        <v>100</v>
      </c>
      <c r="B288" s="101" t="s">
        <v>129</v>
      </c>
      <c r="C288" s="101" t="s">
        <v>130</v>
      </c>
      <c r="D288" s="101" t="s">
        <v>1312</v>
      </c>
      <c r="E288" s="101">
        <v>2</v>
      </c>
      <c r="F288" s="90" t="s">
        <v>23</v>
      </c>
      <c r="G288" s="96" t="s">
        <v>24</v>
      </c>
      <c r="H288" s="276">
        <v>20</v>
      </c>
      <c r="I288" s="90" t="s">
        <v>1150</v>
      </c>
      <c r="J288" s="90" t="s">
        <v>1124</v>
      </c>
      <c r="K288" s="276">
        <v>2.46</v>
      </c>
      <c r="L288" s="277">
        <v>0.1025</v>
      </c>
      <c r="M288" s="278">
        <v>2.5</v>
      </c>
      <c r="N288" s="282"/>
      <c r="O288" s="276">
        <v>2.46</v>
      </c>
      <c r="P288" s="112">
        <v>2</v>
      </c>
      <c r="Q288" s="113"/>
      <c r="R288" s="113"/>
    </row>
    <row r="289" spans="1:18" ht="21">
      <c r="A289" s="225"/>
      <c r="B289" s="137"/>
      <c r="C289" s="137"/>
      <c r="D289" s="137"/>
      <c r="E289" s="137"/>
      <c r="F289" s="111"/>
      <c r="G289" s="111"/>
      <c r="H289" s="272"/>
      <c r="I289" s="111"/>
      <c r="J289" s="111"/>
      <c r="K289" s="272"/>
      <c r="L289" s="273"/>
      <c r="M289" s="274"/>
      <c r="N289" s="294"/>
      <c r="O289" s="272"/>
      <c r="P289" s="114"/>
      <c r="Q289" s="114"/>
      <c r="R289" s="114"/>
    </row>
    <row r="290" spans="1:18" ht="137.25" customHeight="1">
      <c r="A290" s="222">
        <v>101</v>
      </c>
      <c r="B290" s="254" t="s">
        <v>117</v>
      </c>
      <c r="C290" s="254" t="s">
        <v>115</v>
      </c>
      <c r="D290" s="254" t="s">
        <v>1313</v>
      </c>
      <c r="E290" s="254">
        <v>10</v>
      </c>
      <c r="F290" s="90" t="s">
        <v>2807</v>
      </c>
      <c r="G290" s="96" t="s">
        <v>1147</v>
      </c>
      <c r="H290" s="276">
        <v>6</v>
      </c>
      <c r="I290" s="90" t="s">
        <v>1148</v>
      </c>
      <c r="J290" s="90" t="s">
        <v>1124</v>
      </c>
      <c r="K290" s="276">
        <v>22.9</v>
      </c>
      <c r="L290" s="277">
        <v>3.18</v>
      </c>
      <c r="M290" s="278">
        <v>23.14</v>
      </c>
      <c r="N290" s="282"/>
      <c r="O290" s="276">
        <v>22.9</v>
      </c>
      <c r="P290" s="112">
        <v>1</v>
      </c>
      <c r="Q290" s="113"/>
      <c r="R290" s="113"/>
    </row>
    <row r="291" spans="1:18" ht="21">
      <c r="A291" s="225"/>
      <c r="B291" s="137"/>
      <c r="C291" s="137"/>
      <c r="D291" s="137"/>
      <c r="E291" s="137"/>
      <c r="F291" s="111"/>
      <c r="G291" s="272"/>
      <c r="H291" s="111"/>
      <c r="I291" s="111"/>
      <c r="J291" s="272"/>
      <c r="K291" s="273"/>
      <c r="L291" s="274"/>
      <c r="M291" s="272"/>
      <c r="N291" s="299"/>
      <c r="O291" s="292"/>
      <c r="P291" s="114"/>
      <c r="Q291" s="114"/>
      <c r="R291" s="114"/>
    </row>
    <row r="292" spans="1:18" ht="134.25" customHeight="1">
      <c r="A292" s="222">
        <v>102</v>
      </c>
      <c r="B292" s="254" t="s">
        <v>117</v>
      </c>
      <c r="C292" s="254" t="s">
        <v>115</v>
      </c>
      <c r="D292" s="254" t="s">
        <v>1314</v>
      </c>
      <c r="E292" s="254">
        <v>10</v>
      </c>
      <c r="F292" s="90" t="s">
        <v>2808</v>
      </c>
      <c r="G292" s="96" t="s">
        <v>1147</v>
      </c>
      <c r="H292" s="276">
        <v>6</v>
      </c>
      <c r="I292" s="90" t="s">
        <v>1148</v>
      </c>
      <c r="J292" s="90" t="s">
        <v>1124</v>
      </c>
      <c r="K292" s="276">
        <v>34.34</v>
      </c>
      <c r="L292" s="277">
        <v>4.77</v>
      </c>
      <c r="M292" s="278">
        <v>34.7</v>
      </c>
      <c r="N292" s="282"/>
      <c r="O292" s="250">
        <v>34.34</v>
      </c>
      <c r="P292" s="112">
        <v>1</v>
      </c>
      <c r="Q292" s="113"/>
      <c r="R292" s="113"/>
    </row>
    <row r="293" spans="1:18" ht="21">
      <c r="A293" s="225"/>
      <c r="B293" s="137"/>
      <c r="C293" s="137"/>
      <c r="D293" s="137"/>
      <c r="E293" s="137"/>
      <c r="F293" s="111"/>
      <c r="G293" s="272"/>
      <c r="H293" s="111"/>
      <c r="I293" s="111"/>
      <c r="J293" s="272"/>
      <c r="K293" s="273"/>
      <c r="L293" s="274"/>
      <c r="M293" s="272"/>
      <c r="N293" s="299"/>
      <c r="O293" s="292"/>
      <c r="P293" s="114"/>
      <c r="Q293" s="114"/>
      <c r="R293" s="114"/>
    </row>
    <row r="294" spans="1:18" ht="63">
      <c r="A294" s="222">
        <v>103</v>
      </c>
      <c r="B294" s="254" t="s">
        <v>117</v>
      </c>
      <c r="C294" s="254" t="s">
        <v>116</v>
      </c>
      <c r="D294" s="254" t="s">
        <v>2731</v>
      </c>
      <c r="E294" s="254">
        <v>30</v>
      </c>
      <c r="F294" s="255" t="s">
        <v>596</v>
      </c>
      <c r="G294" s="255"/>
      <c r="H294" s="255"/>
      <c r="I294" s="256" t="s">
        <v>1729</v>
      </c>
      <c r="J294" s="255" t="s">
        <v>1724</v>
      </c>
      <c r="K294" s="250">
        <v>58.9</v>
      </c>
      <c r="L294" s="251">
        <v>5.89</v>
      </c>
      <c r="M294" s="250">
        <v>80.54</v>
      </c>
      <c r="N294" s="290"/>
      <c r="O294" s="250">
        <v>58.9</v>
      </c>
      <c r="P294" s="112">
        <v>1</v>
      </c>
      <c r="Q294" s="113"/>
      <c r="R294" s="113"/>
    </row>
    <row r="295" spans="1:18" ht="42.75">
      <c r="A295" s="230">
        <v>103</v>
      </c>
      <c r="B295" s="325" t="s">
        <v>117</v>
      </c>
      <c r="C295" s="325" t="s">
        <v>116</v>
      </c>
      <c r="D295" s="325" t="s">
        <v>2731</v>
      </c>
      <c r="E295" s="325">
        <v>30</v>
      </c>
      <c r="F295" s="325" t="s">
        <v>1384</v>
      </c>
      <c r="G295" s="96"/>
      <c r="H295" s="276"/>
      <c r="I295" s="325" t="s">
        <v>157</v>
      </c>
      <c r="J295" s="326" t="s">
        <v>1385</v>
      </c>
      <c r="K295" s="327">
        <v>6</v>
      </c>
      <c r="L295" s="327">
        <v>6</v>
      </c>
      <c r="M295" s="328">
        <v>8.05</v>
      </c>
      <c r="N295" s="329"/>
      <c r="O295" s="327">
        <v>60</v>
      </c>
      <c r="P295" s="112">
        <v>2</v>
      </c>
      <c r="Q295" s="113"/>
      <c r="R295" s="113"/>
    </row>
    <row r="296" spans="1:18" ht="105">
      <c r="A296" s="222">
        <v>103</v>
      </c>
      <c r="B296" s="254" t="s">
        <v>117</v>
      </c>
      <c r="C296" s="254" t="s">
        <v>116</v>
      </c>
      <c r="D296" s="254" t="s">
        <v>2731</v>
      </c>
      <c r="E296" s="254">
        <v>30</v>
      </c>
      <c r="F296" s="96" t="s">
        <v>166</v>
      </c>
      <c r="G296" s="96"/>
      <c r="H296" s="96"/>
      <c r="I296" s="96" t="s">
        <v>157</v>
      </c>
      <c r="J296" s="279" t="s">
        <v>147</v>
      </c>
      <c r="K296" s="280">
        <v>60.5</v>
      </c>
      <c r="L296" s="281">
        <f>K296/10</f>
        <v>6.05</v>
      </c>
      <c r="M296" s="279">
        <v>80.54</v>
      </c>
      <c r="N296" s="295"/>
      <c r="O296" s="280">
        <v>60.5</v>
      </c>
      <c r="P296" s="112">
        <v>3</v>
      </c>
      <c r="Q296" s="113"/>
      <c r="R296" s="113"/>
    </row>
    <row r="297" spans="1:18" ht="105">
      <c r="A297" s="226">
        <v>103</v>
      </c>
      <c r="B297" s="101" t="s">
        <v>117</v>
      </c>
      <c r="C297" s="101" t="s">
        <v>116</v>
      </c>
      <c r="D297" s="101" t="s">
        <v>2731</v>
      </c>
      <c r="E297" s="101">
        <v>30</v>
      </c>
      <c r="F297" s="90" t="s">
        <v>25</v>
      </c>
      <c r="G297" s="96" t="s">
        <v>26</v>
      </c>
      <c r="H297" s="276">
        <v>10</v>
      </c>
      <c r="I297" s="90" t="s">
        <v>1148</v>
      </c>
      <c r="J297" s="90" t="s">
        <v>1124</v>
      </c>
      <c r="K297" s="276">
        <v>60.6</v>
      </c>
      <c r="L297" s="277">
        <v>5.05</v>
      </c>
      <c r="M297" s="278">
        <v>8.05</v>
      </c>
      <c r="N297" s="282"/>
      <c r="O297" s="278">
        <v>60.6</v>
      </c>
      <c r="P297" s="112">
        <v>4</v>
      </c>
      <c r="Q297" s="113"/>
      <c r="R297" s="113"/>
    </row>
    <row r="298" spans="1:18" ht="60.75">
      <c r="A298" s="227">
        <v>103</v>
      </c>
      <c r="B298" s="283" t="s">
        <v>117</v>
      </c>
      <c r="C298" s="283" t="s">
        <v>116</v>
      </c>
      <c r="D298" s="283" t="s">
        <v>199</v>
      </c>
      <c r="E298" s="283">
        <v>30</v>
      </c>
      <c r="F298" s="284" t="s">
        <v>199</v>
      </c>
      <c r="G298" s="284"/>
      <c r="H298" s="284"/>
      <c r="I298" s="285" t="s">
        <v>187</v>
      </c>
      <c r="J298" s="284" t="s">
        <v>179</v>
      </c>
      <c r="K298" s="286">
        <v>6.5</v>
      </c>
      <c r="L298" s="287">
        <v>6.5</v>
      </c>
      <c r="M298" s="286">
        <v>8.05</v>
      </c>
      <c r="N298" s="288">
        <v>8.05</v>
      </c>
      <c r="O298" s="289">
        <v>65</v>
      </c>
      <c r="P298" s="112">
        <v>5</v>
      </c>
      <c r="Q298" s="113"/>
      <c r="R298" s="113"/>
    </row>
    <row r="299" spans="1:18" ht="21">
      <c r="A299" s="231"/>
      <c r="B299" s="330"/>
      <c r="C299" s="330"/>
      <c r="D299" s="330"/>
      <c r="E299" s="330"/>
      <c r="F299" s="330"/>
      <c r="G299" s="111"/>
      <c r="H299" s="272"/>
      <c r="I299" s="330"/>
      <c r="J299" s="331"/>
      <c r="K299" s="332"/>
      <c r="L299" s="332"/>
      <c r="M299" s="333"/>
      <c r="N299" s="334"/>
      <c r="O299" s="333"/>
      <c r="P299" s="114"/>
      <c r="Q299" s="114"/>
      <c r="R299" s="114"/>
    </row>
    <row r="300" spans="1:18" ht="126">
      <c r="A300" s="226">
        <v>104</v>
      </c>
      <c r="B300" s="101" t="s">
        <v>117</v>
      </c>
      <c r="C300" s="101" t="s">
        <v>2175</v>
      </c>
      <c r="D300" s="101" t="s">
        <v>2111</v>
      </c>
      <c r="E300" s="101">
        <v>800</v>
      </c>
      <c r="F300" s="90" t="s">
        <v>27</v>
      </c>
      <c r="G300" s="96" t="s">
        <v>28</v>
      </c>
      <c r="H300" s="276">
        <v>10</v>
      </c>
      <c r="I300" s="90" t="s">
        <v>29</v>
      </c>
      <c r="J300" s="90" t="s">
        <v>1124</v>
      </c>
      <c r="K300" s="276">
        <v>30.58</v>
      </c>
      <c r="L300" s="277">
        <v>2.548</v>
      </c>
      <c r="M300" s="278">
        <v>33.78</v>
      </c>
      <c r="N300" s="282"/>
      <c r="O300" s="276">
        <v>30.58</v>
      </c>
      <c r="P300" s="120">
        <v>1</v>
      </c>
      <c r="Q300" s="120"/>
      <c r="R300" s="120"/>
    </row>
    <row r="301" spans="1:18" ht="126">
      <c r="A301" s="222">
        <v>104</v>
      </c>
      <c r="B301" s="254" t="s">
        <v>117</v>
      </c>
      <c r="C301" s="254" t="s">
        <v>2175</v>
      </c>
      <c r="D301" s="254" t="s">
        <v>2111</v>
      </c>
      <c r="E301" s="254">
        <v>800</v>
      </c>
      <c r="F301" s="96" t="s">
        <v>2003</v>
      </c>
      <c r="G301" s="96"/>
      <c r="H301" s="96"/>
      <c r="I301" s="96" t="s">
        <v>157</v>
      </c>
      <c r="J301" s="279" t="s">
        <v>147</v>
      </c>
      <c r="K301" s="279">
        <v>30.59</v>
      </c>
      <c r="L301" s="281">
        <f>K301/10</f>
        <v>3.059</v>
      </c>
      <c r="M301" s="279">
        <v>33.78</v>
      </c>
      <c r="N301" s="295"/>
      <c r="O301" s="276">
        <v>30.59</v>
      </c>
      <c r="P301" s="120">
        <v>2</v>
      </c>
      <c r="Q301" s="120"/>
      <c r="R301" s="120"/>
    </row>
    <row r="302" spans="1:18" ht="63">
      <c r="A302" s="222">
        <v>104</v>
      </c>
      <c r="B302" s="254" t="s">
        <v>117</v>
      </c>
      <c r="C302" s="254" t="s">
        <v>2175</v>
      </c>
      <c r="D302" s="254" t="s">
        <v>2111</v>
      </c>
      <c r="E302" s="254">
        <v>800</v>
      </c>
      <c r="F302" s="255" t="s">
        <v>597</v>
      </c>
      <c r="G302" s="255"/>
      <c r="H302" s="255"/>
      <c r="I302" s="256" t="s">
        <v>1723</v>
      </c>
      <c r="J302" s="255" t="s">
        <v>1724</v>
      </c>
      <c r="K302" s="250">
        <v>30.65</v>
      </c>
      <c r="L302" s="251">
        <v>3.065</v>
      </c>
      <c r="M302" s="250">
        <v>33.78</v>
      </c>
      <c r="N302" s="290"/>
      <c r="O302" s="250">
        <v>30.65</v>
      </c>
      <c r="P302" s="112">
        <v>3</v>
      </c>
      <c r="Q302" s="113"/>
      <c r="R302" s="113"/>
    </row>
    <row r="303" spans="1:18" ht="21">
      <c r="A303" s="225"/>
      <c r="B303" s="137"/>
      <c r="C303" s="137"/>
      <c r="D303" s="137"/>
      <c r="E303" s="137"/>
      <c r="F303" s="111"/>
      <c r="G303" s="111"/>
      <c r="H303" s="272"/>
      <c r="I303" s="111"/>
      <c r="J303" s="111"/>
      <c r="K303" s="272"/>
      <c r="L303" s="273"/>
      <c r="M303" s="274"/>
      <c r="N303" s="294"/>
      <c r="O303" s="272"/>
      <c r="P303" s="114"/>
      <c r="Q303" s="114"/>
      <c r="R303" s="114"/>
    </row>
    <row r="304" spans="1:18" ht="126">
      <c r="A304" s="222">
        <v>105</v>
      </c>
      <c r="B304" s="254" t="s">
        <v>117</v>
      </c>
      <c r="C304" s="254" t="s">
        <v>2175</v>
      </c>
      <c r="D304" s="254" t="s">
        <v>2112</v>
      </c>
      <c r="E304" s="254">
        <v>2000</v>
      </c>
      <c r="F304" s="96" t="s">
        <v>2004</v>
      </c>
      <c r="G304" s="96"/>
      <c r="H304" s="96"/>
      <c r="I304" s="96" t="s">
        <v>157</v>
      </c>
      <c r="J304" s="279" t="s">
        <v>147</v>
      </c>
      <c r="K304" s="279">
        <v>46.66</v>
      </c>
      <c r="L304" s="281">
        <f>K304/10</f>
        <v>4.6659999999999995</v>
      </c>
      <c r="M304" s="279">
        <v>50.68</v>
      </c>
      <c r="N304" s="290"/>
      <c r="O304" s="250">
        <v>46.66</v>
      </c>
      <c r="P304" s="112">
        <v>1</v>
      </c>
      <c r="Q304" s="113"/>
      <c r="R304" s="120"/>
    </row>
    <row r="305" spans="1:18" ht="63">
      <c r="A305" s="222">
        <v>105</v>
      </c>
      <c r="B305" s="254" t="s">
        <v>117</v>
      </c>
      <c r="C305" s="254" t="s">
        <v>2175</v>
      </c>
      <c r="D305" s="254" t="s">
        <v>2112</v>
      </c>
      <c r="E305" s="254">
        <v>2000</v>
      </c>
      <c r="F305" s="255" t="s">
        <v>598</v>
      </c>
      <c r="G305" s="255"/>
      <c r="H305" s="255"/>
      <c r="I305" s="256" t="s">
        <v>1723</v>
      </c>
      <c r="J305" s="255" t="s">
        <v>1724</v>
      </c>
      <c r="K305" s="250">
        <v>46.8</v>
      </c>
      <c r="L305" s="251">
        <v>4.68</v>
      </c>
      <c r="M305" s="250">
        <v>50.68</v>
      </c>
      <c r="N305" s="290"/>
      <c r="O305" s="250">
        <v>46.8</v>
      </c>
      <c r="P305" s="112">
        <v>2</v>
      </c>
      <c r="Q305" s="113"/>
      <c r="R305" s="113"/>
    </row>
    <row r="306" spans="1:18" ht="126">
      <c r="A306" s="226">
        <v>105</v>
      </c>
      <c r="B306" s="101" t="s">
        <v>117</v>
      </c>
      <c r="C306" s="101" t="s">
        <v>2175</v>
      </c>
      <c r="D306" s="101" t="s">
        <v>2112</v>
      </c>
      <c r="E306" s="101">
        <v>2000</v>
      </c>
      <c r="F306" s="90" t="s">
        <v>30</v>
      </c>
      <c r="G306" s="96" t="s">
        <v>28</v>
      </c>
      <c r="H306" s="276">
        <v>10</v>
      </c>
      <c r="I306" s="90" t="s">
        <v>31</v>
      </c>
      <c r="J306" s="90" t="s">
        <v>1124</v>
      </c>
      <c r="K306" s="276">
        <v>46.86</v>
      </c>
      <c r="L306" s="277">
        <v>3.905</v>
      </c>
      <c r="M306" s="278">
        <v>50.68</v>
      </c>
      <c r="N306" s="282"/>
      <c r="O306" s="276">
        <v>46.86</v>
      </c>
      <c r="P306" s="112">
        <v>3</v>
      </c>
      <c r="Q306" s="113"/>
      <c r="R306" s="113"/>
    </row>
    <row r="307" spans="1:18" ht="21">
      <c r="A307" s="225"/>
      <c r="B307" s="137"/>
      <c r="C307" s="137"/>
      <c r="D307" s="137"/>
      <c r="E307" s="137"/>
      <c r="F307" s="111"/>
      <c r="G307" s="111"/>
      <c r="H307" s="272"/>
      <c r="I307" s="111"/>
      <c r="J307" s="111"/>
      <c r="K307" s="272"/>
      <c r="L307" s="273"/>
      <c r="M307" s="274"/>
      <c r="N307" s="294"/>
      <c r="O307" s="272"/>
      <c r="P307" s="114"/>
      <c r="Q307" s="114"/>
      <c r="R307" s="114"/>
    </row>
    <row r="308" spans="1:18" ht="189">
      <c r="A308" s="226">
        <v>106</v>
      </c>
      <c r="B308" s="101" t="s">
        <v>117</v>
      </c>
      <c r="C308" s="101" t="s">
        <v>2291</v>
      </c>
      <c r="D308" s="101" t="s">
        <v>2292</v>
      </c>
      <c r="E308" s="101">
        <v>850</v>
      </c>
      <c r="F308" s="90" t="s">
        <v>32</v>
      </c>
      <c r="G308" s="96" t="s">
        <v>33</v>
      </c>
      <c r="H308" s="276">
        <v>2</v>
      </c>
      <c r="I308" s="90" t="s">
        <v>1148</v>
      </c>
      <c r="J308" s="90" t="s">
        <v>1124</v>
      </c>
      <c r="K308" s="276">
        <v>12.43</v>
      </c>
      <c r="L308" s="277">
        <v>5.18</v>
      </c>
      <c r="M308" s="278">
        <v>13.38</v>
      </c>
      <c r="N308" s="282"/>
      <c r="O308" s="276">
        <v>12.43</v>
      </c>
      <c r="P308" s="120">
        <v>1</v>
      </c>
      <c r="Q308" s="120"/>
      <c r="R308" s="120"/>
    </row>
    <row r="309" spans="1:18" ht="63">
      <c r="A309" s="222">
        <v>106</v>
      </c>
      <c r="B309" s="254" t="s">
        <v>117</v>
      </c>
      <c r="C309" s="254" t="s">
        <v>2291</v>
      </c>
      <c r="D309" s="254" t="s">
        <v>2292</v>
      </c>
      <c r="E309" s="254">
        <v>850</v>
      </c>
      <c r="F309" s="255" t="s">
        <v>599</v>
      </c>
      <c r="G309" s="255"/>
      <c r="H309" s="255"/>
      <c r="I309" s="256" t="s">
        <v>1723</v>
      </c>
      <c r="J309" s="255" t="s">
        <v>1724</v>
      </c>
      <c r="K309" s="250">
        <v>12.5</v>
      </c>
      <c r="L309" s="251">
        <v>6.25</v>
      </c>
      <c r="M309" s="250">
        <v>13.38</v>
      </c>
      <c r="N309" s="290"/>
      <c r="O309" s="250">
        <v>12.5</v>
      </c>
      <c r="P309" s="112">
        <v>2</v>
      </c>
      <c r="Q309" s="113"/>
      <c r="R309" s="113"/>
    </row>
    <row r="310" spans="1:18" ht="21">
      <c r="A310" s="225"/>
      <c r="B310" s="137"/>
      <c r="C310" s="137"/>
      <c r="D310" s="137"/>
      <c r="E310" s="137"/>
      <c r="F310" s="111"/>
      <c r="G310" s="111"/>
      <c r="H310" s="272"/>
      <c r="I310" s="111"/>
      <c r="J310" s="111"/>
      <c r="K310" s="272"/>
      <c r="L310" s="273"/>
      <c r="M310" s="274"/>
      <c r="N310" s="272"/>
      <c r="O310" s="272"/>
      <c r="P310" s="114"/>
      <c r="Q310" s="114"/>
      <c r="R310" s="114"/>
    </row>
    <row r="311" spans="1:18" ht="60.75">
      <c r="A311" s="229">
        <v>107</v>
      </c>
      <c r="B311" s="316" t="s">
        <v>988</v>
      </c>
      <c r="C311" s="316" t="s">
        <v>2176</v>
      </c>
      <c r="D311" s="316" t="s">
        <v>1603</v>
      </c>
      <c r="E311" s="316">
        <v>3</v>
      </c>
      <c r="F311" s="317" t="s">
        <v>200</v>
      </c>
      <c r="G311" s="317"/>
      <c r="H311" s="317"/>
      <c r="I311" s="318" t="s">
        <v>184</v>
      </c>
      <c r="J311" s="317" t="s">
        <v>179</v>
      </c>
      <c r="K311" s="319">
        <v>1.75</v>
      </c>
      <c r="L311" s="320">
        <v>0.0175</v>
      </c>
      <c r="M311" s="319" t="s">
        <v>182</v>
      </c>
      <c r="N311" s="321" t="s">
        <v>182</v>
      </c>
      <c r="O311" s="322">
        <v>1.75</v>
      </c>
      <c r="P311" s="125">
        <v>1</v>
      </c>
      <c r="Q311" s="126"/>
      <c r="R311" s="126"/>
    </row>
    <row r="312" spans="1:18" ht="126">
      <c r="A312" s="226">
        <v>107</v>
      </c>
      <c r="B312" s="101" t="s">
        <v>988</v>
      </c>
      <c r="C312" s="101" t="s">
        <v>2176</v>
      </c>
      <c r="D312" s="101" t="s">
        <v>1603</v>
      </c>
      <c r="E312" s="101">
        <v>3</v>
      </c>
      <c r="F312" s="90" t="s">
        <v>34</v>
      </c>
      <c r="G312" s="96" t="s">
        <v>1136</v>
      </c>
      <c r="H312" s="276">
        <v>100</v>
      </c>
      <c r="I312" s="90" t="s">
        <v>1137</v>
      </c>
      <c r="J312" s="90" t="s">
        <v>1124</v>
      </c>
      <c r="K312" s="276">
        <v>1.76</v>
      </c>
      <c r="L312" s="277">
        <v>0.0147</v>
      </c>
      <c r="M312" s="278"/>
      <c r="N312" s="282"/>
      <c r="O312" s="276">
        <v>1.76</v>
      </c>
      <c r="P312" s="112">
        <v>2</v>
      </c>
      <c r="Q312" s="113"/>
      <c r="R312" s="113"/>
    </row>
    <row r="313" spans="1:18" ht="21">
      <c r="A313" s="225"/>
      <c r="B313" s="137"/>
      <c r="C313" s="137"/>
      <c r="D313" s="137"/>
      <c r="E313" s="137"/>
      <c r="F313" s="111"/>
      <c r="G313" s="111"/>
      <c r="H313" s="272"/>
      <c r="I313" s="111"/>
      <c r="J313" s="111"/>
      <c r="K313" s="272"/>
      <c r="L313" s="273"/>
      <c r="M313" s="274"/>
      <c r="N313" s="294"/>
      <c r="O313" s="272"/>
      <c r="P313" s="114"/>
      <c r="Q313" s="114"/>
      <c r="R313" s="114"/>
    </row>
    <row r="314" spans="1:18" ht="61.5">
      <c r="A314" s="222">
        <v>108</v>
      </c>
      <c r="B314" s="254" t="s">
        <v>988</v>
      </c>
      <c r="C314" s="254" t="s">
        <v>2176</v>
      </c>
      <c r="D314" s="254" t="s">
        <v>1604</v>
      </c>
      <c r="E314" s="254">
        <v>3</v>
      </c>
      <c r="F314" s="255" t="s">
        <v>600</v>
      </c>
      <c r="G314" s="255"/>
      <c r="H314" s="255"/>
      <c r="I314" s="256" t="s">
        <v>1726</v>
      </c>
      <c r="J314" s="255" t="s">
        <v>1724</v>
      </c>
      <c r="K314" s="250">
        <v>1.39</v>
      </c>
      <c r="L314" s="251">
        <v>1.39</v>
      </c>
      <c r="M314" s="250"/>
      <c r="N314" s="290"/>
      <c r="O314" s="250">
        <v>1.39</v>
      </c>
      <c r="P314" s="112">
        <v>1</v>
      </c>
      <c r="Q314" s="113"/>
      <c r="R314" s="113"/>
    </row>
    <row r="315" spans="1:18" ht="63">
      <c r="A315" s="226">
        <v>108</v>
      </c>
      <c r="B315" s="101" t="s">
        <v>988</v>
      </c>
      <c r="C315" s="101" t="s">
        <v>2176</v>
      </c>
      <c r="D315" s="101" t="s">
        <v>1604</v>
      </c>
      <c r="E315" s="101">
        <v>3</v>
      </c>
      <c r="F315" s="90" t="s">
        <v>35</v>
      </c>
      <c r="G315" s="96" t="s">
        <v>1157</v>
      </c>
      <c r="H315" s="276">
        <v>20</v>
      </c>
      <c r="I315" s="90" t="s">
        <v>1150</v>
      </c>
      <c r="J315" s="90" t="s">
        <v>1124</v>
      </c>
      <c r="K315" s="276">
        <v>1.51</v>
      </c>
      <c r="L315" s="277">
        <v>0.063</v>
      </c>
      <c r="M315" s="278"/>
      <c r="N315" s="282"/>
      <c r="O315" s="276">
        <v>1.51</v>
      </c>
      <c r="P315" s="112">
        <v>2</v>
      </c>
      <c r="Q315" s="113"/>
      <c r="R315" s="113"/>
    </row>
    <row r="316" spans="1:18" ht="60.75">
      <c r="A316" s="227">
        <v>108</v>
      </c>
      <c r="B316" s="283" t="s">
        <v>988</v>
      </c>
      <c r="C316" s="283" t="s">
        <v>2176</v>
      </c>
      <c r="D316" s="283" t="s">
        <v>1604</v>
      </c>
      <c r="E316" s="283">
        <v>3</v>
      </c>
      <c r="F316" s="284" t="s">
        <v>201</v>
      </c>
      <c r="G316" s="284"/>
      <c r="H316" s="284"/>
      <c r="I316" s="285" t="s">
        <v>184</v>
      </c>
      <c r="J316" s="284" t="s">
        <v>179</v>
      </c>
      <c r="K316" s="286">
        <v>1.57</v>
      </c>
      <c r="L316" s="287">
        <v>0.0785</v>
      </c>
      <c r="M316" s="286" t="s">
        <v>182</v>
      </c>
      <c r="N316" s="288" t="s">
        <v>182</v>
      </c>
      <c r="O316" s="289">
        <v>1.57</v>
      </c>
      <c r="P316" s="112">
        <v>3</v>
      </c>
      <c r="Q316" s="113"/>
      <c r="R316" s="113"/>
    </row>
    <row r="317" spans="1:18" ht="21">
      <c r="A317" s="225"/>
      <c r="B317" s="137"/>
      <c r="C317" s="137"/>
      <c r="D317" s="137"/>
      <c r="E317" s="137"/>
      <c r="F317" s="111"/>
      <c r="G317" s="111"/>
      <c r="H317" s="272"/>
      <c r="I317" s="111"/>
      <c r="J317" s="111"/>
      <c r="K317" s="272"/>
      <c r="L317" s="273"/>
      <c r="M317" s="274"/>
      <c r="N317" s="294"/>
      <c r="O317" s="272"/>
      <c r="P317" s="114"/>
      <c r="Q317" s="114"/>
      <c r="R317" s="114"/>
    </row>
    <row r="318" spans="1:18" ht="41.25">
      <c r="A318" s="222"/>
      <c r="B318" s="222" t="s">
        <v>311</v>
      </c>
      <c r="C318" s="254"/>
      <c r="D318" s="308" t="s">
        <v>1097</v>
      </c>
      <c r="E318" s="254"/>
      <c r="F318" s="255"/>
      <c r="G318" s="255"/>
      <c r="H318" s="255"/>
      <c r="I318" s="256"/>
      <c r="J318" s="255"/>
      <c r="K318" s="250"/>
      <c r="L318" s="251"/>
      <c r="M318" s="250"/>
      <c r="N318" s="290"/>
      <c r="O318" s="250"/>
      <c r="P318" s="112"/>
      <c r="Q318" s="113"/>
      <c r="R318" s="113"/>
    </row>
    <row r="319" spans="1:18" ht="42">
      <c r="A319" s="222">
        <v>109</v>
      </c>
      <c r="B319" s="254" t="s">
        <v>1597</v>
      </c>
      <c r="C319" s="254" t="s">
        <v>1598</v>
      </c>
      <c r="D319" s="254" t="s">
        <v>1819</v>
      </c>
      <c r="E319" s="254">
        <v>2</v>
      </c>
      <c r="F319" s="255"/>
      <c r="G319" s="255"/>
      <c r="H319" s="255"/>
      <c r="I319" s="256"/>
      <c r="J319" s="255"/>
      <c r="K319" s="250"/>
      <c r="L319" s="251"/>
      <c r="M319" s="250"/>
      <c r="N319" s="290"/>
      <c r="O319" s="250"/>
      <c r="P319" s="112">
        <v>0</v>
      </c>
      <c r="Q319" s="113"/>
      <c r="R319" s="113"/>
    </row>
    <row r="320" spans="1:18" ht="21">
      <c r="A320" s="225"/>
      <c r="B320" s="137"/>
      <c r="C320" s="137"/>
      <c r="D320" s="137"/>
      <c r="E320" s="137"/>
      <c r="F320" s="296"/>
      <c r="G320" s="296"/>
      <c r="H320" s="296"/>
      <c r="I320" s="297"/>
      <c r="J320" s="296"/>
      <c r="K320" s="292"/>
      <c r="L320" s="298"/>
      <c r="M320" s="292"/>
      <c r="N320" s="299"/>
      <c r="O320" s="292"/>
      <c r="P320" s="114"/>
      <c r="Q320" s="114"/>
      <c r="R320" s="114"/>
    </row>
    <row r="321" spans="1:18" ht="105">
      <c r="A321" s="222">
        <v>110</v>
      </c>
      <c r="B321" s="254" t="s">
        <v>1597</v>
      </c>
      <c r="C321" s="254" t="s">
        <v>1598</v>
      </c>
      <c r="D321" s="254" t="s">
        <v>2750</v>
      </c>
      <c r="E321" s="254">
        <v>150</v>
      </c>
      <c r="F321" s="90" t="s">
        <v>36</v>
      </c>
      <c r="G321" s="96" t="s">
        <v>37</v>
      </c>
      <c r="H321" s="276">
        <v>5</v>
      </c>
      <c r="I321" s="90" t="s">
        <v>1148</v>
      </c>
      <c r="J321" s="90" t="s">
        <v>1124</v>
      </c>
      <c r="K321" s="276">
        <v>3.84</v>
      </c>
      <c r="L321" s="277">
        <v>0.64</v>
      </c>
      <c r="M321" s="278">
        <v>3.97</v>
      </c>
      <c r="N321" s="282"/>
      <c r="O321" s="276">
        <v>3.84</v>
      </c>
      <c r="P321" s="112">
        <v>1</v>
      </c>
      <c r="Q321" s="113"/>
      <c r="R321" s="113"/>
    </row>
    <row r="322" spans="1:18" ht="21">
      <c r="A322" s="225"/>
      <c r="B322" s="137"/>
      <c r="C322" s="137"/>
      <c r="D322" s="137"/>
      <c r="E322" s="137"/>
      <c r="F322" s="111"/>
      <c r="G322" s="111"/>
      <c r="H322" s="272"/>
      <c r="I322" s="111"/>
      <c r="J322" s="111"/>
      <c r="K322" s="272"/>
      <c r="L322" s="273"/>
      <c r="M322" s="274"/>
      <c r="N322" s="272"/>
      <c r="O322" s="272"/>
      <c r="P322" s="114"/>
      <c r="Q322" s="114"/>
      <c r="R322" s="114"/>
    </row>
    <row r="323" spans="1:19" ht="84">
      <c r="A323" s="229">
        <v>111</v>
      </c>
      <c r="B323" s="316" t="s">
        <v>312</v>
      </c>
      <c r="C323" s="316" t="s">
        <v>313</v>
      </c>
      <c r="D323" s="316" t="s">
        <v>314</v>
      </c>
      <c r="E323" s="316">
        <v>300</v>
      </c>
      <c r="F323" s="317" t="s">
        <v>202</v>
      </c>
      <c r="G323" s="335"/>
      <c r="H323" s="335"/>
      <c r="I323" s="318" t="s">
        <v>203</v>
      </c>
      <c r="J323" s="317" t="s">
        <v>179</v>
      </c>
      <c r="K323" s="319">
        <v>5.4</v>
      </c>
      <c r="L323" s="320">
        <v>5.4</v>
      </c>
      <c r="M323" s="319" t="s">
        <v>182</v>
      </c>
      <c r="N323" s="321" t="s">
        <v>182</v>
      </c>
      <c r="O323" s="322">
        <v>5.4</v>
      </c>
      <c r="P323" s="125">
        <v>1</v>
      </c>
      <c r="Q323" s="126"/>
      <c r="R323" s="126"/>
      <c r="S323" s="82" t="s">
        <v>1217</v>
      </c>
    </row>
    <row r="324" spans="1:18" ht="66.75">
      <c r="A324" s="230">
        <v>111</v>
      </c>
      <c r="B324" s="325" t="s">
        <v>312</v>
      </c>
      <c r="C324" s="325" t="s">
        <v>313</v>
      </c>
      <c r="D324" s="325" t="s">
        <v>314</v>
      </c>
      <c r="E324" s="325">
        <v>300</v>
      </c>
      <c r="F324" s="336" t="s">
        <v>210</v>
      </c>
      <c r="G324" s="337"/>
      <c r="H324" s="337"/>
      <c r="I324" s="336" t="s">
        <v>211</v>
      </c>
      <c r="J324" s="336" t="s">
        <v>1385</v>
      </c>
      <c r="K324" s="338">
        <v>82.8</v>
      </c>
      <c r="L324" s="338">
        <v>8.28</v>
      </c>
      <c r="M324" s="338">
        <v>82.8</v>
      </c>
      <c r="N324" s="339"/>
      <c r="O324" s="322">
        <v>8.28</v>
      </c>
      <c r="P324" s="112">
        <v>2</v>
      </c>
      <c r="Q324" s="113"/>
      <c r="R324" s="113"/>
    </row>
    <row r="325" spans="1:18" ht="20.25">
      <c r="A325" s="231"/>
      <c r="B325" s="330"/>
      <c r="C325" s="330"/>
      <c r="D325" s="330"/>
      <c r="E325" s="330"/>
      <c r="F325" s="340"/>
      <c r="G325" s="341"/>
      <c r="H325" s="341"/>
      <c r="I325" s="340"/>
      <c r="J325" s="340"/>
      <c r="K325" s="342"/>
      <c r="L325" s="342"/>
      <c r="M325" s="342"/>
      <c r="N325" s="343"/>
      <c r="O325" s="340"/>
      <c r="P325" s="114"/>
      <c r="Q325" s="114"/>
      <c r="R325" s="114"/>
    </row>
    <row r="326" spans="1:18" ht="84">
      <c r="A326" s="222">
        <v>112</v>
      </c>
      <c r="B326" s="254" t="s">
        <v>1098</v>
      </c>
      <c r="C326" s="254" t="s">
        <v>2190</v>
      </c>
      <c r="D326" s="254" t="s">
        <v>2191</v>
      </c>
      <c r="E326" s="254">
        <v>1</v>
      </c>
      <c r="F326" s="255" t="s">
        <v>601</v>
      </c>
      <c r="G326" s="255"/>
      <c r="H326" s="255"/>
      <c r="I326" s="256" t="s">
        <v>1729</v>
      </c>
      <c r="J326" s="255" t="s">
        <v>1724</v>
      </c>
      <c r="K326" s="250">
        <v>2480</v>
      </c>
      <c r="L326" s="251">
        <v>2480</v>
      </c>
      <c r="M326" s="250">
        <v>2590.99</v>
      </c>
      <c r="N326" s="290"/>
      <c r="O326" s="250">
        <v>2480</v>
      </c>
      <c r="P326" s="112">
        <v>1</v>
      </c>
      <c r="Q326" s="113"/>
      <c r="R326" s="113"/>
    </row>
    <row r="327" spans="1:18" ht="168">
      <c r="A327" s="226">
        <v>112</v>
      </c>
      <c r="B327" s="101" t="s">
        <v>1098</v>
      </c>
      <c r="C327" s="101" t="s">
        <v>2190</v>
      </c>
      <c r="D327" s="101" t="s">
        <v>2191</v>
      </c>
      <c r="E327" s="101">
        <v>1</v>
      </c>
      <c r="F327" s="90" t="s">
        <v>38</v>
      </c>
      <c r="G327" s="96" t="s">
        <v>2983</v>
      </c>
      <c r="H327" s="276">
        <v>1</v>
      </c>
      <c r="I327" s="90" t="s">
        <v>39</v>
      </c>
      <c r="J327" s="90" t="s">
        <v>1124</v>
      </c>
      <c r="K327" s="276">
        <v>2535.6</v>
      </c>
      <c r="L327" s="277">
        <v>2113</v>
      </c>
      <c r="M327" s="278">
        <v>2590.9919999999997</v>
      </c>
      <c r="N327" s="282"/>
      <c r="O327" s="278">
        <v>2535.6</v>
      </c>
      <c r="P327" s="112">
        <v>2</v>
      </c>
      <c r="Q327" s="113"/>
      <c r="R327" s="113"/>
    </row>
    <row r="328" spans="1:18" ht="21">
      <c r="A328" s="225"/>
      <c r="B328" s="137"/>
      <c r="C328" s="137"/>
      <c r="D328" s="137"/>
      <c r="E328" s="137"/>
      <c r="F328" s="111"/>
      <c r="G328" s="111"/>
      <c r="H328" s="272"/>
      <c r="I328" s="111"/>
      <c r="J328" s="111"/>
      <c r="K328" s="272"/>
      <c r="L328" s="273"/>
      <c r="M328" s="274"/>
      <c r="N328" s="294"/>
      <c r="O328" s="272"/>
      <c r="P328" s="114"/>
      <c r="Q328" s="114"/>
      <c r="R328" s="114"/>
    </row>
    <row r="329" spans="1:18" ht="63">
      <c r="A329" s="222">
        <v>113</v>
      </c>
      <c r="B329" s="254" t="s">
        <v>1099</v>
      </c>
      <c r="C329" s="254" t="s">
        <v>1100</v>
      </c>
      <c r="D329" s="254" t="s">
        <v>2427</v>
      </c>
      <c r="E329" s="254">
        <v>2800</v>
      </c>
      <c r="F329" s="255" t="s">
        <v>602</v>
      </c>
      <c r="G329" s="255"/>
      <c r="H329" s="255"/>
      <c r="I329" s="256" t="s">
        <v>1723</v>
      </c>
      <c r="J329" s="255" t="s">
        <v>1724</v>
      </c>
      <c r="K329" s="250">
        <v>9.12</v>
      </c>
      <c r="L329" s="251">
        <v>2.28</v>
      </c>
      <c r="M329" s="250"/>
      <c r="N329" s="290"/>
      <c r="O329" s="250">
        <v>9.12</v>
      </c>
      <c r="P329" s="112"/>
      <c r="Q329" s="113"/>
      <c r="R329" s="113"/>
    </row>
    <row r="330" spans="1:18" ht="105">
      <c r="A330" s="226">
        <v>113</v>
      </c>
      <c r="B330" s="101" t="s">
        <v>1099</v>
      </c>
      <c r="C330" s="101" t="s">
        <v>1100</v>
      </c>
      <c r="D330" s="101" t="s">
        <v>2427</v>
      </c>
      <c r="E330" s="101">
        <v>2800</v>
      </c>
      <c r="F330" s="90" t="s">
        <v>40</v>
      </c>
      <c r="G330" s="96" t="s">
        <v>41</v>
      </c>
      <c r="H330" s="276">
        <v>4</v>
      </c>
      <c r="I330" s="90" t="s">
        <v>1148</v>
      </c>
      <c r="J330" s="90" t="s">
        <v>1124</v>
      </c>
      <c r="K330" s="276">
        <v>9.12</v>
      </c>
      <c r="L330" s="277">
        <v>1.9</v>
      </c>
      <c r="M330" s="278"/>
      <c r="N330" s="282"/>
      <c r="O330" s="276">
        <v>9.12</v>
      </c>
      <c r="P330" s="112"/>
      <c r="Q330" s="113"/>
      <c r="R330" s="113"/>
    </row>
    <row r="331" spans="1:18" ht="21">
      <c r="A331" s="225"/>
      <c r="B331" s="137"/>
      <c r="C331" s="137"/>
      <c r="D331" s="137"/>
      <c r="E331" s="137"/>
      <c r="F331" s="111"/>
      <c r="G331" s="111"/>
      <c r="H331" s="272"/>
      <c r="I331" s="111"/>
      <c r="J331" s="111"/>
      <c r="K331" s="272"/>
      <c r="L331" s="273"/>
      <c r="M331" s="274"/>
      <c r="N331" s="294"/>
      <c r="O331" s="272"/>
      <c r="P331" s="114"/>
      <c r="Q331" s="114"/>
      <c r="R331" s="114"/>
    </row>
    <row r="332" spans="1:18" ht="61.5">
      <c r="A332" s="222">
        <v>114</v>
      </c>
      <c r="B332" s="254" t="s">
        <v>1099</v>
      </c>
      <c r="C332" s="254" t="s">
        <v>1100</v>
      </c>
      <c r="D332" s="254" t="s">
        <v>1820</v>
      </c>
      <c r="E332" s="254">
        <v>40</v>
      </c>
      <c r="F332" s="255" t="s">
        <v>603</v>
      </c>
      <c r="G332" s="255"/>
      <c r="H332" s="255"/>
      <c r="I332" s="256" t="s">
        <v>1726</v>
      </c>
      <c r="J332" s="255" t="s">
        <v>1724</v>
      </c>
      <c r="K332" s="250">
        <v>32.21</v>
      </c>
      <c r="L332" s="251">
        <v>32.21</v>
      </c>
      <c r="M332" s="250"/>
      <c r="N332" s="290"/>
      <c r="O332" s="250">
        <v>32.21</v>
      </c>
      <c r="P332" s="112">
        <v>1</v>
      </c>
      <c r="Q332" s="113"/>
      <c r="R332" s="113"/>
    </row>
    <row r="333" spans="1:18" ht="105">
      <c r="A333" s="226">
        <v>114</v>
      </c>
      <c r="B333" s="101" t="s">
        <v>1099</v>
      </c>
      <c r="C333" s="101" t="s">
        <v>1100</v>
      </c>
      <c r="D333" s="101" t="s">
        <v>1820</v>
      </c>
      <c r="E333" s="101">
        <v>40</v>
      </c>
      <c r="F333" s="90" t="s">
        <v>42</v>
      </c>
      <c r="G333" s="96" t="s">
        <v>41</v>
      </c>
      <c r="H333" s="276">
        <v>20</v>
      </c>
      <c r="I333" s="90" t="s">
        <v>1150</v>
      </c>
      <c r="J333" s="90" t="s">
        <v>1124</v>
      </c>
      <c r="K333" s="276">
        <v>33.3</v>
      </c>
      <c r="L333" s="277">
        <v>1.3875</v>
      </c>
      <c r="M333" s="278"/>
      <c r="N333" s="282"/>
      <c r="O333" s="278">
        <v>33.3</v>
      </c>
      <c r="P333" s="112">
        <v>2</v>
      </c>
      <c r="Q333" s="113"/>
      <c r="R333" s="113"/>
    </row>
    <row r="334" spans="1:18" ht="21">
      <c r="A334" s="225"/>
      <c r="B334" s="137"/>
      <c r="C334" s="137"/>
      <c r="D334" s="137"/>
      <c r="E334" s="137"/>
      <c r="F334" s="111"/>
      <c r="G334" s="111"/>
      <c r="H334" s="272"/>
      <c r="I334" s="111"/>
      <c r="J334" s="111"/>
      <c r="K334" s="272"/>
      <c r="L334" s="273"/>
      <c r="M334" s="274"/>
      <c r="N334" s="294"/>
      <c r="O334" s="272"/>
      <c r="P334" s="114"/>
      <c r="Q334" s="114"/>
      <c r="R334" s="114"/>
    </row>
    <row r="335" spans="1:18" ht="41.25">
      <c r="A335" s="222"/>
      <c r="B335" s="222" t="s">
        <v>1101</v>
      </c>
      <c r="C335" s="254"/>
      <c r="D335" s="308" t="s">
        <v>1102</v>
      </c>
      <c r="E335" s="254"/>
      <c r="F335" s="255"/>
      <c r="G335" s="255"/>
      <c r="H335" s="255"/>
      <c r="I335" s="256"/>
      <c r="J335" s="255"/>
      <c r="K335" s="250"/>
      <c r="L335" s="251"/>
      <c r="M335" s="250"/>
      <c r="N335" s="290"/>
      <c r="O335" s="250"/>
      <c r="P335" s="112"/>
      <c r="Q335" s="113"/>
      <c r="R335" s="113"/>
    </row>
    <row r="336" spans="1:18" ht="63">
      <c r="A336" s="222">
        <v>115</v>
      </c>
      <c r="B336" s="254" t="s">
        <v>1103</v>
      </c>
      <c r="C336" s="254" t="s">
        <v>2388</v>
      </c>
      <c r="D336" s="254" t="s">
        <v>2429</v>
      </c>
      <c r="E336" s="254">
        <v>20</v>
      </c>
      <c r="F336" s="255"/>
      <c r="G336" s="255"/>
      <c r="H336" s="255"/>
      <c r="I336" s="256"/>
      <c r="J336" s="255"/>
      <c r="K336" s="250"/>
      <c r="L336" s="251"/>
      <c r="M336" s="250"/>
      <c r="N336" s="290"/>
      <c r="O336" s="250"/>
      <c r="P336" s="112">
        <v>0</v>
      </c>
      <c r="Q336" s="113"/>
      <c r="R336" s="113"/>
    </row>
    <row r="337" spans="1:18" ht="21">
      <c r="A337" s="225"/>
      <c r="B337" s="137"/>
      <c r="C337" s="137"/>
      <c r="D337" s="137"/>
      <c r="E337" s="137"/>
      <c r="F337" s="296"/>
      <c r="G337" s="296"/>
      <c r="H337" s="296"/>
      <c r="I337" s="297"/>
      <c r="J337" s="296"/>
      <c r="K337" s="292"/>
      <c r="L337" s="298"/>
      <c r="M337" s="292"/>
      <c r="N337" s="299"/>
      <c r="O337" s="292"/>
      <c r="P337" s="114"/>
      <c r="Q337" s="114"/>
      <c r="R337" s="114"/>
    </row>
    <row r="338" spans="1:18" ht="147">
      <c r="A338" s="222">
        <v>116</v>
      </c>
      <c r="B338" s="254" t="s">
        <v>1103</v>
      </c>
      <c r="C338" s="254" t="s">
        <v>2389</v>
      </c>
      <c r="D338" s="254" t="s">
        <v>1605</v>
      </c>
      <c r="E338" s="254">
        <v>30</v>
      </c>
      <c r="F338" s="90" t="s">
        <v>43</v>
      </c>
      <c r="G338" s="96" t="s">
        <v>44</v>
      </c>
      <c r="H338" s="276">
        <v>30</v>
      </c>
      <c r="I338" s="90" t="s">
        <v>45</v>
      </c>
      <c r="J338" s="90" t="s">
        <v>1124</v>
      </c>
      <c r="K338" s="276">
        <v>6.14</v>
      </c>
      <c r="L338" s="277">
        <v>0.1707</v>
      </c>
      <c r="M338" s="278"/>
      <c r="N338" s="282"/>
      <c r="O338" s="276">
        <v>6.14</v>
      </c>
      <c r="P338" s="112">
        <v>1</v>
      </c>
      <c r="Q338" s="113"/>
      <c r="R338" s="113"/>
    </row>
    <row r="339" spans="1:18" ht="21">
      <c r="A339" s="225"/>
      <c r="B339" s="137"/>
      <c r="C339" s="137"/>
      <c r="D339" s="137"/>
      <c r="E339" s="137"/>
      <c r="F339" s="111"/>
      <c r="G339" s="111"/>
      <c r="H339" s="272"/>
      <c r="I339" s="111"/>
      <c r="J339" s="111"/>
      <c r="K339" s="272"/>
      <c r="L339" s="273"/>
      <c r="M339" s="274"/>
      <c r="N339" s="294"/>
      <c r="O339" s="272"/>
      <c r="P339" s="114"/>
      <c r="Q339" s="114"/>
      <c r="R339" s="114"/>
    </row>
    <row r="340" spans="1:18" ht="63">
      <c r="A340" s="222">
        <v>117</v>
      </c>
      <c r="B340" s="254" t="s">
        <v>120</v>
      </c>
      <c r="C340" s="254" t="s">
        <v>121</v>
      </c>
      <c r="D340" s="254" t="s">
        <v>254</v>
      </c>
      <c r="E340" s="254">
        <v>10</v>
      </c>
      <c r="F340" s="255" t="s">
        <v>604</v>
      </c>
      <c r="G340" s="255"/>
      <c r="H340" s="255"/>
      <c r="I340" s="256" t="s">
        <v>1726</v>
      </c>
      <c r="J340" s="255" t="s">
        <v>1724</v>
      </c>
      <c r="K340" s="250">
        <v>6.58</v>
      </c>
      <c r="L340" s="251">
        <v>6.58</v>
      </c>
      <c r="M340" s="250"/>
      <c r="N340" s="290"/>
      <c r="O340" s="250">
        <v>6.58</v>
      </c>
      <c r="P340" s="112">
        <v>1</v>
      </c>
      <c r="Q340" s="113"/>
      <c r="R340" s="113"/>
    </row>
    <row r="341" spans="1:18" ht="84">
      <c r="A341" s="226">
        <v>117</v>
      </c>
      <c r="B341" s="101" t="s">
        <v>120</v>
      </c>
      <c r="C341" s="101" t="s">
        <v>121</v>
      </c>
      <c r="D341" s="101" t="s">
        <v>254</v>
      </c>
      <c r="E341" s="101">
        <v>10</v>
      </c>
      <c r="F341" s="90" t="s">
        <v>46</v>
      </c>
      <c r="G341" s="96" t="s">
        <v>47</v>
      </c>
      <c r="H341" s="276">
        <v>30</v>
      </c>
      <c r="I341" s="90" t="s">
        <v>48</v>
      </c>
      <c r="J341" s="90" t="s">
        <v>1124</v>
      </c>
      <c r="K341" s="276">
        <v>6.73</v>
      </c>
      <c r="L341" s="277">
        <v>0.187</v>
      </c>
      <c r="M341" s="278"/>
      <c r="N341" s="282"/>
      <c r="O341" s="276">
        <v>6.73</v>
      </c>
      <c r="P341" s="112">
        <v>2</v>
      </c>
      <c r="Q341" s="113"/>
      <c r="R341" s="113"/>
    </row>
    <row r="342" spans="1:18" ht="21">
      <c r="A342" s="225"/>
      <c r="B342" s="137"/>
      <c r="C342" s="137"/>
      <c r="D342" s="137"/>
      <c r="E342" s="137"/>
      <c r="F342" s="111"/>
      <c r="G342" s="111"/>
      <c r="H342" s="272"/>
      <c r="I342" s="111"/>
      <c r="J342" s="111"/>
      <c r="K342" s="272"/>
      <c r="L342" s="273"/>
      <c r="M342" s="274"/>
      <c r="N342" s="294"/>
      <c r="O342" s="272"/>
      <c r="P342" s="114"/>
      <c r="Q342" s="114"/>
      <c r="R342" s="114"/>
    </row>
    <row r="343" spans="1:18" ht="105">
      <c r="A343" s="222">
        <v>118</v>
      </c>
      <c r="B343" s="254" t="s">
        <v>255</v>
      </c>
      <c r="C343" s="254" t="s">
        <v>971</v>
      </c>
      <c r="D343" s="254" t="s">
        <v>256</v>
      </c>
      <c r="E343" s="254">
        <v>20</v>
      </c>
      <c r="F343" s="255" t="s">
        <v>605</v>
      </c>
      <c r="G343" s="255"/>
      <c r="H343" s="255"/>
      <c r="I343" s="256" t="s">
        <v>1723</v>
      </c>
      <c r="J343" s="255" t="s">
        <v>1724</v>
      </c>
      <c r="K343" s="250">
        <v>6.26</v>
      </c>
      <c r="L343" s="251">
        <v>0.313</v>
      </c>
      <c r="M343" s="250"/>
      <c r="N343" s="290"/>
      <c r="O343" s="250">
        <v>6.26</v>
      </c>
      <c r="P343" s="112">
        <v>1</v>
      </c>
      <c r="Q343" s="113"/>
      <c r="R343" s="113"/>
    </row>
    <row r="344" spans="1:18" ht="126">
      <c r="A344" s="226">
        <v>118</v>
      </c>
      <c r="B344" s="101" t="s">
        <v>255</v>
      </c>
      <c r="C344" s="101" t="s">
        <v>971</v>
      </c>
      <c r="D344" s="101" t="s">
        <v>256</v>
      </c>
      <c r="E344" s="101">
        <v>20</v>
      </c>
      <c r="F344" s="90" t="s">
        <v>49</v>
      </c>
      <c r="G344" s="96" t="s">
        <v>50</v>
      </c>
      <c r="H344" s="276">
        <v>20</v>
      </c>
      <c r="I344" s="90" t="s">
        <v>1148</v>
      </c>
      <c r="J344" s="90" t="s">
        <v>1124</v>
      </c>
      <c r="K344" s="276">
        <v>6.78</v>
      </c>
      <c r="L344" s="277">
        <v>0.2825</v>
      </c>
      <c r="M344" s="278"/>
      <c r="N344" s="282"/>
      <c r="O344" s="276">
        <v>6.78</v>
      </c>
      <c r="P344" s="112">
        <v>2</v>
      </c>
      <c r="Q344" s="113"/>
      <c r="R344" s="113"/>
    </row>
    <row r="345" spans="1:18" ht="21">
      <c r="A345" s="225"/>
      <c r="B345" s="137"/>
      <c r="C345" s="137"/>
      <c r="D345" s="137"/>
      <c r="E345" s="137"/>
      <c r="F345" s="111"/>
      <c r="G345" s="111"/>
      <c r="H345" s="272"/>
      <c r="I345" s="111"/>
      <c r="J345" s="111"/>
      <c r="K345" s="272"/>
      <c r="L345" s="273"/>
      <c r="M345" s="274"/>
      <c r="N345" s="294"/>
      <c r="O345" s="272"/>
      <c r="P345" s="114"/>
      <c r="Q345" s="114"/>
      <c r="R345" s="114"/>
    </row>
    <row r="346" spans="1:18" ht="105">
      <c r="A346" s="222">
        <v>119</v>
      </c>
      <c r="B346" s="254" t="s">
        <v>301</v>
      </c>
      <c r="C346" s="254" t="s">
        <v>2388</v>
      </c>
      <c r="D346" s="254" t="s">
        <v>1821</v>
      </c>
      <c r="E346" s="254">
        <v>80</v>
      </c>
      <c r="F346" s="255" t="s">
        <v>606</v>
      </c>
      <c r="G346" s="255"/>
      <c r="H346" s="255"/>
      <c r="I346" s="256" t="s">
        <v>1731</v>
      </c>
      <c r="J346" s="255" t="s">
        <v>1724</v>
      </c>
      <c r="K346" s="250">
        <v>15.46</v>
      </c>
      <c r="L346" s="251">
        <v>15.46</v>
      </c>
      <c r="M346" s="250"/>
      <c r="N346" s="290"/>
      <c r="O346" s="250">
        <v>15.46</v>
      </c>
      <c r="P346" s="112">
        <v>1</v>
      </c>
      <c r="Q346" s="113"/>
      <c r="R346" s="113"/>
    </row>
    <row r="347" spans="1:18" ht="126">
      <c r="A347" s="226">
        <v>119</v>
      </c>
      <c r="B347" s="101" t="s">
        <v>301</v>
      </c>
      <c r="C347" s="101" t="s">
        <v>2388</v>
      </c>
      <c r="D347" s="101" t="s">
        <v>1821</v>
      </c>
      <c r="E347" s="101">
        <v>80</v>
      </c>
      <c r="F347" s="90" t="s">
        <v>51</v>
      </c>
      <c r="G347" s="96" t="s">
        <v>479</v>
      </c>
      <c r="H347" s="276">
        <v>100</v>
      </c>
      <c r="I347" s="90" t="s">
        <v>2947</v>
      </c>
      <c r="J347" s="90" t="s">
        <v>1124</v>
      </c>
      <c r="K347" s="276">
        <v>16.5</v>
      </c>
      <c r="L347" s="277">
        <v>0.1375</v>
      </c>
      <c r="M347" s="278"/>
      <c r="N347" s="282"/>
      <c r="O347" s="278">
        <v>16.5</v>
      </c>
      <c r="P347" s="112">
        <v>2</v>
      </c>
      <c r="Q347" s="113"/>
      <c r="R347" s="113"/>
    </row>
    <row r="348" spans="1:18" ht="21">
      <c r="A348" s="225"/>
      <c r="B348" s="137"/>
      <c r="C348" s="137"/>
      <c r="D348" s="137"/>
      <c r="E348" s="137"/>
      <c r="F348" s="111"/>
      <c r="G348" s="111"/>
      <c r="H348" s="272"/>
      <c r="I348" s="111"/>
      <c r="J348" s="111"/>
      <c r="K348" s="272"/>
      <c r="L348" s="273"/>
      <c r="M348" s="274"/>
      <c r="N348" s="294"/>
      <c r="O348" s="272"/>
      <c r="P348" s="114"/>
      <c r="Q348" s="114"/>
      <c r="R348" s="114"/>
    </row>
    <row r="349" spans="1:18" ht="42">
      <c r="A349" s="222">
        <v>120</v>
      </c>
      <c r="B349" s="254" t="s">
        <v>119</v>
      </c>
      <c r="C349" s="254" t="s">
        <v>2704</v>
      </c>
      <c r="D349" s="254" t="s">
        <v>2705</v>
      </c>
      <c r="E349" s="254">
        <v>5</v>
      </c>
      <c r="F349" s="255"/>
      <c r="G349" s="255"/>
      <c r="H349" s="255"/>
      <c r="I349" s="256"/>
      <c r="J349" s="255"/>
      <c r="K349" s="250"/>
      <c r="L349" s="251"/>
      <c r="M349" s="250"/>
      <c r="N349" s="290"/>
      <c r="O349" s="250"/>
      <c r="P349" s="112">
        <v>0</v>
      </c>
      <c r="Q349" s="113"/>
      <c r="R349" s="113"/>
    </row>
    <row r="350" spans="1:18" ht="21">
      <c r="A350" s="225"/>
      <c r="B350" s="137"/>
      <c r="C350" s="137"/>
      <c r="D350" s="137"/>
      <c r="E350" s="137"/>
      <c r="F350" s="296"/>
      <c r="G350" s="296"/>
      <c r="H350" s="296"/>
      <c r="I350" s="297"/>
      <c r="J350" s="296"/>
      <c r="K350" s="292"/>
      <c r="L350" s="298"/>
      <c r="M350" s="292"/>
      <c r="N350" s="299"/>
      <c r="O350" s="292"/>
      <c r="P350" s="114"/>
      <c r="Q350" s="114"/>
      <c r="R350" s="114"/>
    </row>
    <row r="351" spans="1:18" ht="84">
      <c r="A351" s="222">
        <v>121</v>
      </c>
      <c r="B351" s="254" t="s">
        <v>1104</v>
      </c>
      <c r="C351" s="254" t="s">
        <v>1105</v>
      </c>
      <c r="D351" s="254" t="s">
        <v>436</v>
      </c>
      <c r="E351" s="254">
        <v>20</v>
      </c>
      <c r="F351" s="255" t="s">
        <v>607</v>
      </c>
      <c r="G351" s="255"/>
      <c r="H351" s="255"/>
      <c r="I351" s="256" t="s">
        <v>1723</v>
      </c>
      <c r="J351" s="255" t="s">
        <v>1724</v>
      </c>
      <c r="K351" s="250">
        <v>61.5</v>
      </c>
      <c r="L351" s="251">
        <v>12.3</v>
      </c>
      <c r="M351" s="250">
        <v>63.9</v>
      </c>
      <c r="N351" s="290"/>
      <c r="O351" s="250">
        <v>61.5</v>
      </c>
      <c r="P351" s="112">
        <v>1</v>
      </c>
      <c r="Q351" s="113"/>
      <c r="R351" s="113"/>
    </row>
    <row r="352" spans="1:18" ht="105">
      <c r="A352" s="226">
        <v>121</v>
      </c>
      <c r="B352" s="101" t="s">
        <v>1104</v>
      </c>
      <c r="C352" s="101" t="s">
        <v>1105</v>
      </c>
      <c r="D352" s="101" t="s">
        <v>436</v>
      </c>
      <c r="E352" s="101">
        <v>20</v>
      </c>
      <c r="F352" s="90" t="s">
        <v>52</v>
      </c>
      <c r="G352" s="96" t="s">
        <v>53</v>
      </c>
      <c r="H352" s="276">
        <v>5</v>
      </c>
      <c r="I352" s="90" t="s">
        <v>1148</v>
      </c>
      <c r="J352" s="90" t="s">
        <v>1124</v>
      </c>
      <c r="K352" s="276">
        <v>62.28</v>
      </c>
      <c r="L352" s="277">
        <v>10.38</v>
      </c>
      <c r="M352" s="278">
        <v>63.9</v>
      </c>
      <c r="N352" s="282"/>
      <c r="O352" s="276">
        <v>62.28</v>
      </c>
      <c r="P352" s="112">
        <v>2</v>
      </c>
      <c r="Q352" s="113"/>
      <c r="R352" s="113"/>
    </row>
    <row r="353" spans="1:18" ht="21">
      <c r="A353" s="225"/>
      <c r="B353" s="137"/>
      <c r="C353" s="137"/>
      <c r="D353" s="137"/>
      <c r="E353" s="137"/>
      <c r="F353" s="111"/>
      <c r="G353" s="111"/>
      <c r="H353" s="272"/>
      <c r="I353" s="111"/>
      <c r="J353" s="111"/>
      <c r="K353" s="272"/>
      <c r="L353" s="273"/>
      <c r="M353" s="274"/>
      <c r="N353" s="294"/>
      <c r="O353" s="272"/>
      <c r="P353" s="114"/>
      <c r="Q353" s="114"/>
      <c r="R353" s="114"/>
    </row>
    <row r="354" spans="1:18" ht="105">
      <c r="A354" s="222">
        <v>122</v>
      </c>
      <c r="B354" s="344" t="s">
        <v>1104</v>
      </c>
      <c r="C354" s="344" t="s">
        <v>2769</v>
      </c>
      <c r="D354" s="344" t="s">
        <v>1008</v>
      </c>
      <c r="E354" s="254">
        <v>20</v>
      </c>
      <c r="F354" s="96" t="s">
        <v>2005</v>
      </c>
      <c r="G354" s="96"/>
      <c r="H354" s="96"/>
      <c r="I354" s="96" t="s">
        <v>2006</v>
      </c>
      <c r="J354" s="279" t="s">
        <v>147</v>
      </c>
      <c r="K354" s="279">
        <v>52.73</v>
      </c>
      <c r="L354" s="281">
        <f>K354/5</f>
        <v>10.546</v>
      </c>
      <c r="M354" s="279">
        <v>52.73</v>
      </c>
      <c r="N354" s="295"/>
      <c r="O354" s="279">
        <v>52.73</v>
      </c>
      <c r="P354" s="112">
        <v>1</v>
      </c>
      <c r="Q354" s="113"/>
      <c r="R354" s="113"/>
    </row>
    <row r="355" spans="1:18" ht="21">
      <c r="A355" s="225"/>
      <c r="B355" s="345"/>
      <c r="C355" s="345"/>
      <c r="D355" s="345"/>
      <c r="E355" s="137"/>
      <c r="F355" s="111"/>
      <c r="G355" s="111"/>
      <c r="H355" s="111"/>
      <c r="I355" s="111"/>
      <c r="J355" s="272"/>
      <c r="K355" s="272"/>
      <c r="L355" s="273"/>
      <c r="M355" s="272"/>
      <c r="N355" s="294"/>
      <c r="O355" s="272"/>
      <c r="P355" s="114"/>
      <c r="Q355" s="114"/>
      <c r="R355" s="114"/>
    </row>
    <row r="356" spans="1:18" ht="105">
      <c r="A356" s="222">
        <v>123</v>
      </c>
      <c r="B356" s="254" t="s">
        <v>1104</v>
      </c>
      <c r="C356" s="93" t="s">
        <v>2409</v>
      </c>
      <c r="D356" s="93" t="s">
        <v>2410</v>
      </c>
      <c r="E356" s="254">
        <v>10</v>
      </c>
      <c r="F356" s="96" t="s">
        <v>2007</v>
      </c>
      <c r="G356" s="96"/>
      <c r="H356" s="96"/>
      <c r="I356" s="96" t="s">
        <v>2006</v>
      </c>
      <c r="J356" s="279" t="s">
        <v>147</v>
      </c>
      <c r="K356" s="280">
        <v>211.7</v>
      </c>
      <c r="L356" s="281">
        <f>K356/5</f>
        <v>42.339999999999996</v>
      </c>
      <c r="M356" s="279" t="s">
        <v>162</v>
      </c>
      <c r="N356" s="295"/>
      <c r="O356" s="280">
        <v>211.7</v>
      </c>
      <c r="P356" s="112">
        <v>1</v>
      </c>
      <c r="Q356" s="113"/>
      <c r="R356" s="113"/>
    </row>
    <row r="357" spans="1:18" ht="21">
      <c r="A357" s="225"/>
      <c r="B357" s="137"/>
      <c r="C357" s="129"/>
      <c r="D357" s="129"/>
      <c r="E357" s="137"/>
      <c r="F357" s="111"/>
      <c r="G357" s="111"/>
      <c r="H357" s="111"/>
      <c r="I357" s="111"/>
      <c r="J357" s="272"/>
      <c r="K357" s="274"/>
      <c r="L357" s="273"/>
      <c r="M357" s="272"/>
      <c r="N357" s="294"/>
      <c r="O357" s="272"/>
      <c r="P357" s="114"/>
      <c r="Q357" s="114"/>
      <c r="R357" s="114"/>
    </row>
    <row r="358" spans="1:18" ht="81.75">
      <c r="A358" s="222">
        <v>124</v>
      </c>
      <c r="B358" s="254" t="s">
        <v>301</v>
      </c>
      <c r="C358" s="254" t="s">
        <v>1006</v>
      </c>
      <c r="D358" s="254" t="s">
        <v>1007</v>
      </c>
      <c r="E358" s="254">
        <v>40</v>
      </c>
      <c r="F358" s="255" t="s">
        <v>608</v>
      </c>
      <c r="G358" s="255"/>
      <c r="H358" s="255"/>
      <c r="I358" s="256" t="s">
        <v>1723</v>
      </c>
      <c r="J358" s="255" t="s">
        <v>1724</v>
      </c>
      <c r="K358" s="250">
        <v>14.7</v>
      </c>
      <c r="L358" s="251">
        <v>1.47</v>
      </c>
      <c r="M358" s="250">
        <v>14.83</v>
      </c>
      <c r="N358" s="290"/>
      <c r="O358" s="250">
        <v>14.7</v>
      </c>
      <c r="P358" s="112">
        <v>1</v>
      </c>
      <c r="Q358" s="113"/>
      <c r="R358" s="113"/>
    </row>
    <row r="359" spans="1:18" ht="21">
      <c r="A359" s="225"/>
      <c r="B359" s="137"/>
      <c r="C359" s="137"/>
      <c r="D359" s="137"/>
      <c r="E359" s="137"/>
      <c r="F359" s="296"/>
      <c r="G359" s="296"/>
      <c r="H359" s="296"/>
      <c r="I359" s="297"/>
      <c r="J359" s="296"/>
      <c r="K359" s="292"/>
      <c r="L359" s="298"/>
      <c r="M359" s="292"/>
      <c r="N359" s="299"/>
      <c r="O359" s="292"/>
      <c r="P359" s="114"/>
      <c r="Q359" s="114"/>
      <c r="R359" s="114"/>
    </row>
    <row r="360" spans="1:18" ht="105">
      <c r="A360" s="222">
        <v>125</v>
      </c>
      <c r="B360" s="101" t="s">
        <v>428</v>
      </c>
      <c r="C360" s="101" t="s">
        <v>429</v>
      </c>
      <c r="D360" s="101" t="s">
        <v>430</v>
      </c>
      <c r="E360" s="101">
        <v>2</v>
      </c>
      <c r="F360" s="96" t="s">
        <v>2008</v>
      </c>
      <c r="G360" s="96"/>
      <c r="H360" s="96"/>
      <c r="I360" s="96" t="s">
        <v>157</v>
      </c>
      <c r="J360" s="279" t="s">
        <v>147</v>
      </c>
      <c r="K360" s="279">
        <v>82.56</v>
      </c>
      <c r="L360" s="281">
        <f>K360/6</f>
        <v>13.76</v>
      </c>
      <c r="M360" s="279">
        <v>100.56</v>
      </c>
      <c r="N360" s="295"/>
      <c r="O360" s="279">
        <v>82.56</v>
      </c>
      <c r="P360" s="112">
        <v>1</v>
      </c>
      <c r="Q360" s="113"/>
      <c r="R360" s="113"/>
    </row>
    <row r="361" spans="1:18" ht="21">
      <c r="A361" s="225"/>
      <c r="B361" s="137"/>
      <c r="C361" s="137"/>
      <c r="D361" s="137"/>
      <c r="E361" s="137"/>
      <c r="F361" s="111"/>
      <c r="G361" s="111"/>
      <c r="H361" s="111"/>
      <c r="I361" s="111"/>
      <c r="J361" s="272"/>
      <c r="K361" s="272"/>
      <c r="L361" s="273"/>
      <c r="M361" s="272"/>
      <c r="N361" s="294"/>
      <c r="O361" s="272"/>
      <c r="P361" s="114"/>
      <c r="Q361" s="114"/>
      <c r="R361" s="114"/>
    </row>
    <row r="362" spans="1:18" ht="105">
      <c r="A362" s="222">
        <v>126</v>
      </c>
      <c r="B362" s="254" t="s">
        <v>428</v>
      </c>
      <c r="C362" s="254" t="s">
        <v>429</v>
      </c>
      <c r="D362" s="254" t="s">
        <v>2371</v>
      </c>
      <c r="E362" s="254">
        <v>450</v>
      </c>
      <c r="F362" s="96" t="s">
        <v>2009</v>
      </c>
      <c r="G362" s="96"/>
      <c r="H362" s="96"/>
      <c r="I362" s="96" t="s">
        <v>157</v>
      </c>
      <c r="J362" s="279" t="s">
        <v>147</v>
      </c>
      <c r="K362" s="280">
        <v>352.8</v>
      </c>
      <c r="L362" s="281">
        <f>K362/6</f>
        <v>58.800000000000004</v>
      </c>
      <c r="M362" s="279">
        <v>502.78</v>
      </c>
      <c r="N362" s="295">
        <v>502.78</v>
      </c>
      <c r="O362" s="280">
        <v>352.8</v>
      </c>
      <c r="P362" s="112">
        <v>1</v>
      </c>
      <c r="Q362" s="113"/>
      <c r="R362" s="113"/>
    </row>
    <row r="363" spans="1:18" ht="21">
      <c r="A363" s="225"/>
      <c r="B363" s="137"/>
      <c r="C363" s="137"/>
      <c r="D363" s="137"/>
      <c r="E363" s="137"/>
      <c r="F363" s="111"/>
      <c r="G363" s="111"/>
      <c r="H363" s="111"/>
      <c r="I363" s="111"/>
      <c r="J363" s="272"/>
      <c r="K363" s="274"/>
      <c r="L363" s="273"/>
      <c r="M363" s="272"/>
      <c r="N363" s="294"/>
      <c r="O363" s="272"/>
      <c r="P363" s="114"/>
      <c r="Q363" s="114"/>
      <c r="R363" s="114"/>
    </row>
    <row r="364" spans="1:18" ht="168">
      <c r="A364" s="222">
        <v>127</v>
      </c>
      <c r="B364" s="254" t="s">
        <v>428</v>
      </c>
      <c r="C364" s="95" t="s">
        <v>2406</v>
      </c>
      <c r="D364" s="95" t="s">
        <v>402</v>
      </c>
      <c r="E364" s="254">
        <v>10</v>
      </c>
      <c r="F364" s="90" t="s">
        <v>54</v>
      </c>
      <c r="G364" s="96" t="s">
        <v>55</v>
      </c>
      <c r="H364" s="276">
        <v>1</v>
      </c>
      <c r="I364" s="90" t="s">
        <v>1148</v>
      </c>
      <c r="J364" s="90" t="s">
        <v>1124</v>
      </c>
      <c r="K364" s="276">
        <v>80.95</v>
      </c>
      <c r="L364" s="277">
        <v>67.46</v>
      </c>
      <c r="M364" s="278">
        <v>83.79599999999999</v>
      </c>
      <c r="N364" s="282"/>
      <c r="O364" s="276">
        <v>80.95</v>
      </c>
      <c r="P364" s="112">
        <v>1</v>
      </c>
      <c r="Q364" s="113"/>
      <c r="R364" s="113"/>
    </row>
    <row r="365" spans="1:18" ht="21">
      <c r="A365" s="225"/>
      <c r="B365" s="137"/>
      <c r="C365" s="130"/>
      <c r="D365" s="130"/>
      <c r="E365" s="137"/>
      <c r="F365" s="111"/>
      <c r="G365" s="111"/>
      <c r="H365" s="272"/>
      <c r="I365" s="111"/>
      <c r="J365" s="111"/>
      <c r="K365" s="272"/>
      <c r="L365" s="273"/>
      <c r="M365" s="274"/>
      <c r="N365" s="294"/>
      <c r="O365" s="272"/>
      <c r="P365" s="114"/>
      <c r="Q365" s="114"/>
      <c r="R365" s="114"/>
    </row>
    <row r="366" spans="1:18" ht="81.75">
      <c r="A366" s="222">
        <v>128</v>
      </c>
      <c r="B366" s="254" t="s">
        <v>428</v>
      </c>
      <c r="C366" s="254" t="s">
        <v>2370</v>
      </c>
      <c r="D366" s="254" t="s">
        <v>2340</v>
      </c>
      <c r="E366" s="254">
        <v>1</v>
      </c>
      <c r="F366" s="255" t="s">
        <v>609</v>
      </c>
      <c r="G366" s="255"/>
      <c r="H366" s="255"/>
      <c r="I366" s="256" t="s">
        <v>1723</v>
      </c>
      <c r="J366" s="255" t="s">
        <v>1724</v>
      </c>
      <c r="K366" s="250">
        <v>414.34</v>
      </c>
      <c r="L366" s="251">
        <v>414.34</v>
      </c>
      <c r="M366" s="250">
        <v>433.17</v>
      </c>
      <c r="N366" s="290">
        <v>433.17</v>
      </c>
      <c r="O366" s="250">
        <v>414.34</v>
      </c>
      <c r="P366" s="119">
        <v>1</v>
      </c>
      <c r="Q366" s="113"/>
      <c r="R366" s="113"/>
    </row>
    <row r="367" spans="1:18" ht="231">
      <c r="A367" s="222">
        <v>128</v>
      </c>
      <c r="B367" s="254" t="s">
        <v>428</v>
      </c>
      <c r="C367" s="254" t="s">
        <v>2370</v>
      </c>
      <c r="D367" s="254" t="s">
        <v>2340</v>
      </c>
      <c r="E367" s="254">
        <v>1</v>
      </c>
      <c r="F367" s="96" t="s">
        <v>2010</v>
      </c>
      <c r="G367" s="96"/>
      <c r="H367" s="96"/>
      <c r="I367" s="96" t="s">
        <v>2011</v>
      </c>
      <c r="J367" s="279" t="s">
        <v>147</v>
      </c>
      <c r="K367" s="279">
        <v>428.88</v>
      </c>
      <c r="L367" s="281">
        <f>K367</f>
        <v>428.88</v>
      </c>
      <c r="M367" s="279">
        <v>433.17</v>
      </c>
      <c r="N367" s="295">
        <v>433.17</v>
      </c>
      <c r="O367" s="279">
        <v>428.88</v>
      </c>
      <c r="P367" s="112">
        <v>2</v>
      </c>
      <c r="Q367" s="113"/>
      <c r="R367" s="113"/>
    </row>
    <row r="368" spans="1:18" ht="21">
      <c r="A368" s="225"/>
      <c r="B368" s="137"/>
      <c r="C368" s="137"/>
      <c r="D368" s="137"/>
      <c r="E368" s="137"/>
      <c r="F368" s="111"/>
      <c r="G368" s="111"/>
      <c r="H368" s="111"/>
      <c r="I368" s="111"/>
      <c r="J368" s="272"/>
      <c r="K368" s="272"/>
      <c r="L368" s="273"/>
      <c r="M368" s="272"/>
      <c r="N368" s="294"/>
      <c r="O368" s="272"/>
      <c r="P368" s="114"/>
      <c r="Q368" s="114"/>
      <c r="R368" s="114"/>
    </row>
    <row r="369" spans="1:18" ht="81">
      <c r="A369" s="222"/>
      <c r="B369" s="222" t="s">
        <v>138</v>
      </c>
      <c r="C369" s="164"/>
      <c r="D369" s="253" t="s">
        <v>139</v>
      </c>
      <c r="E369" s="254"/>
      <c r="F369" s="255"/>
      <c r="G369" s="255"/>
      <c r="H369" s="255"/>
      <c r="I369" s="256"/>
      <c r="J369" s="255"/>
      <c r="K369" s="250"/>
      <c r="L369" s="251"/>
      <c r="M369" s="250"/>
      <c r="N369" s="290"/>
      <c r="O369" s="250"/>
      <c r="P369" s="112"/>
      <c r="Q369" s="113"/>
      <c r="R369" s="113"/>
    </row>
    <row r="370" spans="1:18" ht="111.75">
      <c r="A370" s="230">
        <v>129</v>
      </c>
      <c r="B370" s="325" t="s">
        <v>2227</v>
      </c>
      <c r="C370" s="27" t="s">
        <v>2672</v>
      </c>
      <c r="D370" s="25" t="s">
        <v>2673</v>
      </c>
      <c r="E370" s="325">
        <v>800</v>
      </c>
      <c r="F370" s="325" t="s">
        <v>212</v>
      </c>
      <c r="G370" s="96"/>
      <c r="H370" s="276"/>
      <c r="I370" s="326" t="s">
        <v>2019</v>
      </c>
      <c r="J370" s="326" t="s">
        <v>1385</v>
      </c>
      <c r="K370" s="327">
        <v>114</v>
      </c>
      <c r="L370" s="327">
        <v>11.4</v>
      </c>
      <c r="M370" s="328">
        <v>127.51</v>
      </c>
      <c r="N370" s="329"/>
      <c r="O370" s="278">
        <v>11.4</v>
      </c>
      <c r="P370" s="112">
        <v>1</v>
      </c>
      <c r="Q370" s="113"/>
      <c r="R370" s="113"/>
    </row>
    <row r="371" spans="1:18" ht="273">
      <c r="A371" s="222">
        <v>129</v>
      </c>
      <c r="B371" s="254" t="s">
        <v>2227</v>
      </c>
      <c r="C371" s="102" t="s">
        <v>2672</v>
      </c>
      <c r="D371" s="96" t="s">
        <v>2673</v>
      </c>
      <c r="E371" s="254">
        <v>800</v>
      </c>
      <c r="F371" s="90" t="s">
        <v>56</v>
      </c>
      <c r="G371" s="96" t="s">
        <v>26</v>
      </c>
      <c r="H371" s="276">
        <v>1</v>
      </c>
      <c r="I371" s="90" t="s">
        <v>57</v>
      </c>
      <c r="J371" s="90" t="s">
        <v>1124</v>
      </c>
      <c r="K371" s="276">
        <v>11.58</v>
      </c>
      <c r="L371" s="277">
        <v>9.65</v>
      </c>
      <c r="M371" s="278">
        <v>12.75</v>
      </c>
      <c r="N371" s="282"/>
      <c r="O371" s="276">
        <v>11.58</v>
      </c>
      <c r="P371" s="112">
        <v>2</v>
      </c>
      <c r="Q371" s="113"/>
      <c r="R371" s="113"/>
    </row>
    <row r="372" spans="1:18" ht="21">
      <c r="A372" s="231"/>
      <c r="B372" s="330"/>
      <c r="C372" s="346"/>
      <c r="D372" s="347"/>
      <c r="E372" s="330"/>
      <c r="F372" s="330"/>
      <c r="G372" s="111"/>
      <c r="H372" s="272"/>
      <c r="I372" s="331"/>
      <c r="J372" s="331"/>
      <c r="K372" s="332"/>
      <c r="L372" s="332"/>
      <c r="M372" s="333"/>
      <c r="N372" s="334"/>
      <c r="O372" s="333"/>
      <c r="P372" s="114"/>
      <c r="Q372" s="114"/>
      <c r="R372" s="114"/>
    </row>
    <row r="373" spans="1:18" ht="231">
      <c r="A373" s="222">
        <v>130</v>
      </c>
      <c r="B373" s="254" t="s">
        <v>2227</v>
      </c>
      <c r="C373" s="164" t="s">
        <v>2228</v>
      </c>
      <c r="D373" s="164" t="s">
        <v>2707</v>
      </c>
      <c r="E373" s="254">
        <v>120</v>
      </c>
      <c r="F373" s="255" t="s">
        <v>610</v>
      </c>
      <c r="G373" s="255"/>
      <c r="H373" s="255"/>
      <c r="I373" s="256" t="s">
        <v>1729</v>
      </c>
      <c r="J373" s="255" t="s">
        <v>1724</v>
      </c>
      <c r="K373" s="250">
        <v>109</v>
      </c>
      <c r="L373" s="251">
        <v>109</v>
      </c>
      <c r="M373" s="250">
        <v>111.07</v>
      </c>
      <c r="N373" s="290"/>
      <c r="O373" s="250">
        <v>109</v>
      </c>
      <c r="P373" s="112">
        <v>1</v>
      </c>
      <c r="Q373" s="113"/>
      <c r="R373" s="113"/>
    </row>
    <row r="374" spans="1:18" ht="21">
      <c r="A374" s="232"/>
      <c r="B374" s="348"/>
      <c r="C374" s="349"/>
      <c r="D374" s="349"/>
      <c r="E374" s="348"/>
      <c r="F374" s="350"/>
      <c r="G374" s="350"/>
      <c r="H374" s="350"/>
      <c r="I374" s="351"/>
      <c r="J374" s="350"/>
      <c r="K374" s="293"/>
      <c r="L374" s="352"/>
      <c r="M374" s="293"/>
      <c r="N374" s="293"/>
      <c r="O374" s="353"/>
      <c r="P374" s="124"/>
      <c r="Q374" s="124"/>
      <c r="R374" s="124"/>
    </row>
    <row r="375" spans="1:18" ht="147">
      <c r="A375" s="226">
        <v>131</v>
      </c>
      <c r="B375" s="101" t="s">
        <v>2227</v>
      </c>
      <c r="C375" s="101" t="s">
        <v>865</v>
      </c>
      <c r="D375" s="101" t="s">
        <v>2724</v>
      </c>
      <c r="E375" s="101">
        <v>20</v>
      </c>
      <c r="F375" s="90" t="s">
        <v>58</v>
      </c>
      <c r="G375" s="96" t="s">
        <v>59</v>
      </c>
      <c r="H375" s="276">
        <v>1</v>
      </c>
      <c r="I375" s="90" t="s">
        <v>57</v>
      </c>
      <c r="J375" s="90" t="s">
        <v>1124</v>
      </c>
      <c r="K375" s="276">
        <v>12.88</v>
      </c>
      <c r="L375" s="277">
        <v>10.73</v>
      </c>
      <c r="M375" s="278">
        <v>13.38</v>
      </c>
      <c r="N375" s="307"/>
      <c r="O375" s="307">
        <v>12.88</v>
      </c>
      <c r="P375" s="120">
        <v>1</v>
      </c>
      <c r="Q375" s="120"/>
      <c r="R375" s="120"/>
    </row>
    <row r="376" spans="1:18" ht="70.5" customHeight="1">
      <c r="A376" s="229">
        <v>131</v>
      </c>
      <c r="B376" s="316" t="s">
        <v>2227</v>
      </c>
      <c r="C376" s="316" t="s">
        <v>865</v>
      </c>
      <c r="D376" s="316" t="s">
        <v>2724</v>
      </c>
      <c r="E376" s="316">
        <v>20</v>
      </c>
      <c r="F376" s="317" t="s">
        <v>204</v>
      </c>
      <c r="G376" s="317"/>
      <c r="H376" s="317"/>
      <c r="I376" s="318" t="s">
        <v>178</v>
      </c>
      <c r="J376" s="317" t="s">
        <v>179</v>
      </c>
      <c r="K376" s="319">
        <v>13.26</v>
      </c>
      <c r="L376" s="320">
        <v>13.26</v>
      </c>
      <c r="M376" s="319">
        <v>13.38</v>
      </c>
      <c r="N376" s="321">
        <v>13.38</v>
      </c>
      <c r="O376" s="322">
        <v>13.26</v>
      </c>
      <c r="P376" s="125">
        <v>2</v>
      </c>
      <c r="Q376" s="126"/>
      <c r="R376" s="126"/>
    </row>
    <row r="377" spans="1:18" ht="21">
      <c r="A377" s="225"/>
      <c r="B377" s="137"/>
      <c r="C377" s="137"/>
      <c r="D377" s="137"/>
      <c r="E377" s="137"/>
      <c r="F377" s="111"/>
      <c r="G377" s="111"/>
      <c r="H377" s="272"/>
      <c r="I377" s="111"/>
      <c r="J377" s="111"/>
      <c r="K377" s="272"/>
      <c r="L377" s="273"/>
      <c r="M377" s="274"/>
      <c r="N377" s="294"/>
      <c r="O377" s="272"/>
      <c r="P377" s="114"/>
      <c r="Q377" s="114"/>
      <c r="R377" s="114"/>
    </row>
    <row r="378" spans="1:18" ht="273">
      <c r="A378" s="222">
        <v>132</v>
      </c>
      <c r="B378" s="96" t="s">
        <v>405</v>
      </c>
      <c r="C378" s="96" t="s">
        <v>406</v>
      </c>
      <c r="D378" s="354" t="s">
        <v>407</v>
      </c>
      <c r="E378" s="254">
        <v>100</v>
      </c>
      <c r="F378" s="325" t="s">
        <v>213</v>
      </c>
      <c r="G378" s="255"/>
      <c r="H378" s="255"/>
      <c r="I378" s="325" t="s">
        <v>216</v>
      </c>
      <c r="J378" s="326" t="s">
        <v>1385</v>
      </c>
      <c r="K378" s="327">
        <v>275.8</v>
      </c>
      <c r="L378" s="327">
        <v>13.79</v>
      </c>
      <c r="M378" s="327">
        <v>275.8</v>
      </c>
      <c r="N378" s="329"/>
      <c r="O378" s="322">
        <v>275.8</v>
      </c>
      <c r="P378" s="112">
        <v>1</v>
      </c>
      <c r="Q378" s="113"/>
      <c r="R378" s="113"/>
    </row>
    <row r="379" spans="1:18" ht="21">
      <c r="A379" s="225"/>
      <c r="B379" s="111"/>
      <c r="C379" s="111"/>
      <c r="D379" s="355"/>
      <c r="E379" s="137"/>
      <c r="F379" s="330"/>
      <c r="G379" s="296"/>
      <c r="H379" s="296"/>
      <c r="I379" s="330"/>
      <c r="J379" s="331"/>
      <c r="K379" s="332"/>
      <c r="L379" s="332"/>
      <c r="M379" s="332"/>
      <c r="N379" s="334"/>
      <c r="O379" s="333"/>
      <c r="P379" s="114"/>
      <c r="Q379" s="114"/>
      <c r="R379" s="114"/>
    </row>
    <row r="380" spans="1:18" ht="231">
      <c r="A380" s="222">
        <v>133</v>
      </c>
      <c r="B380" s="254" t="s">
        <v>136</v>
      </c>
      <c r="C380" s="101" t="s">
        <v>971</v>
      </c>
      <c r="D380" s="175" t="s">
        <v>702</v>
      </c>
      <c r="E380" s="254">
        <v>100</v>
      </c>
      <c r="F380" s="325" t="s">
        <v>214</v>
      </c>
      <c r="G380" s="255"/>
      <c r="H380" s="255"/>
      <c r="I380" s="325" t="s">
        <v>216</v>
      </c>
      <c r="J380" s="326" t="s">
        <v>1385</v>
      </c>
      <c r="K380" s="328">
        <v>5.98</v>
      </c>
      <c r="L380" s="356">
        <v>2.016</v>
      </c>
      <c r="M380" s="328">
        <v>5.98</v>
      </c>
      <c r="N380" s="329"/>
      <c r="O380" s="322">
        <v>5.98</v>
      </c>
      <c r="P380" s="112">
        <v>1</v>
      </c>
      <c r="Q380" s="113"/>
      <c r="R380" s="113"/>
    </row>
    <row r="381" spans="1:18" ht="21">
      <c r="A381" s="225"/>
      <c r="B381" s="137"/>
      <c r="C381" s="137"/>
      <c r="D381" s="207"/>
      <c r="E381" s="137"/>
      <c r="F381" s="330"/>
      <c r="G381" s="296"/>
      <c r="H381" s="296"/>
      <c r="I381" s="330"/>
      <c r="J381" s="331"/>
      <c r="K381" s="333"/>
      <c r="L381" s="357"/>
      <c r="M381" s="333"/>
      <c r="N381" s="334"/>
      <c r="O381" s="333"/>
      <c r="P381" s="114"/>
      <c r="Q381" s="114"/>
      <c r="R381" s="114"/>
    </row>
    <row r="382" spans="1:18" ht="231">
      <c r="A382" s="222">
        <v>134</v>
      </c>
      <c r="B382" s="254" t="s">
        <v>136</v>
      </c>
      <c r="C382" s="101" t="s">
        <v>971</v>
      </c>
      <c r="D382" s="175" t="s">
        <v>1438</v>
      </c>
      <c r="E382" s="254">
        <v>100</v>
      </c>
      <c r="F382" s="325" t="s">
        <v>215</v>
      </c>
      <c r="G382" s="255"/>
      <c r="H382" s="255"/>
      <c r="I382" s="325" t="s">
        <v>216</v>
      </c>
      <c r="J382" s="326" t="s">
        <v>1385</v>
      </c>
      <c r="K382" s="328">
        <v>7.01</v>
      </c>
      <c r="L382" s="356">
        <v>2.976</v>
      </c>
      <c r="M382" s="328">
        <v>7.01</v>
      </c>
      <c r="N382" s="329"/>
      <c r="O382" s="322">
        <v>7.01</v>
      </c>
      <c r="P382" s="112">
        <v>1</v>
      </c>
      <c r="Q382" s="113"/>
      <c r="R382" s="113"/>
    </row>
    <row r="383" spans="1:18" ht="21">
      <c r="A383" s="225"/>
      <c r="B383" s="137"/>
      <c r="C383" s="137"/>
      <c r="D383" s="207"/>
      <c r="E383" s="137"/>
      <c r="F383" s="330"/>
      <c r="G383" s="296"/>
      <c r="H383" s="296"/>
      <c r="I383" s="330"/>
      <c r="J383" s="331"/>
      <c r="K383" s="333"/>
      <c r="L383" s="357"/>
      <c r="M383" s="333"/>
      <c r="N383" s="333"/>
      <c r="O383" s="333"/>
      <c r="P383" s="114"/>
      <c r="Q383" s="114"/>
      <c r="R383" s="114"/>
    </row>
    <row r="384" spans="1:18" ht="138">
      <c r="A384" s="230">
        <v>135</v>
      </c>
      <c r="B384" s="325" t="s">
        <v>136</v>
      </c>
      <c r="C384" s="325" t="s">
        <v>137</v>
      </c>
      <c r="D384" s="358" t="s">
        <v>939</v>
      </c>
      <c r="E384" s="325">
        <v>250</v>
      </c>
      <c r="F384" s="325" t="s">
        <v>217</v>
      </c>
      <c r="G384" s="337"/>
      <c r="H384" s="337"/>
      <c r="I384" s="325" t="s">
        <v>216</v>
      </c>
      <c r="J384" s="326" t="s">
        <v>1385</v>
      </c>
      <c r="K384" s="327">
        <v>78</v>
      </c>
      <c r="L384" s="328">
        <v>7.8</v>
      </c>
      <c r="M384" s="328">
        <v>104.95</v>
      </c>
      <c r="N384" s="329"/>
      <c r="O384" s="322">
        <v>7.8</v>
      </c>
      <c r="P384" s="120">
        <v>1</v>
      </c>
      <c r="Q384" s="120"/>
      <c r="R384" s="120"/>
    </row>
    <row r="385" spans="1:18" ht="315">
      <c r="A385" s="229">
        <v>135</v>
      </c>
      <c r="B385" s="316" t="s">
        <v>136</v>
      </c>
      <c r="C385" s="316" t="s">
        <v>137</v>
      </c>
      <c r="D385" s="359" t="s">
        <v>939</v>
      </c>
      <c r="E385" s="316">
        <v>250</v>
      </c>
      <c r="F385" s="317" t="s">
        <v>205</v>
      </c>
      <c r="G385" s="335"/>
      <c r="H385" s="335"/>
      <c r="I385" s="318" t="s">
        <v>178</v>
      </c>
      <c r="J385" s="317" t="s">
        <v>179</v>
      </c>
      <c r="K385" s="319">
        <v>8.58</v>
      </c>
      <c r="L385" s="320">
        <v>8.58</v>
      </c>
      <c r="M385" s="319">
        <v>14.16</v>
      </c>
      <c r="N385" s="321">
        <v>14.16</v>
      </c>
      <c r="O385" s="322">
        <v>8.58</v>
      </c>
      <c r="P385" s="125">
        <v>2</v>
      </c>
      <c r="Q385" s="126"/>
      <c r="R385" s="126"/>
    </row>
    <row r="386" spans="1:18" ht="20.25">
      <c r="A386" s="231"/>
      <c r="B386" s="330"/>
      <c r="C386" s="330"/>
      <c r="D386" s="360"/>
      <c r="E386" s="330"/>
      <c r="F386" s="330"/>
      <c r="G386" s="341"/>
      <c r="H386" s="341"/>
      <c r="I386" s="330"/>
      <c r="J386" s="331"/>
      <c r="K386" s="332"/>
      <c r="L386" s="333"/>
      <c r="M386" s="333"/>
      <c r="N386" s="334"/>
      <c r="O386" s="333"/>
      <c r="P386" s="114"/>
      <c r="Q386" s="114"/>
      <c r="R386" s="114"/>
    </row>
    <row r="387" spans="1:18" ht="336">
      <c r="A387" s="222">
        <v>136</v>
      </c>
      <c r="B387" s="254" t="s">
        <v>136</v>
      </c>
      <c r="C387" s="254" t="s">
        <v>137</v>
      </c>
      <c r="D387" s="96" t="s">
        <v>940</v>
      </c>
      <c r="E387" s="254">
        <v>200</v>
      </c>
      <c r="F387" s="325" t="s">
        <v>218</v>
      </c>
      <c r="G387" s="255"/>
      <c r="H387" s="255"/>
      <c r="I387" s="325" t="s">
        <v>216</v>
      </c>
      <c r="J387" s="326" t="s">
        <v>1385</v>
      </c>
      <c r="K387" s="327">
        <v>72</v>
      </c>
      <c r="L387" s="328">
        <v>7.199999999999999</v>
      </c>
      <c r="M387" s="328">
        <v>79.3</v>
      </c>
      <c r="N387" s="329"/>
      <c r="O387" s="278">
        <v>72</v>
      </c>
      <c r="P387" s="112">
        <v>1</v>
      </c>
      <c r="Q387" s="113"/>
      <c r="R387" s="113"/>
    </row>
    <row r="388" spans="1:18" ht="21">
      <c r="A388" s="225"/>
      <c r="B388" s="137"/>
      <c r="C388" s="137"/>
      <c r="D388" s="111"/>
      <c r="E388" s="137"/>
      <c r="F388" s="330"/>
      <c r="G388" s="296"/>
      <c r="H388" s="296"/>
      <c r="I388" s="330"/>
      <c r="J388" s="331"/>
      <c r="K388" s="332"/>
      <c r="L388" s="333"/>
      <c r="M388" s="333"/>
      <c r="N388" s="333"/>
      <c r="O388" s="333"/>
      <c r="P388" s="114"/>
      <c r="Q388" s="114"/>
      <c r="R388" s="114"/>
    </row>
    <row r="389" spans="1:18" ht="210">
      <c r="A389" s="226">
        <v>137</v>
      </c>
      <c r="B389" s="101" t="s">
        <v>136</v>
      </c>
      <c r="C389" s="101" t="s">
        <v>137</v>
      </c>
      <c r="D389" s="90" t="s">
        <v>2679</v>
      </c>
      <c r="E389" s="101">
        <v>10</v>
      </c>
      <c r="F389" s="90" t="s">
        <v>60</v>
      </c>
      <c r="G389" s="96" t="s">
        <v>61</v>
      </c>
      <c r="H389" s="276">
        <v>1</v>
      </c>
      <c r="I389" s="90" t="s">
        <v>62</v>
      </c>
      <c r="J389" s="90" t="s">
        <v>1124</v>
      </c>
      <c r="K389" s="276">
        <v>60.47</v>
      </c>
      <c r="L389" s="277">
        <v>50.39</v>
      </c>
      <c r="M389" s="278">
        <v>60.91</v>
      </c>
      <c r="N389" s="282"/>
      <c r="O389" s="276">
        <v>60.47</v>
      </c>
      <c r="P389" s="127">
        <v>1</v>
      </c>
      <c r="Q389" s="127"/>
      <c r="R389" s="127"/>
    </row>
    <row r="390" spans="1:18" ht="210">
      <c r="A390" s="229">
        <v>137</v>
      </c>
      <c r="B390" s="361" t="s">
        <v>136</v>
      </c>
      <c r="C390" s="361" t="s">
        <v>137</v>
      </c>
      <c r="D390" s="362" t="s">
        <v>2679</v>
      </c>
      <c r="E390" s="316">
        <v>10</v>
      </c>
      <c r="F390" s="317" t="s">
        <v>206</v>
      </c>
      <c r="G390" s="317"/>
      <c r="H390" s="317"/>
      <c r="I390" s="318" t="s">
        <v>207</v>
      </c>
      <c r="J390" s="317" t="s">
        <v>179</v>
      </c>
      <c r="K390" s="319">
        <v>60.91</v>
      </c>
      <c r="L390" s="320">
        <v>60.91</v>
      </c>
      <c r="M390" s="319">
        <v>60.91</v>
      </c>
      <c r="N390" s="321">
        <v>60.91</v>
      </c>
      <c r="O390" s="322">
        <v>60.91</v>
      </c>
      <c r="P390" s="125">
        <v>2</v>
      </c>
      <c r="Q390" s="126"/>
      <c r="R390" s="126"/>
    </row>
    <row r="391" spans="1:18" ht="21">
      <c r="A391" s="225"/>
      <c r="B391" s="137"/>
      <c r="C391" s="137"/>
      <c r="D391" s="111"/>
      <c r="E391" s="137"/>
      <c r="F391" s="111"/>
      <c r="G391" s="111"/>
      <c r="H391" s="272"/>
      <c r="I391" s="111"/>
      <c r="J391" s="111"/>
      <c r="K391" s="272"/>
      <c r="L391" s="273"/>
      <c r="M391" s="274"/>
      <c r="N391" s="272"/>
      <c r="O391" s="272"/>
      <c r="P391" s="114"/>
      <c r="Q391" s="114"/>
      <c r="R391" s="114"/>
    </row>
    <row r="392" spans="1:18" ht="210">
      <c r="A392" s="226">
        <v>138</v>
      </c>
      <c r="B392" s="101" t="s">
        <v>136</v>
      </c>
      <c r="C392" s="101" t="s">
        <v>137</v>
      </c>
      <c r="D392" s="90" t="s">
        <v>2680</v>
      </c>
      <c r="E392" s="101">
        <v>10</v>
      </c>
      <c r="F392" s="90" t="s">
        <v>63</v>
      </c>
      <c r="G392" s="96" t="s">
        <v>61</v>
      </c>
      <c r="H392" s="276">
        <v>1</v>
      </c>
      <c r="I392" s="90" t="s">
        <v>62</v>
      </c>
      <c r="J392" s="90" t="s">
        <v>1124</v>
      </c>
      <c r="K392" s="276">
        <v>58.5</v>
      </c>
      <c r="L392" s="277">
        <v>48.75</v>
      </c>
      <c r="M392" s="278">
        <v>58.86999999999999</v>
      </c>
      <c r="N392" s="282"/>
      <c r="O392" s="278">
        <v>58.5</v>
      </c>
      <c r="P392" s="127">
        <v>1</v>
      </c>
      <c r="Q392" s="127"/>
      <c r="R392" s="127"/>
    </row>
    <row r="393" spans="1:18" ht="210">
      <c r="A393" s="229">
        <v>138</v>
      </c>
      <c r="B393" s="361" t="s">
        <v>136</v>
      </c>
      <c r="C393" s="361" t="s">
        <v>137</v>
      </c>
      <c r="D393" s="362" t="s">
        <v>2680</v>
      </c>
      <c r="E393" s="316">
        <v>10</v>
      </c>
      <c r="F393" s="317" t="s">
        <v>208</v>
      </c>
      <c r="G393" s="317"/>
      <c r="H393" s="317"/>
      <c r="I393" s="318" t="s">
        <v>207</v>
      </c>
      <c r="J393" s="317" t="s">
        <v>179</v>
      </c>
      <c r="K393" s="319">
        <v>58.87</v>
      </c>
      <c r="L393" s="320">
        <v>58.87</v>
      </c>
      <c r="M393" s="319">
        <v>58.87</v>
      </c>
      <c r="N393" s="321">
        <v>58.87</v>
      </c>
      <c r="O393" s="322">
        <v>58.87</v>
      </c>
      <c r="P393" s="125">
        <v>2</v>
      </c>
      <c r="Q393" s="126"/>
      <c r="R393" s="126"/>
    </row>
    <row r="394" spans="1:18" ht="21">
      <c r="A394" s="225"/>
      <c r="B394" s="137"/>
      <c r="C394" s="137"/>
      <c r="D394" s="111"/>
      <c r="E394" s="137"/>
      <c r="F394" s="111"/>
      <c r="G394" s="111"/>
      <c r="H394" s="272"/>
      <c r="I394" s="111"/>
      <c r="J394" s="111"/>
      <c r="K394" s="272"/>
      <c r="L394" s="273"/>
      <c r="M394" s="274"/>
      <c r="N394" s="294"/>
      <c r="O394" s="272"/>
      <c r="P394" s="114"/>
      <c r="Q394" s="114"/>
      <c r="R394" s="114"/>
    </row>
    <row r="395" spans="1:18" ht="84">
      <c r="A395" s="222">
        <v>139</v>
      </c>
      <c r="B395" s="254" t="s">
        <v>136</v>
      </c>
      <c r="C395" s="101" t="s">
        <v>1467</v>
      </c>
      <c r="D395" s="101" t="s">
        <v>2420</v>
      </c>
      <c r="E395" s="254">
        <v>10</v>
      </c>
      <c r="F395" s="96" t="s">
        <v>2012</v>
      </c>
      <c r="G395" s="96"/>
      <c r="H395" s="96"/>
      <c r="I395" s="96" t="s">
        <v>2013</v>
      </c>
      <c r="J395" s="279" t="s">
        <v>147</v>
      </c>
      <c r="K395" s="280">
        <v>83</v>
      </c>
      <c r="L395" s="281">
        <f>K395</f>
        <v>83</v>
      </c>
      <c r="M395" s="280">
        <v>111.7</v>
      </c>
      <c r="N395" s="295"/>
      <c r="O395" s="280">
        <v>83</v>
      </c>
      <c r="P395" s="112">
        <v>1</v>
      </c>
      <c r="Q395" s="113"/>
      <c r="R395" s="113"/>
    </row>
    <row r="396" spans="1:18" ht="21">
      <c r="A396" s="225"/>
      <c r="B396" s="137"/>
      <c r="C396" s="137"/>
      <c r="D396" s="137"/>
      <c r="E396" s="137"/>
      <c r="F396" s="111"/>
      <c r="G396" s="111"/>
      <c r="H396" s="111"/>
      <c r="I396" s="111"/>
      <c r="J396" s="272"/>
      <c r="K396" s="274"/>
      <c r="L396" s="273"/>
      <c r="M396" s="274"/>
      <c r="N396" s="294"/>
      <c r="O396" s="272"/>
      <c r="P396" s="114"/>
      <c r="Q396" s="114"/>
      <c r="R396" s="114"/>
    </row>
    <row r="397" spans="1:18" ht="84">
      <c r="A397" s="222">
        <v>140</v>
      </c>
      <c r="B397" s="254" t="s">
        <v>136</v>
      </c>
      <c r="C397" s="101" t="s">
        <v>1467</v>
      </c>
      <c r="D397" s="101" t="s">
        <v>2421</v>
      </c>
      <c r="E397" s="254">
        <v>10</v>
      </c>
      <c r="F397" s="96" t="s">
        <v>2014</v>
      </c>
      <c r="G397" s="96"/>
      <c r="H397" s="96"/>
      <c r="I397" s="96" t="s">
        <v>2015</v>
      </c>
      <c r="J397" s="279" t="s">
        <v>147</v>
      </c>
      <c r="K397" s="279">
        <v>55.85</v>
      </c>
      <c r="L397" s="281">
        <f>K397</f>
        <v>55.85</v>
      </c>
      <c r="M397" s="279">
        <v>55.85</v>
      </c>
      <c r="N397" s="295"/>
      <c r="O397" s="279">
        <v>55.85</v>
      </c>
      <c r="P397" s="112">
        <v>1</v>
      </c>
      <c r="Q397" s="113"/>
      <c r="R397" s="113"/>
    </row>
    <row r="398" spans="1:18" ht="21">
      <c r="A398" s="225"/>
      <c r="B398" s="137"/>
      <c r="C398" s="137"/>
      <c r="D398" s="137"/>
      <c r="E398" s="137"/>
      <c r="F398" s="111"/>
      <c r="G398" s="111"/>
      <c r="H398" s="111"/>
      <c r="I398" s="111"/>
      <c r="J398" s="272"/>
      <c r="K398" s="272"/>
      <c r="L398" s="273"/>
      <c r="M398" s="272"/>
      <c r="N398" s="294"/>
      <c r="O398" s="272"/>
      <c r="P398" s="114"/>
      <c r="Q398" s="114"/>
      <c r="R398" s="114"/>
    </row>
    <row r="399" spans="1:18" ht="84">
      <c r="A399" s="222">
        <v>141</v>
      </c>
      <c r="B399" s="254" t="s">
        <v>136</v>
      </c>
      <c r="C399" s="101" t="s">
        <v>1468</v>
      </c>
      <c r="D399" s="101" t="s">
        <v>2422</v>
      </c>
      <c r="E399" s="254">
        <v>10</v>
      </c>
      <c r="F399" s="96" t="s">
        <v>2016</v>
      </c>
      <c r="G399" s="96"/>
      <c r="H399" s="96"/>
      <c r="I399" s="96" t="s">
        <v>2013</v>
      </c>
      <c r="J399" s="279" t="s">
        <v>147</v>
      </c>
      <c r="K399" s="279">
        <v>89.98</v>
      </c>
      <c r="L399" s="281">
        <f>K399</f>
        <v>89.98</v>
      </c>
      <c r="M399" s="279">
        <v>115.45</v>
      </c>
      <c r="N399" s="295"/>
      <c r="O399" s="279">
        <v>89.98</v>
      </c>
      <c r="P399" s="112">
        <v>1</v>
      </c>
      <c r="Q399" s="113"/>
      <c r="R399" s="113"/>
    </row>
    <row r="400" spans="1:18" ht="21">
      <c r="A400" s="225"/>
      <c r="B400" s="137"/>
      <c r="C400" s="137"/>
      <c r="D400" s="137"/>
      <c r="E400" s="137"/>
      <c r="F400" s="111"/>
      <c r="G400" s="111"/>
      <c r="H400" s="111"/>
      <c r="I400" s="111"/>
      <c r="J400" s="272"/>
      <c r="K400" s="272"/>
      <c r="L400" s="273"/>
      <c r="M400" s="272"/>
      <c r="N400" s="294"/>
      <c r="O400" s="272"/>
      <c r="P400" s="114"/>
      <c r="Q400" s="114"/>
      <c r="R400" s="114"/>
    </row>
    <row r="401" spans="1:18" ht="105">
      <c r="A401" s="222">
        <v>142</v>
      </c>
      <c r="B401" s="254" t="s">
        <v>136</v>
      </c>
      <c r="C401" s="101" t="s">
        <v>1468</v>
      </c>
      <c r="D401" s="101" t="s">
        <v>2423</v>
      </c>
      <c r="E401" s="254">
        <v>10</v>
      </c>
      <c r="F401" s="96" t="s">
        <v>2017</v>
      </c>
      <c r="G401" s="96"/>
      <c r="H401" s="96"/>
      <c r="I401" s="96" t="s">
        <v>2013</v>
      </c>
      <c r="J401" s="279" t="s">
        <v>147</v>
      </c>
      <c r="K401" s="279">
        <v>74.42</v>
      </c>
      <c r="L401" s="281">
        <f>K401</f>
        <v>74.42</v>
      </c>
      <c r="M401" s="279">
        <v>74.42</v>
      </c>
      <c r="N401" s="295"/>
      <c r="O401" s="279">
        <v>74.42</v>
      </c>
      <c r="P401" s="112">
        <v>1</v>
      </c>
      <c r="Q401" s="113"/>
      <c r="R401" s="113"/>
    </row>
    <row r="402" spans="1:18" ht="21">
      <c r="A402" s="225"/>
      <c r="B402" s="137"/>
      <c r="C402" s="137"/>
      <c r="D402" s="137"/>
      <c r="E402" s="137"/>
      <c r="F402" s="111"/>
      <c r="G402" s="111"/>
      <c r="H402" s="111"/>
      <c r="I402" s="111"/>
      <c r="J402" s="272"/>
      <c r="K402" s="272"/>
      <c r="L402" s="273"/>
      <c r="M402" s="272"/>
      <c r="N402" s="272"/>
      <c r="O402" s="272"/>
      <c r="P402" s="114"/>
      <c r="Q402" s="114"/>
      <c r="R402" s="114"/>
    </row>
    <row r="403" spans="1:18" ht="357">
      <c r="A403" s="229">
        <v>143</v>
      </c>
      <c r="B403" s="316" t="s">
        <v>136</v>
      </c>
      <c r="C403" s="316" t="s">
        <v>137</v>
      </c>
      <c r="D403" s="363" t="s">
        <v>941</v>
      </c>
      <c r="E403" s="316">
        <v>50</v>
      </c>
      <c r="F403" s="317" t="s">
        <v>209</v>
      </c>
      <c r="G403" s="317"/>
      <c r="H403" s="317"/>
      <c r="I403" s="318" t="s">
        <v>207</v>
      </c>
      <c r="J403" s="317" t="s">
        <v>179</v>
      </c>
      <c r="K403" s="319">
        <v>40.33</v>
      </c>
      <c r="L403" s="320">
        <v>40.33</v>
      </c>
      <c r="M403" s="319">
        <v>44.52</v>
      </c>
      <c r="N403" s="321">
        <v>44.52</v>
      </c>
      <c r="O403" s="322">
        <v>40.33</v>
      </c>
      <c r="P403" s="125">
        <v>1</v>
      </c>
      <c r="Q403" s="126"/>
      <c r="R403" s="126"/>
    </row>
    <row r="404" spans="1:18" ht="357">
      <c r="A404" s="226">
        <v>143</v>
      </c>
      <c r="B404" s="101" t="s">
        <v>136</v>
      </c>
      <c r="C404" s="101" t="s">
        <v>137</v>
      </c>
      <c r="D404" s="90" t="s">
        <v>941</v>
      </c>
      <c r="E404" s="101">
        <v>50</v>
      </c>
      <c r="F404" s="90" t="s">
        <v>64</v>
      </c>
      <c r="G404" s="96" t="s">
        <v>65</v>
      </c>
      <c r="H404" s="276">
        <v>1</v>
      </c>
      <c r="I404" s="90" t="s">
        <v>62</v>
      </c>
      <c r="J404" s="90" t="s">
        <v>1124</v>
      </c>
      <c r="K404" s="276">
        <v>44.3</v>
      </c>
      <c r="L404" s="277">
        <v>36.92</v>
      </c>
      <c r="M404" s="278">
        <v>44.52</v>
      </c>
      <c r="N404" s="282"/>
      <c r="O404" s="278">
        <v>44.3</v>
      </c>
      <c r="P404" s="112">
        <v>2</v>
      </c>
      <c r="Q404" s="113"/>
      <c r="R404" s="113"/>
    </row>
    <row r="405" spans="1:18" ht="21">
      <c r="A405" s="225"/>
      <c r="B405" s="137"/>
      <c r="C405" s="137"/>
      <c r="D405" s="111"/>
      <c r="E405" s="137"/>
      <c r="F405" s="111"/>
      <c r="G405" s="111"/>
      <c r="H405" s="272"/>
      <c r="I405" s="111"/>
      <c r="J405" s="111"/>
      <c r="K405" s="272"/>
      <c r="L405" s="273"/>
      <c r="M405" s="274"/>
      <c r="N405" s="272"/>
      <c r="O405" s="272"/>
      <c r="P405" s="114"/>
      <c r="Q405" s="114"/>
      <c r="R405" s="114"/>
    </row>
    <row r="406" spans="1:18" ht="378">
      <c r="A406" s="226">
        <v>144</v>
      </c>
      <c r="B406" s="101" t="s">
        <v>136</v>
      </c>
      <c r="C406" s="101" t="s">
        <v>137</v>
      </c>
      <c r="D406" s="90" t="s">
        <v>942</v>
      </c>
      <c r="E406" s="101">
        <v>20</v>
      </c>
      <c r="F406" s="90" t="s">
        <v>66</v>
      </c>
      <c r="G406" s="96" t="s">
        <v>65</v>
      </c>
      <c r="H406" s="276">
        <v>1</v>
      </c>
      <c r="I406" s="90" t="s">
        <v>62</v>
      </c>
      <c r="J406" s="90" t="s">
        <v>1124</v>
      </c>
      <c r="K406" s="276">
        <v>47.41</v>
      </c>
      <c r="L406" s="277">
        <v>39.51</v>
      </c>
      <c r="M406" s="278">
        <v>47.62</v>
      </c>
      <c r="N406" s="282"/>
      <c r="O406" s="276">
        <v>47.41</v>
      </c>
      <c r="P406" s="112">
        <v>1</v>
      </c>
      <c r="Q406" s="120"/>
      <c r="R406" s="120"/>
    </row>
    <row r="407" spans="1:18" ht="378">
      <c r="A407" s="229">
        <v>144</v>
      </c>
      <c r="B407" s="316" t="s">
        <v>136</v>
      </c>
      <c r="C407" s="316" t="s">
        <v>137</v>
      </c>
      <c r="D407" s="363" t="s">
        <v>942</v>
      </c>
      <c r="E407" s="316">
        <v>20</v>
      </c>
      <c r="F407" s="317" t="s">
        <v>2032</v>
      </c>
      <c r="G407" s="317"/>
      <c r="H407" s="317"/>
      <c r="I407" s="318" t="s">
        <v>207</v>
      </c>
      <c r="J407" s="317" t="s">
        <v>179</v>
      </c>
      <c r="K407" s="319">
        <v>47.62</v>
      </c>
      <c r="L407" s="320">
        <v>47.62</v>
      </c>
      <c r="M407" s="319">
        <v>47.62</v>
      </c>
      <c r="N407" s="321">
        <v>47.62</v>
      </c>
      <c r="O407" s="322">
        <v>47.62</v>
      </c>
      <c r="P407" s="125">
        <v>2</v>
      </c>
      <c r="Q407" s="126"/>
      <c r="R407" s="126"/>
    </row>
    <row r="408" spans="1:18" ht="21">
      <c r="A408" s="225"/>
      <c r="B408" s="137"/>
      <c r="C408" s="137"/>
      <c r="D408" s="111"/>
      <c r="E408" s="137"/>
      <c r="F408" s="111"/>
      <c r="G408" s="111"/>
      <c r="H408" s="272"/>
      <c r="I408" s="111"/>
      <c r="J408" s="111"/>
      <c r="K408" s="272"/>
      <c r="L408" s="273"/>
      <c r="M408" s="274"/>
      <c r="N408" s="294"/>
      <c r="O408" s="272"/>
      <c r="P408" s="114"/>
      <c r="Q408" s="114"/>
      <c r="R408" s="114"/>
    </row>
    <row r="409" spans="1:18" ht="84">
      <c r="A409" s="222">
        <v>145</v>
      </c>
      <c r="B409" s="254" t="s">
        <v>136</v>
      </c>
      <c r="C409" s="254" t="s">
        <v>971</v>
      </c>
      <c r="D409" s="96" t="s">
        <v>1469</v>
      </c>
      <c r="E409" s="254">
        <v>5</v>
      </c>
      <c r="F409" s="325" t="s">
        <v>219</v>
      </c>
      <c r="G409" s="255"/>
      <c r="H409" s="255"/>
      <c r="I409" s="326" t="s">
        <v>2015</v>
      </c>
      <c r="J409" s="326" t="s">
        <v>1385</v>
      </c>
      <c r="K409" s="327">
        <f>L409*5</f>
        <v>302.4</v>
      </c>
      <c r="L409" s="328">
        <v>60.48</v>
      </c>
      <c r="M409" s="328">
        <v>302.42</v>
      </c>
      <c r="N409" s="329"/>
      <c r="O409" s="322">
        <v>302.4</v>
      </c>
      <c r="P409" s="112">
        <v>1</v>
      </c>
      <c r="Q409" s="113"/>
      <c r="R409" s="113"/>
    </row>
    <row r="410" spans="1:18" ht="21">
      <c r="A410" s="225"/>
      <c r="B410" s="137"/>
      <c r="C410" s="137"/>
      <c r="D410" s="111"/>
      <c r="E410" s="137"/>
      <c r="F410" s="330"/>
      <c r="G410" s="296"/>
      <c r="H410" s="296"/>
      <c r="I410" s="331"/>
      <c r="J410" s="331"/>
      <c r="K410" s="332"/>
      <c r="L410" s="333"/>
      <c r="M410" s="333"/>
      <c r="N410" s="334"/>
      <c r="O410" s="333"/>
      <c r="P410" s="114"/>
      <c r="Q410" s="114"/>
      <c r="R410" s="114"/>
    </row>
    <row r="411" spans="1:18" ht="84">
      <c r="A411" s="222">
        <v>146</v>
      </c>
      <c r="B411" s="254" t="s">
        <v>136</v>
      </c>
      <c r="C411" s="254" t="s">
        <v>971</v>
      </c>
      <c r="D411" s="96" t="s">
        <v>1470</v>
      </c>
      <c r="E411" s="254">
        <v>10</v>
      </c>
      <c r="F411" s="325" t="s">
        <v>220</v>
      </c>
      <c r="G411" s="255"/>
      <c r="H411" s="255"/>
      <c r="I411" s="326" t="s">
        <v>2015</v>
      </c>
      <c r="J411" s="326" t="s">
        <v>1385</v>
      </c>
      <c r="K411" s="327">
        <f>L411*5</f>
        <v>311.46</v>
      </c>
      <c r="L411" s="328">
        <v>62.291999999999994</v>
      </c>
      <c r="M411" s="328">
        <v>311.47</v>
      </c>
      <c r="N411" s="329"/>
      <c r="O411" s="322">
        <v>311.46</v>
      </c>
      <c r="P411" s="112">
        <v>1</v>
      </c>
      <c r="Q411" s="113"/>
      <c r="R411" s="113"/>
    </row>
    <row r="412" spans="1:18" ht="21">
      <c r="A412" s="225"/>
      <c r="B412" s="137"/>
      <c r="C412" s="137"/>
      <c r="D412" s="111"/>
      <c r="E412" s="137"/>
      <c r="F412" s="330"/>
      <c r="G412" s="296"/>
      <c r="H412" s="296"/>
      <c r="I412" s="331"/>
      <c r="J412" s="331"/>
      <c r="K412" s="332"/>
      <c r="L412" s="333"/>
      <c r="M412" s="333"/>
      <c r="N412" s="334"/>
      <c r="O412" s="333"/>
      <c r="P412" s="114"/>
      <c r="Q412" s="114"/>
      <c r="R412" s="114"/>
    </row>
    <row r="413" spans="1:18" ht="84">
      <c r="A413" s="222">
        <v>147</v>
      </c>
      <c r="B413" s="254" t="s">
        <v>136</v>
      </c>
      <c r="C413" s="254" t="s">
        <v>971</v>
      </c>
      <c r="D413" s="96" t="s">
        <v>1471</v>
      </c>
      <c r="E413" s="254">
        <v>10</v>
      </c>
      <c r="F413" s="325" t="s">
        <v>221</v>
      </c>
      <c r="G413" s="255"/>
      <c r="H413" s="255"/>
      <c r="I413" s="326" t="s">
        <v>2015</v>
      </c>
      <c r="J413" s="326" t="s">
        <v>1385</v>
      </c>
      <c r="K413" s="328">
        <v>57.18</v>
      </c>
      <c r="L413" s="328">
        <v>57.18</v>
      </c>
      <c r="M413" s="328">
        <v>57.2</v>
      </c>
      <c r="N413" s="329"/>
      <c r="O413" s="322">
        <v>57.18</v>
      </c>
      <c r="P413" s="112">
        <v>1</v>
      </c>
      <c r="Q413" s="113"/>
      <c r="R413" s="113"/>
    </row>
    <row r="414" spans="1:18" ht="21">
      <c r="A414" s="225"/>
      <c r="B414" s="137"/>
      <c r="C414" s="137"/>
      <c r="D414" s="111"/>
      <c r="E414" s="137"/>
      <c r="F414" s="330"/>
      <c r="G414" s="296"/>
      <c r="H414" s="296"/>
      <c r="I414" s="331"/>
      <c r="J414" s="331"/>
      <c r="K414" s="333"/>
      <c r="L414" s="333"/>
      <c r="M414" s="333"/>
      <c r="N414" s="334"/>
      <c r="O414" s="333"/>
      <c r="P414" s="114"/>
      <c r="Q414" s="114"/>
      <c r="R414" s="114"/>
    </row>
    <row r="415" spans="1:18" ht="84">
      <c r="A415" s="222">
        <v>148</v>
      </c>
      <c r="B415" s="254" t="s">
        <v>136</v>
      </c>
      <c r="C415" s="254" t="s">
        <v>971</v>
      </c>
      <c r="D415" s="96" t="s">
        <v>1472</v>
      </c>
      <c r="E415" s="254">
        <v>5</v>
      </c>
      <c r="F415" s="325" t="s">
        <v>222</v>
      </c>
      <c r="G415" s="255"/>
      <c r="H415" s="255"/>
      <c r="I415" s="326" t="s">
        <v>2015</v>
      </c>
      <c r="J415" s="326" t="s">
        <v>1385</v>
      </c>
      <c r="K415" s="328">
        <v>38.123999999999995</v>
      </c>
      <c r="L415" s="328">
        <v>38.123999999999995</v>
      </c>
      <c r="M415" s="328">
        <v>38.13</v>
      </c>
      <c r="N415" s="329"/>
      <c r="O415" s="322">
        <v>38.12</v>
      </c>
      <c r="P415" s="112">
        <v>1</v>
      </c>
      <c r="Q415" s="113"/>
      <c r="R415" s="113"/>
    </row>
    <row r="416" spans="1:18" ht="21">
      <c r="A416" s="225"/>
      <c r="B416" s="137"/>
      <c r="C416" s="137"/>
      <c r="D416" s="111"/>
      <c r="E416" s="137"/>
      <c r="F416" s="330"/>
      <c r="G416" s="296"/>
      <c r="H416" s="296"/>
      <c r="I416" s="331"/>
      <c r="J416" s="331"/>
      <c r="K416" s="333"/>
      <c r="L416" s="333"/>
      <c r="M416" s="333"/>
      <c r="N416" s="333"/>
      <c r="O416" s="333"/>
      <c r="P416" s="114"/>
      <c r="Q416" s="114"/>
      <c r="R416" s="114"/>
    </row>
    <row r="417" spans="1:18" ht="126">
      <c r="A417" s="229">
        <v>149</v>
      </c>
      <c r="B417" s="316" t="s">
        <v>136</v>
      </c>
      <c r="C417" s="316" t="s">
        <v>971</v>
      </c>
      <c r="D417" s="359" t="s">
        <v>1439</v>
      </c>
      <c r="E417" s="316">
        <v>500</v>
      </c>
      <c r="F417" s="317" t="s">
        <v>2033</v>
      </c>
      <c r="G417" s="317"/>
      <c r="H417" s="317"/>
      <c r="I417" s="318" t="s">
        <v>178</v>
      </c>
      <c r="J417" s="317" t="s">
        <v>179</v>
      </c>
      <c r="K417" s="319">
        <v>10.38</v>
      </c>
      <c r="L417" s="320">
        <v>10.38</v>
      </c>
      <c r="M417" s="319">
        <v>12.75</v>
      </c>
      <c r="N417" s="321">
        <v>12.75</v>
      </c>
      <c r="O417" s="322">
        <v>10.38</v>
      </c>
      <c r="P417" s="125">
        <v>1</v>
      </c>
      <c r="Q417" s="126"/>
      <c r="R417" s="126"/>
    </row>
    <row r="418" spans="1:18" ht="42.75">
      <c r="A418" s="230">
        <v>149</v>
      </c>
      <c r="B418" s="325" t="s">
        <v>136</v>
      </c>
      <c r="C418" s="325" t="s">
        <v>971</v>
      </c>
      <c r="D418" s="358" t="s">
        <v>1439</v>
      </c>
      <c r="E418" s="325">
        <v>500</v>
      </c>
      <c r="F418" s="325" t="s">
        <v>212</v>
      </c>
      <c r="G418" s="96"/>
      <c r="H418" s="276"/>
      <c r="I418" s="326" t="s">
        <v>2019</v>
      </c>
      <c r="J418" s="326" t="s">
        <v>1385</v>
      </c>
      <c r="K418" s="327">
        <v>114</v>
      </c>
      <c r="L418" s="327">
        <v>11.4</v>
      </c>
      <c r="M418" s="328">
        <v>127.51</v>
      </c>
      <c r="N418" s="329"/>
      <c r="O418" s="322">
        <v>11.4</v>
      </c>
      <c r="P418" s="125">
        <v>2</v>
      </c>
      <c r="Q418" s="126"/>
      <c r="R418" s="126"/>
    </row>
    <row r="419" spans="1:18" ht="126">
      <c r="A419" s="226">
        <v>149</v>
      </c>
      <c r="B419" s="101" t="s">
        <v>136</v>
      </c>
      <c r="C419" s="101" t="s">
        <v>971</v>
      </c>
      <c r="D419" s="194" t="s">
        <v>1439</v>
      </c>
      <c r="E419" s="101">
        <v>500</v>
      </c>
      <c r="F419" s="90" t="s">
        <v>56</v>
      </c>
      <c r="G419" s="96" t="s">
        <v>26</v>
      </c>
      <c r="H419" s="276">
        <v>1</v>
      </c>
      <c r="I419" s="90" t="s">
        <v>57</v>
      </c>
      <c r="J419" s="90" t="s">
        <v>1124</v>
      </c>
      <c r="K419" s="276">
        <v>11.58</v>
      </c>
      <c r="L419" s="277">
        <v>9.65</v>
      </c>
      <c r="M419" s="278">
        <v>12.75</v>
      </c>
      <c r="N419" s="282"/>
      <c r="O419" s="276">
        <v>11.58</v>
      </c>
      <c r="P419" s="112">
        <v>3</v>
      </c>
      <c r="Q419" s="113"/>
      <c r="R419" s="113"/>
    </row>
    <row r="420" spans="1:18" ht="21">
      <c r="A420" s="231"/>
      <c r="B420" s="330"/>
      <c r="C420" s="330"/>
      <c r="D420" s="360"/>
      <c r="E420" s="330"/>
      <c r="F420" s="330"/>
      <c r="G420" s="111"/>
      <c r="H420" s="272"/>
      <c r="I420" s="331"/>
      <c r="J420" s="331"/>
      <c r="K420" s="332"/>
      <c r="L420" s="332"/>
      <c r="M420" s="333"/>
      <c r="N420" s="334"/>
      <c r="O420" s="333"/>
      <c r="P420" s="114"/>
      <c r="Q420" s="114"/>
      <c r="R420" s="114"/>
    </row>
    <row r="421" spans="1:18" ht="294">
      <c r="A421" s="222">
        <v>150</v>
      </c>
      <c r="B421" s="254" t="s">
        <v>857</v>
      </c>
      <c r="C421" s="254" t="s">
        <v>971</v>
      </c>
      <c r="D421" s="96" t="s">
        <v>1457</v>
      </c>
      <c r="E421" s="254">
        <v>50</v>
      </c>
      <c r="F421" s="96" t="s">
        <v>2018</v>
      </c>
      <c r="G421" s="96"/>
      <c r="H421" s="96"/>
      <c r="I421" s="96" t="s">
        <v>2019</v>
      </c>
      <c r="J421" s="279" t="s">
        <v>147</v>
      </c>
      <c r="K421" s="280">
        <v>39.6</v>
      </c>
      <c r="L421" s="281">
        <f>K421/20</f>
        <v>1.98</v>
      </c>
      <c r="M421" s="279">
        <v>40.39</v>
      </c>
      <c r="N421" s="295"/>
      <c r="O421" s="280">
        <v>39.6</v>
      </c>
      <c r="P421" s="112">
        <v>1</v>
      </c>
      <c r="Q421" s="113"/>
      <c r="R421" s="113"/>
    </row>
    <row r="422" spans="1:18" ht="21">
      <c r="A422" s="225"/>
      <c r="B422" s="137"/>
      <c r="C422" s="137"/>
      <c r="D422" s="111"/>
      <c r="E422" s="137"/>
      <c r="F422" s="111"/>
      <c r="G422" s="111"/>
      <c r="H422" s="111"/>
      <c r="I422" s="111"/>
      <c r="J422" s="272"/>
      <c r="K422" s="274"/>
      <c r="L422" s="273"/>
      <c r="M422" s="272"/>
      <c r="N422" s="294"/>
      <c r="O422" s="272"/>
      <c r="P422" s="114"/>
      <c r="Q422" s="114"/>
      <c r="R422" s="114"/>
    </row>
    <row r="423" spans="1:18" ht="294">
      <c r="A423" s="222">
        <v>151</v>
      </c>
      <c r="B423" s="254" t="s">
        <v>857</v>
      </c>
      <c r="C423" s="254" t="s">
        <v>971</v>
      </c>
      <c r="D423" s="96" t="s">
        <v>1289</v>
      </c>
      <c r="E423" s="254">
        <v>1500</v>
      </c>
      <c r="F423" s="96" t="s">
        <v>2020</v>
      </c>
      <c r="G423" s="96"/>
      <c r="H423" s="96"/>
      <c r="I423" s="96" t="s">
        <v>2021</v>
      </c>
      <c r="J423" s="279" t="s">
        <v>147</v>
      </c>
      <c r="K423" s="279">
        <v>2.76</v>
      </c>
      <c r="L423" s="281">
        <f>K423</f>
        <v>2.76</v>
      </c>
      <c r="M423" s="279">
        <v>2.99</v>
      </c>
      <c r="N423" s="295"/>
      <c r="O423" s="279">
        <v>2.76</v>
      </c>
      <c r="P423" s="112">
        <v>1</v>
      </c>
      <c r="Q423" s="113"/>
      <c r="R423" s="113"/>
    </row>
    <row r="424" spans="1:18" ht="21">
      <c r="A424" s="225"/>
      <c r="B424" s="137"/>
      <c r="C424" s="137"/>
      <c r="D424" s="111"/>
      <c r="E424" s="137"/>
      <c r="F424" s="111"/>
      <c r="G424" s="111"/>
      <c r="H424" s="111"/>
      <c r="I424" s="111"/>
      <c r="J424" s="272"/>
      <c r="K424" s="272"/>
      <c r="L424" s="273"/>
      <c r="M424" s="272"/>
      <c r="N424" s="294"/>
      <c r="O424" s="272"/>
      <c r="P424" s="114"/>
      <c r="Q424" s="114"/>
      <c r="R424" s="114"/>
    </row>
    <row r="425" spans="1:18" ht="168">
      <c r="A425" s="222">
        <v>152</v>
      </c>
      <c r="B425" s="254" t="s">
        <v>857</v>
      </c>
      <c r="C425" s="254" t="s">
        <v>971</v>
      </c>
      <c r="D425" s="96" t="s">
        <v>905</v>
      </c>
      <c r="E425" s="254">
        <v>40</v>
      </c>
      <c r="F425" s="96" t="s">
        <v>2022</v>
      </c>
      <c r="G425" s="96"/>
      <c r="H425" s="96"/>
      <c r="I425" s="96" t="s">
        <v>2019</v>
      </c>
      <c r="J425" s="279" t="s">
        <v>147</v>
      </c>
      <c r="K425" s="280">
        <v>25.4</v>
      </c>
      <c r="L425" s="281">
        <f>K425/20</f>
        <v>1.27</v>
      </c>
      <c r="M425" s="279">
        <v>38.41</v>
      </c>
      <c r="N425" s="295"/>
      <c r="O425" s="279">
        <v>1.27</v>
      </c>
      <c r="P425" s="112">
        <v>1</v>
      </c>
      <c r="Q425" s="113"/>
      <c r="R425" s="113"/>
    </row>
    <row r="426" spans="1:18" ht="168">
      <c r="A426" s="226">
        <v>152</v>
      </c>
      <c r="B426" s="101" t="s">
        <v>857</v>
      </c>
      <c r="C426" s="101" t="s">
        <v>971</v>
      </c>
      <c r="D426" s="90" t="s">
        <v>905</v>
      </c>
      <c r="E426" s="101">
        <v>40</v>
      </c>
      <c r="F426" s="90" t="s">
        <v>67</v>
      </c>
      <c r="G426" s="96" t="s">
        <v>26</v>
      </c>
      <c r="H426" s="276">
        <v>1</v>
      </c>
      <c r="I426" s="90" t="s">
        <v>57</v>
      </c>
      <c r="J426" s="90" t="s">
        <v>1124</v>
      </c>
      <c r="K426" s="276">
        <v>1.31</v>
      </c>
      <c r="L426" s="277">
        <v>1.09</v>
      </c>
      <c r="M426" s="278">
        <v>2</v>
      </c>
      <c r="N426" s="282"/>
      <c r="O426" s="276">
        <v>1.31</v>
      </c>
      <c r="P426" s="112">
        <v>2</v>
      </c>
      <c r="Q426" s="113"/>
      <c r="R426" s="113"/>
    </row>
    <row r="427" spans="1:18" ht="168">
      <c r="A427" s="227">
        <v>152</v>
      </c>
      <c r="B427" s="283" t="s">
        <v>857</v>
      </c>
      <c r="C427" s="283" t="s">
        <v>971</v>
      </c>
      <c r="D427" s="364" t="s">
        <v>905</v>
      </c>
      <c r="E427" s="283">
        <v>40</v>
      </c>
      <c r="F427" s="284" t="s">
        <v>2034</v>
      </c>
      <c r="G427" s="284"/>
      <c r="H427" s="284"/>
      <c r="I427" s="285" t="s">
        <v>178</v>
      </c>
      <c r="J427" s="284" t="s">
        <v>179</v>
      </c>
      <c r="K427" s="286">
        <v>1.36</v>
      </c>
      <c r="L427" s="287">
        <v>1.36</v>
      </c>
      <c r="M427" s="286">
        <v>2</v>
      </c>
      <c r="N427" s="288">
        <v>2</v>
      </c>
      <c r="O427" s="289">
        <v>1.36</v>
      </c>
      <c r="P427" s="112">
        <v>3</v>
      </c>
      <c r="Q427" s="113"/>
      <c r="R427" s="113"/>
    </row>
    <row r="428" spans="1:18" ht="21">
      <c r="A428" s="225"/>
      <c r="B428" s="137"/>
      <c r="C428" s="137"/>
      <c r="D428" s="111"/>
      <c r="E428" s="137"/>
      <c r="F428" s="111"/>
      <c r="G428" s="111"/>
      <c r="H428" s="272"/>
      <c r="I428" s="111"/>
      <c r="J428" s="111"/>
      <c r="K428" s="272"/>
      <c r="L428" s="273"/>
      <c r="M428" s="274"/>
      <c r="N428" s="294"/>
      <c r="O428" s="272"/>
      <c r="P428" s="114"/>
      <c r="Q428" s="114"/>
      <c r="R428" s="114"/>
    </row>
    <row r="429" spans="1:18" ht="168">
      <c r="A429" s="226">
        <v>153</v>
      </c>
      <c r="B429" s="101" t="s">
        <v>857</v>
      </c>
      <c r="C429" s="101" t="s">
        <v>989</v>
      </c>
      <c r="D429" s="194" t="s">
        <v>1212</v>
      </c>
      <c r="E429" s="101">
        <v>2000</v>
      </c>
      <c r="F429" s="90" t="s">
        <v>68</v>
      </c>
      <c r="G429" s="96" t="s">
        <v>26</v>
      </c>
      <c r="H429" s="276">
        <v>1</v>
      </c>
      <c r="I429" s="90" t="s">
        <v>57</v>
      </c>
      <c r="J429" s="90" t="s">
        <v>1124</v>
      </c>
      <c r="K429" s="276">
        <v>1.25</v>
      </c>
      <c r="L429" s="277">
        <v>1.04</v>
      </c>
      <c r="M429" s="278">
        <v>1.68</v>
      </c>
      <c r="N429" s="282"/>
      <c r="O429" s="278">
        <v>25</v>
      </c>
      <c r="P429" s="120"/>
      <c r="Q429" s="507" t="s">
        <v>2806</v>
      </c>
      <c r="R429" s="120"/>
    </row>
    <row r="430" spans="1:18" ht="168">
      <c r="A430" s="222">
        <v>153</v>
      </c>
      <c r="B430" s="254" t="s">
        <v>857</v>
      </c>
      <c r="C430" s="254" t="s">
        <v>989</v>
      </c>
      <c r="D430" s="175" t="s">
        <v>1212</v>
      </c>
      <c r="E430" s="254">
        <v>2000</v>
      </c>
      <c r="F430" s="96" t="s">
        <v>2023</v>
      </c>
      <c r="G430" s="96"/>
      <c r="H430" s="96"/>
      <c r="I430" s="96" t="s">
        <v>2019</v>
      </c>
      <c r="J430" s="279" t="s">
        <v>147</v>
      </c>
      <c r="K430" s="280">
        <v>33.1</v>
      </c>
      <c r="L430" s="281">
        <f>K430/20</f>
        <v>1.655</v>
      </c>
      <c r="M430" s="280">
        <v>33.6</v>
      </c>
      <c r="N430" s="295"/>
      <c r="O430" s="280">
        <v>33.1</v>
      </c>
      <c r="P430" s="112">
        <v>1</v>
      </c>
      <c r="Q430" s="113"/>
      <c r="R430" s="120"/>
    </row>
    <row r="431" spans="1:18" ht="21">
      <c r="A431" s="225"/>
      <c r="B431" s="137"/>
      <c r="C431" s="137"/>
      <c r="D431" s="207"/>
      <c r="E431" s="137"/>
      <c r="F431" s="111"/>
      <c r="G431" s="111"/>
      <c r="H431" s="272"/>
      <c r="I431" s="111"/>
      <c r="J431" s="111"/>
      <c r="K431" s="272"/>
      <c r="L431" s="273"/>
      <c r="M431" s="274"/>
      <c r="N431" s="272"/>
      <c r="O431" s="272"/>
      <c r="P431" s="114"/>
      <c r="Q431" s="114"/>
      <c r="R431" s="114"/>
    </row>
    <row r="432" spans="1:18" ht="147">
      <c r="A432" s="226">
        <v>154</v>
      </c>
      <c r="B432" s="101" t="s">
        <v>857</v>
      </c>
      <c r="C432" s="101" t="s">
        <v>989</v>
      </c>
      <c r="D432" s="194" t="s">
        <v>2172</v>
      </c>
      <c r="E432" s="101">
        <v>4000</v>
      </c>
      <c r="F432" s="90" t="s">
        <v>68</v>
      </c>
      <c r="G432" s="96" t="s">
        <v>26</v>
      </c>
      <c r="H432" s="276">
        <v>1</v>
      </c>
      <c r="I432" s="90" t="s">
        <v>57</v>
      </c>
      <c r="J432" s="90" t="s">
        <v>1124</v>
      </c>
      <c r="K432" s="276">
        <v>1.25</v>
      </c>
      <c r="L432" s="277">
        <v>1.04</v>
      </c>
      <c r="M432" s="278">
        <v>1.68</v>
      </c>
      <c r="N432" s="282"/>
      <c r="O432" s="276">
        <v>1.25</v>
      </c>
      <c r="P432" s="120">
        <v>1</v>
      </c>
      <c r="Q432" s="120"/>
      <c r="R432" s="120"/>
    </row>
    <row r="433" spans="1:18" ht="147">
      <c r="A433" s="229">
        <v>154</v>
      </c>
      <c r="B433" s="316" t="s">
        <v>857</v>
      </c>
      <c r="C433" s="316" t="s">
        <v>989</v>
      </c>
      <c r="D433" s="359" t="s">
        <v>2172</v>
      </c>
      <c r="E433" s="316">
        <v>4000</v>
      </c>
      <c r="F433" s="317" t="s">
        <v>2035</v>
      </c>
      <c r="G433" s="317"/>
      <c r="H433" s="317"/>
      <c r="I433" s="318" t="s">
        <v>178</v>
      </c>
      <c r="J433" s="317" t="s">
        <v>179</v>
      </c>
      <c r="K433" s="319">
        <v>1.29</v>
      </c>
      <c r="L433" s="320">
        <v>1.29</v>
      </c>
      <c r="M433" s="319">
        <v>1.68</v>
      </c>
      <c r="N433" s="321">
        <v>1.68</v>
      </c>
      <c r="O433" s="322">
        <v>1.29</v>
      </c>
      <c r="P433" s="125">
        <v>2</v>
      </c>
      <c r="Q433" s="126"/>
      <c r="R433" s="126"/>
    </row>
    <row r="434" spans="1:18" ht="21">
      <c r="A434" s="225"/>
      <c r="B434" s="137"/>
      <c r="C434" s="137"/>
      <c r="D434" s="207"/>
      <c r="E434" s="137"/>
      <c r="F434" s="111"/>
      <c r="G434" s="111"/>
      <c r="H434" s="272"/>
      <c r="I434" s="111"/>
      <c r="J434" s="111"/>
      <c r="K434" s="272"/>
      <c r="L434" s="273"/>
      <c r="M434" s="274"/>
      <c r="N434" s="294"/>
      <c r="O434" s="272"/>
      <c r="P434" s="114"/>
      <c r="Q434" s="114"/>
      <c r="R434" s="114"/>
    </row>
    <row r="435" spans="1:18" ht="126">
      <c r="A435" s="222">
        <v>155</v>
      </c>
      <c r="B435" s="254" t="s">
        <v>2278</v>
      </c>
      <c r="C435" s="254" t="s">
        <v>2279</v>
      </c>
      <c r="D435" s="96" t="s">
        <v>1614</v>
      </c>
      <c r="E435" s="254">
        <v>50</v>
      </c>
      <c r="F435" s="96" t="s">
        <v>2024</v>
      </c>
      <c r="G435" s="96"/>
      <c r="H435" s="96"/>
      <c r="I435" s="96" t="s">
        <v>2021</v>
      </c>
      <c r="J435" s="279" t="s">
        <v>147</v>
      </c>
      <c r="K435" s="280">
        <v>75.85</v>
      </c>
      <c r="L435" s="281">
        <f>K435/20</f>
        <v>3.7924999999999995</v>
      </c>
      <c r="M435" s="279">
        <v>75.98</v>
      </c>
      <c r="N435" s="295"/>
      <c r="O435" s="279">
        <v>75.85</v>
      </c>
      <c r="P435" s="112">
        <v>1</v>
      </c>
      <c r="Q435" s="113"/>
      <c r="R435" s="113"/>
    </row>
    <row r="436" spans="1:18" ht="21">
      <c r="A436" s="225"/>
      <c r="B436" s="137"/>
      <c r="C436" s="137"/>
      <c r="D436" s="111"/>
      <c r="E436" s="137"/>
      <c r="F436" s="111"/>
      <c r="G436" s="111"/>
      <c r="H436" s="111"/>
      <c r="I436" s="111"/>
      <c r="J436" s="272"/>
      <c r="K436" s="274"/>
      <c r="L436" s="273"/>
      <c r="M436" s="272"/>
      <c r="N436" s="294"/>
      <c r="O436" s="272"/>
      <c r="P436" s="114"/>
      <c r="Q436" s="114"/>
      <c r="R436" s="114"/>
    </row>
    <row r="437" spans="1:18" ht="126">
      <c r="A437" s="222">
        <v>156</v>
      </c>
      <c r="B437" s="254" t="s">
        <v>2278</v>
      </c>
      <c r="C437" s="254" t="s">
        <v>2279</v>
      </c>
      <c r="D437" s="96" t="s">
        <v>954</v>
      </c>
      <c r="E437" s="254">
        <v>50</v>
      </c>
      <c r="F437" s="96" t="s">
        <v>2024</v>
      </c>
      <c r="G437" s="96"/>
      <c r="H437" s="96"/>
      <c r="I437" s="96" t="s">
        <v>2021</v>
      </c>
      <c r="J437" s="279" t="s">
        <v>147</v>
      </c>
      <c r="K437" s="280">
        <v>71.6</v>
      </c>
      <c r="L437" s="281">
        <f>K437/20</f>
        <v>3.5799999999999996</v>
      </c>
      <c r="M437" s="279">
        <v>75.98</v>
      </c>
      <c r="N437" s="295"/>
      <c r="O437" s="280">
        <v>71.6</v>
      </c>
      <c r="P437" s="112">
        <v>1</v>
      </c>
      <c r="Q437" s="113"/>
      <c r="R437" s="113"/>
    </row>
    <row r="438" spans="1:18" ht="21">
      <c r="A438" s="225"/>
      <c r="B438" s="137"/>
      <c r="C438" s="137"/>
      <c r="D438" s="111"/>
      <c r="E438" s="137"/>
      <c r="F438" s="111"/>
      <c r="G438" s="111"/>
      <c r="H438" s="111"/>
      <c r="I438" s="111"/>
      <c r="J438" s="272"/>
      <c r="K438" s="274"/>
      <c r="L438" s="273"/>
      <c r="M438" s="272"/>
      <c r="N438" s="272"/>
      <c r="O438" s="272"/>
      <c r="P438" s="114"/>
      <c r="Q438" s="114"/>
      <c r="R438" s="114"/>
    </row>
    <row r="439" spans="1:18" ht="102">
      <c r="A439" s="233">
        <v>157</v>
      </c>
      <c r="B439" s="365" t="s">
        <v>2278</v>
      </c>
      <c r="C439" s="365" t="s">
        <v>2279</v>
      </c>
      <c r="D439" s="366" t="s">
        <v>2173</v>
      </c>
      <c r="E439" s="365">
        <v>15</v>
      </c>
      <c r="F439" s="335" t="s">
        <v>2036</v>
      </c>
      <c r="G439" s="335"/>
      <c r="H439" s="335"/>
      <c r="I439" s="367" t="s">
        <v>178</v>
      </c>
      <c r="J439" s="335" t="s">
        <v>179</v>
      </c>
      <c r="K439" s="368">
        <v>2.89</v>
      </c>
      <c r="L439" s="369">
        <v>2.89</v>
      </c>
      <c r="M439" s="368">
        <v>2.41</v>
      </c>
      <c r="N439" s="370">
        <v>2.41</v>
      </c>
      <c r="O439" s="371">
        <v>2.89</v>
      </c>
      <c r="P439" s="131"/>
      <c r="Q439" s="540" t="s">
        <v>2809</v>
      </c>
      <c r="R439" s="132"/>
    </row>
    <row r="440" spans="1:18" ht="21">
      <c r="A440" s="225"/>
      <c r="B440" s="137"/>
      <c r="C440" s="137"/>
      <c r="D440" s="111"/>
      <c r="E440" s="137"/>
      <c r="F440" s="341"/>
      <c r="G440" s="341"/>
      <c r="H440" s="341"/>
      <c r="I440" s="372"/>
      <c r="J440" s="341"/>
      <c r="K440" s="373"/>
      <c r="L440" s="374"/>
      <c r="M440" s="373"/>
      <c r="N440" s="373"/>
      <c r="O440" s="373"/>
      <c r="P440" s="114"/>
      <c r="Q440" s="114"/>
      <c r="R440" s="114"/>
    </row>
    <row r="441" spans="1:18" ht="126">
      <c r="A441" s="222">
        <v>158</v>
      </c>
      <c r="B441" s="254" t="s">
        <v>2278</v>
      </c>
      <c r="C441" s="254" t="s">
        <v>2279</v>
      </c>
      <c r="D441" s="96" t="s">
        <v>1822</v>
      </c>
      <c r="E441" s="254">
        <v>1100</v>
      </c>
      <c r="F441" s="96" t="s">
        <v>2025</v>
      </c>
      <c r="G441" s="96"/>
      <c r="H441" s="96"/>
      <c r="I441" s="96" t="s">
        <v>2021</v>
      </c>
      <c r="J441" s="279" t="s">
        <v>147</v>
      </c>
      <c r="K441" s="280">
        <v>79.2</v>
      </c>
      <c r="L441" s="281">
        <f>K441/30</f>
        <v>2.64</v>
      </c>
      <c r="M441" s="279">
        <v>79.24</v>
      </c>
      <c r="N441" s="295"/>
      <c r="O441" s="280">
        <v>79.2</v>
      </c>
      <c r="P441" s="112">
        <v>1</v>
      </c>
      <c r="Q441" s="113"/>
      <c r="R441" s="113"/>
    </row>
    <row r="442" spans="1:18" ht="21">
      <c r="A442" s="225"/>
      <c r="B442" s="137"/>
      <c r="C442" s="137"/>
      <c r="D442" s="111"/>
      <c r="E442" s="137"/>
      <c r="F442" s="111"/>
      <c r="G442" s="111"/>
      <c r="H442" s="111"/>
      <c r="I442" s="111"/>
      <c r="J442" s="272"/>
      <c r="K442" s="274"/>
      <c r="L442" s="273"/>
      <c r="M442" s="272"/>
      <c r="N442" s="294"/>
      <c r="O442" s="272"/>
      <c r="P442" s="114"/>
      <c r="Q442" s="114"/>
      <c r="R442" s="114"/>
    </row>
    <row r="443" spans="1:18" ht="63">
      <c r="A443" s="222">
        <v>159</v>
      </c>
      <c r="B443" s="254" t="s">
        <v>2278</v>
      </c>
      <c r="C443" s="254" t="s">
        <v>951</v>
      </c>
      <c r="D443" s="254" t="s">
        <v>952</v>
      </c>
      <c r="E443" s="254">
        <v>20</v>
      </c>
      <c r="F443" s="325" t="s">
        <v>223</v>
      </c>
      <c r="G443" s="255"/>
      <c r="H443" s="255"/>
      <c r="I443" s="326" t="s">
        <v>224</v>
      </c>
      <c r="J443" s="326" t="s">
        <v>1385</v>
      </c>
      <c r="K443" s="326">
        <v>29.74</v>
      </c>
      <c r="L443" s="325">
        <v>29.74</v>
      </c>
      <c r="M443" s="325" t="s">
        <v>225</v>
      </c>
      <c r="N443" s="375" t="s">
        <v>225</v>
      </c>
      <c r="O443" s="280">
        <v>29.74</v>
      </c>
      <c r="P443" s="112">
        <v>1</v>
      </c>
      <c r="Q443" s="113"/>
      <c r="R443" s="113"/>
    </row>
    <row r="444" spans="1:18" ht="21">
      <c r="A444" s="225"/>
      <c r="B444" s="137"/>
      <c r="C444" s="137"/>
      <c r="D444" s="137"/>
      <c r="E444" s="137"/>
      <c r="F444" s="330"/>
      <c r="G444" s="296"/>
      <c r="H444" s="296"/>
      <c r="I444" s="331"/>
      <c r="J444" s="331"/>
      <c r="K444" s="331"/>
      <c r="L444" s="330"/>
      <c r="M444" s="330"/>
      <c r="N444" s="376"/>
      <c r="O444" s="330"/>
      <c r="P444" s="114"/>
      <c r="Q444" s="114"/>
      <c r="R444" s="114"/>
    </row>
    <row r="445" spans="1:18" ht="126">
      <c r="A445" s="222">
        <v>160</v>
      </c>
      <c r="B445" s="291" t="s">
        <v>856</v>
      </c>
      <c r="C445" s="291" t="s">
        <v>2255</v>
      </c>
      <c r="D445" s="377" t="s">
        <v>81</v>
      </c>
      <c r="E445" s="291">
        <v>1000</v>
      </c>
      <c r="F445" s="96" t="s">
        <v>2026</v>
      </c>
      <c r="G445" s="96"/>
      <c r="H445" s="96"/>
      <c r="I445" s="96" t="s">
        <v>2021</v>
      </c>
      <c r="J445" s="279" t="s">
        <v>147</v>
      </c>
      <c r="K445" s="280">
        <v>28.4</v>
      </c>
      <c r="L445" s="281">
        <f>K445/20</f>
        <v>1.42</v>
      </c>
      <c r="M445" s="279">
        <v>33.32</v>
      </c>
      <c r="N445" s="295"/>
      <c r="O445" s="280">
        <v>28.4</v>
      </c>
      <c r="P445" s="112">
        <v>1</v>
      </c>
      <c r="Q445" s="113"/>
      <c r="R445" s="113"/>
    </row>
    <row r="446" spans="1:18" ht="21">
      <c r="A446" s="225"/>
      <c r="B446" s="137"/>
      <c r="C446" s="137"/>
      <c r="D446" s="207"/>
      <c r="E446" s="137"/>
      <c r="F446" s="111"/>
      <c r="G446" s="111"/>
      <c r="H446" s="111"/>
      <c r="I446" s="111"/>
      <c r="J446" s="272"/>
      <c r="K446" s="274"/>
      <c r="L446" s="273"/>
      <c r="M446" s="272"/>
      <c r="N446" s="294"/>
      <c r="O446" s="272"/>
      <c r="P446" s="114"/>
      <c r="Q446" s="114"/>
      <c r="R446" s="114"/>
    </row>
    <row r="447" spans="1:18" ht="126">
      <c r="A447" s="222">
        <v>161</v>
      </c>
      <c r="B447" s="254" t="s">
        <v>856</v>
      </c>
      <c r="C447" s="254" t="s">
        <v>2255</v>
      </c>
      <c r="D447" s="175" t="s">
        <v>1615</v>
      </c>
      <c r="E447" s="254">
        <v>10000</v>
      </c>
      <c r="F447" s="96" t="s">
        <v>2026</v>
      </c>
      <c r="G447" s="96"/>
      <c r="H447" s="96"/>
      <c r="I447" s="96" t="s">
        <v>2021</v>
      </c>
      <c r="J447" s="279" t="s">
        <v>147</v>
      </c>
      <c r="K447" s="280">
        <v>33.2</v>
      </c>
      <c r="L447" s="281">
        <f>K447/20</f>
        <v>1.6600000000000001</v>
      </c>
      <c r="M447" s="279">
        <v>33.32</v>
      </c>
      <c r="N447" s="295"/>
      <c r="O447" s="280">
        <v>33.2</v>
      </c>
      <c r="P447" s="112">
        <v>1</v>
      </c>
      <c r="Q447" s="113"/>
      <c r="R447" s="113"/>
    </row>
    <row r="448" spans="1:18" ht="21">
      <c r="A448" s="225"/>
      <c r="B448" s="137"/>
      <c r="C448" s="137"/>
      <c r="D448" s="207"/>
      <c r="E448" s="137"/>
      <c r="F448" s="111"/>
      <c r="G448" s="111"/>
      <c r="H448" s="111"/>
      <c r="I448" s="111"/>
      <c r="J448" s="272"/>
      <c r="K448" s="274"/>
      <c r="L448" s="273"/>
      <c r="M448" s="272"/>
      <c r="N448" s="294"/>
      <c r="O448" s="272"/>
      <c r="P448" s="114"/>
      <c r="Q448" s="114"/>
      <c r="R448" s="114"/>
    </row>
    <row r="449" spans="1:18" ht="81.75">
      <c r="A449" s="222">
        <v>162</v>
      </c>
      <c r="B449" s="291" t="s">
        <v>856</v>
      </c>
      <c r="C449" s="291" t="s">
        <v>2255</v>
      </c>
      <c r="D449" s="377" t="s">
        <v>2174</v>
      </c>
      <c r="E449" s="291">
        <v>8000</v>
      </c>
      <c r="F449" s="255" t="s">
        <v>611</v>
      </c>
      <c r="G449" s="255"/>
      <c r="H449" s="255"/>
      <c r="I449" s="256" t="s">
        <v>612</v>
      </c>
      <c r="J449" s="255" t="s">
        <v>1724</v>
      </c>
      <c r="K449" s="250">
        <v>0.99</v>
      </c>
      <c r="L449" s="251">
        <v>0.99</v>
      </c>
      <c r="M449" s="250">
        <v>1.66</v>
      </c>
      <c r="N449" s="290"/>
      <c r="O449" s="250">
        <v>0.99</v>
      </c>
      <c r="P449" s="112"/>
      <c r="Q449" s="519" t="s">
        <v>2806</v>
      </c>
      <c r="R449" s="113"/>
    </row>
    <row r="450" spans="1:18" ht="105">
      <c r="A450" s="226">
        <v>162</v>
      </c>
      <c r="B450" s="101" t="s">
        <v>856</v>
      </c>
      <c r="C450" s="101" t="s">
        <v>2255</v>
      </c>
      <c r="D450" s="194" t="s">
        <v>2174</v>
      </c>
      <c r="E450" s="101">
        <v>8000</v>
      </c>
      <c r="F450" s="90" t="s">
        <v>69</v>
      </c>
      <c r="G450" s="96" t="s">
        <v>26</v>
      </c>
      <c r="H450" s="276">
        <v>1</v>
      </c>
      <c r="I450" s="90" t="s">
        <v>57</v>
      </c>
      <c r="J450" s="90" t="s">
        <v>1124</v>
      </c>
      <c r="K450" s="276">
        <v>1.1</v>
      </c>
      <c r="L450" s="277">
        <v>0.92</v>
      </c>
      <c r="M450" s="278">
        <v>1.67</v>
      </c>
      <c r="N450" s="282"/>
      <c r="O450" s="278">
        <v>1.1</v>
      </c>
      <c r="P450" s="112">
        <v>1</v>
      </c>
      <c r="Q450" s="113"/>
      <c r="R450" s="113"/>
    </row>
    <row r="451" spans="1:18" ht="102">
      <c r="A451" s="227">
        <v>162</v>
      </c>
      <c r="B451" s="378" t="s">
        <v>856</v>
      </c>
      <c r="C451" s="378" t="s">
        <v>2255</v>
      </c>
      <c r="D451" s="379" t="s">
        <v>2174</v>
      </c>
      <c r="E451" s="378">
        <v>8000</v>
      </c>
      <c r="F451" s="284" t="s">
        <v>2037</v>
      </c>
      <c r="G451" s="284"/>
      <c r="H451" s="284"/>
      <c r="I451" s="285" t="s">
        <v>178</v>
      </c>
      <c r="J451" s="284" t="s">
        <v>179</v>
      </c>
      <c r="K451" s="286">
        <v>1.14</v>
      </c>
      <c r="L451" s="287">
        <v>1.14</v>
      </c>
      <c r="M451" s="286">
        <v>1.66</v>
      </c>
      <c r="N451" s="288">
        <v>1.66</v>
      </c>
      <c r="O451" s="289">
        <v>1.14</v>
      </c>
      <c r="P451" s="112">
        <v>2</v>
      </c>
      <c r="Q451" s="113"/>
      <c r="R451" s="113"/>
    </row>
    <row r="452" spans="1:18" ht="21">
      <c r="A452" s="225"/>
      <c r="B452" s="137"/>
      <c r="C452" s="137"/>
      <c r="D452" s="207"/>
      <c r="E452" s="137"/>
      <c r="F452" s="111"/>
      <c r="G452" s="111"/>
      <c r="H452" s="272"/>
      <c r="I452" s="111"/>
      <c r="J452" s="111"/>
      <c r="K452" s="272"/>
      <c r="L452" s="273"/>
      <c r="M452" s="274"/>
      <c r="N452" s="294"/>
      <c r="O452" s="272"/>
      <c r="P452" s="114"/>
      <c r="Q452" s="114"/>
      <c r="R452" s="114"/>
    </row>
    <row r="453" spans="1:18" ht="126">
      <c r="A453" s="222">
        <v>163</v>
      </c>
      <c r="B453" s="254" t="s">
        <v>114</v>
      </c>
      <c r="C453" s="254" t="s">
        <v>2113</v>
      </c>
      <c r="D453" s="175" t="s">
        <v>2299</v>
      </c>
      <c r="E453" s="254">
        <v>200</v>
      </c>
      <c r="F453" s="96" t="s">
        <v>2027</v>
      </c>
      <c r="G453" s="96"/>
      <c r="H453" s="96"/>
      <c r="I453" s="96" t="s">
        <v>2021</v>
      </c>
      <c r="J453" s="279" t="s">
        <v>147</v>
      </c>
      <c r="K453" s="280">
        <v>35.4</v>
      </c>
      <c r="L453" s="281">
        <f>K453/30</f>
        <v>1.18</v>
      </c>
      <c r="M453" s="279">
        <v>37.98</v>
      </c>
      <c r="N453" s="295"/>
      <c r="O453" s="280">
        <v>35.4</v>
      </c>
      <c r="P453" s="112">
        <v>1</v>
      </c>
      <c r="Q453" s="113"/>
      <c r="R453" s="113"/>
    </row>
    <row r="454" spans="1:18" ht="21">
      <c r="A454" s="225"/>
      <c r="B454" s="137"/>
      <c r="C454" s="137"/>
      <c r="D454" s="207"/>
      <c r="E454" s="137"/>
      <c r="F454" s="111"/>
      <c r="G454" s="111"/>
      <c r="H454" s="111"/>
      <c r="I454" s="111"/>
      <c r="J454" s="272"/>
      <c r="K454" s="274"/>
      <c r="L454" s="273"/>
      <c r="M454" s="272"/>
      <c r="N454" s="272"/>
      <c r="O454" s="272"/>
      <c r="P454" s="114"/>
      <c r="Q454" s="114"/>
      <c r="R454" s="114"/>
    </row>
    <row r="455" spans="1:18" ht="105">
      <c r="A455" s="226">
        <v>164</v>
      </c>
      <c r="B455" s="101" t="s">
        <v>856</v>
      </c>
      <c r="C455" s="101" t="s">
        <v>2255</v>
      </c>
      <c r="D455" s="194" t="s">
        <v>2681</v>
      </c>
      <c r="E455" s="101">
        <v>700</v>
      </c>
      <c r="F455" s="90" t="s">
        <v>70</v>
      </c>
      <c r="G455" s="96" t="s">
        <v>26</v>
      </c>
      <c r="H455" s="276">
        <v>1</v>
      </c>
      <c r="I455" s="90" t="s">
        <v>57</v>
      </c>
      <c r="J455" s="90" t="s">
        <v>1124</v>
      </c>
      <c r="K455" s="276">
        <v>1.04</v>
      </c>
      <c r="L455" s="277">
        <v>0.87</v>
      </c>
      <c r="M455" s="278">
        <v>1.4600000000000002</v>
      </c>
      <c r="N455" s="282"/>
      <c r="O455" s="276">
        <v>1.04</v>
      </c>
      <c r="P455" s="127">
        <v>1</v>
      </c>
      <c r="Q455" s="127"/>
      <c r="R455" s="127"/>
    </row>
    <row r="456" spans="1:18" ht="81">
      <c r="A456" s="229">
        <v>164</v>
      </c>
      <c r="B456" s="316" t="s">
        <v>856</v>
      </c>
      <c r="C456" s="316" t="s">
        <v>2255</v>
      </c>
      <c r="D456" s="359" t="s">
        <v>2681</v>
      </c>
      <c r="E456" s="316">
        <v>700</v>
      </c>
      <c r="F456" s="317" t="s">
        <v>2038</v>
      </c>
      <c r="G456" s="317"/>
      <c r="H456" s="317"/>
      <c r="I456" s="318" t="s">
        <v>178</v>
      </c>
      <c r="J456" s="317" t="s">
        <v>179</v>
      </c>
      <c r="K456" s="319">
        <v>1.1</v>
      </c>
      <c r="L456" s="320">
        <v>1.1</v>
      </c>
      <c r="M456" s="319">
        <v>1.46</v>
      </c>
      <c r="N456" s="321">
        <v>1.46</v>
      </c>
      <c r="O456" s="322">
        <v>1.1</v>
      </c>
      <c r="P456" s="125">
        <v>2</v>
      </c>
      <c r="Q456" s="126"/>
      <c r="R456" s="126"/>
    </row>
    <row r="457" spans="1:18" ht="21">
      <c r="A457" s="225"/>
      <c r="B457" s="137"/>
      <c r="C457" s="137"/>
      <c r="D457" s="207"/>
      <c r="E457" s="137"/>
      <c r="F457" s="111"/>
      <c r="G457" s="111"/>
      <c r="H457" s="272"/>
      <c r="I457" s="111"/>
      <c r="J457" s="111"/>
      <c r="K457" s="272"/>
      <c r="L457" s="273"/>
      <c r="M457" s="274"/>
      <c r="N457" s="294"/>
      <c r="O457" s="272"/>
      <c r="P457" s="114"/>
      <c r="Q457" s="114"/>
      <c r="R457" s="114"/>
    </row>
    <row r="458" spans="1:18" ht="126">
      <c r="A458" s="222">
        <v>165</v>
      </c>
      <c r="B458" s="254" t="s">
        <v>856</v>
      </c>
      <c r="C458" s="254" t="s">
        <v>2255</v>
      </c>
      <c r="D458" s="175" t="s">
        <v>2424</v>
      </c>
      <c r="E458" s="254">
        <v>500</v>
      </c>
      <c r="F458" s="96" t="s">
        <v>2028</v>
      </c>
      <c r="G458" s="96"/>
      <c r="H458" s="96"/>
      <c r="I458" s="96" t="s">
        <v>2021</v>
      </c>
      <c r="J458" s="279" t="s">
        <v>147</v>
      </c>
      <c r="K458" s="280">
        <v>35.7</v>
      </c>
      <c r="L458" s="281">
        <f>K458/30</f>
        <v>1.1900000000000002</v>
      </c>
      <c r="M458" s="280">
        <v>43.8</v>
      </c>
      <c r="N458" s="290"/>
      <c r="O458" s="250">
        <v>35.7</v>
      </c>
      <c r="P458" s="112">
        <v>1</v>
      </c>
      <c r="Q458" s="113"/>
      <c r="R458" s="113"/>
    </row>
    <row r="459" spans="1:18" ht="21">
      <c r="A459" s="225"/>
      <c r="B459" s="137"/>
      <c r="C459" s="137"/>
      <c r="D459" s="207"/>
      <c r="E459" s="137"/>
      <c r="F459" s="111"/>
      <c r="G459" s="111"/>
      <c r="H459" s="111"/>
      <c r="I459" s="111"/>
      <c r="J459" s="272"/>
      <c r="K459" s="274"/>
      <c r="L459" s="273"/>
      <c r="M459" s="274"/>
      <c r="N459" s="292"/>
      <c r="O459" s="292"/>
      <c r="P459" s="114"/>
      <c r="Q459" s="114"/>
      <c r="R459" s="114"/>
    </row>
    <row r="460" spans="1:18" ht="105">
      <c r="A460" s="226">
        <v>166</v>
      </c>
      <c r="B460" s="101" t="s">
        <v>856</v>
      </c>
      <c r="C460" s="101" t="s">
        <v>2255</v>
      </c>
      <c r="D460" s="194" t="s">
        <v>2114</v>
      </c>
      <c r="E460" s="101">
        <v>8000</v>
      </c>
      <c r="F460" s="90" t="s">
        <v>71</v>
      </c>
      <c r="G460" s="96" t="s">
        <v>26</v>
      </c>
      <c r="H460" s="276">
        <v>1</v>
      </c>
      <c r="I460" s="90" t="s">
        <v>57</v>
      </c>
      <c r="J460" s="90" t="s">
        <v>1124</v>
      </c>
      <c r="K460" s="276">
        <v>0.85</v>
      </c>
      <c r="L460" s="277">
        <v>0.71</v>
      </c>
      <c r="M460" s="278">
        <v>1.2900000000000003</v>
      </c>
      <c r="N460" s="282"/>
      <c r="O460" s="276">
        <v>0.85</v>
      </c>
      <c r="P460" s="120">
        <v>1</v>
      </c>
      <c r="Q460" s="120"/>
      <c r="R460" s="120"/>
    </row>
    <row r="461" spans="1:18" ht="81">
      <c r="A461" s="229">
        <v>166</v>
      </c>
      <c r="B461" s="316" t="s">
        <v>856</v>
      </c>
      <c r="C461" s="316" t="s">
        <v>2255</v>
      </c>
      <c r="D461" s="359" t="s">
        <v>2114</v>
      </c>
      <c r="E461" s="316">
        <v>8000</v>
      </c>
      <c r="F461" s="317" t="s">
        <v>2039</v>
      </c>
      <c r="G461" s="317"/>
      <c r="H461" s="317"/>
      <c r="I461" s="318" t="s">
        <v>178</v>
      </c>
      <c r="J461" s="317" t="s">
        <v>179</v>
      </c>
      <c r="K461" s="319">
        <v>0.9</v>
      </c>
      <c r="L461" s="320">
        <v>0.9</v>
      </c>
      <c r="M461" s="319">
        <v>1.29</v>
      </c>
      <c r="N461" s="321">
        <v>1.29</v>
      </c>
      <c r="O461" s="322">
        <v>0.9</v>
      </c>
      <c r="P461" s="125">
        <v>2</v>
      </c>
      <c r="Q461" s="126"/>
      <c r="R461" s="126"/>
    </row>
    <row r="462" spans="1:18" ht="21">
      <c r="A462" s="225"/>
      <c r="B462" s="137"/>
      <c r="C462" s="137"/>
      <c r="D462" s="207"/>
      <c r="E462" s="137"/>
      <c r="F462" s="111"/>
      <c r="G462" s="111"/>
      <c r="H462" s="272"/>
      <c r="I462" s="111"/>
      <c r="J462" s="111"/>
      <c r="K462" s="272"/>
      <c r="L462" s="273"/>
      <c r="M462" s="274"/>
      <c r="N462" s="294"/>
      <c r="O462" s="272"/>
      <c r="P462" s="114"/>
      <c r="Q462" s="114"/>
      <c r="R462" s="114"/>
    </row>
    <row r="463" spans="1:18" ht="126">
      <c r="A463" s="222">
        <v>167</v>
      </c>
      <c r="B463" s="254" t="s">
        <v>856</v>
      </c>
      <c r="C463" s="254" t="s">
        <v>2255</v>
      </c>
      <c r="D463" s="175" t="s">
        <v>2425</v>
      </c>
      <c r="E463" s="254">
        <v>2000</v>
      </c>
      <c r="F463" s="96" t="s">
        <v>2029</v>
      </c>
      <c r="G463" s="96"/>
      <c r="H463" s="96"/>
      <c r="I463" s="96" t="s">
        <v>2021</v>
      </c>
      <c r="J463" s="279" t="s">
        <v>147</v>
      </c>
      <c r="K463" s="280">
        <v>43.5</v>
      </c>
      <c r="L463" s="281">
        <f>K463/50</f>
        <v>0.87</v>
      </c>
      <c r="M463" s="279">
        <v>64.73</v>
      </c>
      <c r="N463" s="295"/>
      <c r="O463" s="280">
        <v>43.5</v>
      </c>
      <c r="P463" s="112">
        <v>1</v>
      </c>
      <c r="Q463" s="113"/>
      <c r="R463" s="113"/>
    </row>
    <row r="464" spans="1:18" ht="21">
      <c r="A464" s="225"/>
      <c r="B464" s="137"/>
      <c r="C464" s="137"/>
      <c r="D464" s="207"/>
      <c r="E464" s="137"/>
      <c r="F464" s="111"/>
      <c r="G464" s="111"/>
      <c r="H464" s="111"/>
      <c r="I464" s="111"/>
      <c r="J464" s="272"/>
      <c r="K464" s="274"/>
      <c r="L464" s="273"/>
      <c r="M464" s="272"/>
      <c r="N464" s="294"/>
      <c r="O464" s="272"/>
      <c r="P464" s="114"/>
      <c r="Q464" s="114"/>
      <c r="R464" s="114"/>
    </row>
    <row r="465" spans="1:19" ht="42.75">
      <c r="A465" s="230">
        <v>168</v>
      </c>
      <c r="B465" s="325" t="s">
        <v>2280</v>
      </c>
      <c r="C465" s="325" t="s">
        <v>2255</v>
      </c>
      <c r="D465" s="358" t="s">
        <v>2372</v>
      </c>
      <c r="E465" s="325">
        <v>5000</v>
      </c>
      <c r="F465" s="325" t="s">
        <v>226</v>
      </c>
      <c r="G465" s="96"/>
      <c r="H465" s="276"/>
      <c r="I465" s="326" t="s">
        <v>157</v>
      </c>
      <c r="J465" s="326" t="s">
        <v>1385</v>
      </c>
      <c r="K465" s="328">
        <f>L465*20</f>
        <v>4.08</v>
      </c>
      <c r="L465" s="380">
        <v>0.204</v>
      </c>
      <c r="M465" s="328">
        <v>5.57</v>
      </c>
      <c r="N465" s="329"/>
      <c r="O465" s="278">
        <v>0.2</v>
      </c>
      <c r="P465" s="112">
        <v>1</v>
      </c>
      <c r="Q465" s="120"/>
      <c r="R465" s="120"/>
      <c r="S465" s="82" t="s">
        <v>1217</v>
      </c>
    </row>
    <row r="466" spans="1:19" ht="105">
      <c r="A466" s="226">
        <v>168</v>
      </c>
      <c r="B466" s="101" t="s">
        <v>2280</v>
      </c>
      <c r="C466" s="101" t="s">
        <v>2255</v>
      </c>
      <c r="D466" s="194" t="s">
        <v>2372</v>
      </c>
      <c r="E466" s="101">
        <v>5000</v>
      </c>
      <c r="F466" s="90" t="s">
        <v>72</v>
      </c>
      <c r="G466" s="96" t="s">
        <v>26</v>
      </c>
      <c r="H466" s="276">
        <v>20</v>
      </c>
      <c r="I466" s="90" t="s">
        <v>1148</v>
      </c>
      <c r="J466" s="90" t="s">
        <v>1124</v>
      </c>
      <c r="K466" s="276">
        <v>5.28</v>
      </c>
      <c r="L466" s="277">
        <v>0.22</v>
      </c>
      <c r="M466" s="278">
        <v>5.570000000000001</v>
      </c>
      <c r="N466" s="282"/>
      <c r="O466" s="276">
        <v>0.26</v>
      </c>
      <c r="P466" s="120">
        <v>2</v>
      </c>
      <c r="Q466" s="120"/>
      <c r="R466" s="120"/>
      <c r="S466" s="82" t="s">
        <v>1217</v>
      </c>
    </row>
    <row r="467" spans="1:19" ht="142.5">
      <c r="A467" s="227">
        <v>168</v>
      </c>
      <c r="B467" s="283" t="s">
        <v>2280</v>
      </c>
      <c r="C467" s="283" t="s">
        <v>2255</v>
      </c>
      <c r="D467" s="364" t="s">
        <v>2372</v>
      </c>
      <c r="E467" s="283">
        <v>5000</v>
      </c>
      <c r="F467" s="284" t="s">
        <v>2040</v>
      </c>
      <c r="G467" s="284"/>
      <c r="H467" s="284"/>
      <c r="I467" s="285" t="s">
        <v>165</v>
      </c>
      <c r="J467" s="284" t="s">
        <v>179</v>
      </c>
      <c r="K467" s="286">
        <v>0.27</v>
      </c>
      <c r="L467" s="287">
        <v>0.27</v>
      </c>
      <c r="M467" s="286">
        <v>0.2785</v>
      </c>
      <c r="N467" s="288">
        <v>0.2785</v>
      </c>
      <c r="O467" s="289">
        <v>0.27</v>
      </c>
      <c r="P467" s="120">
        <v>3</v>
      </c>
      <c r="Q467" s="120"/>
      <c r="R467" s="120"/>
      <c r="S467" s="82" t="s">
        <v>1217</v>
      </c>
    </row>
    <row r="468" spans="1:18" ht="81.75">
      <c r="A468" s="222">
        <v>168</v>
      </c>
      <c r="B468" s="254" t="s">
        <v>2280</v>
      </c>
      <c r="C468" s="254" t="s">
        <v>2255</v>
      </c>
      <c r="D468" s="175" t="s">
        <v>2372</v>
      </c>
      <c r="E468" s="254">
        <v>5000</v>
      </c>
      <c r="F468" s="255" t="s">
        <v>613</v>
      </c>
      <c r="G468" s="255"/>
      <c r="H468" s="255"/>
      <c r="I468" s="256" t="s">
        <v>1723</v>
      </c>
      <c r="J468" s="255" t="s">
        <v>1724</v>
      </c>
      <c r="K468" s="250">
        <v>0.69</v>
      </c>
      <c r="L468" s="251">
        <v>0.69</v>
      </c>
      <c r="M468" s="250"/>
      <c r="N468" s="290"/>
      <c r="O468" s="250">
        <v>0.69</v>
      </c>
      <c r="P468" s="112">
        <v>4</v>
      </c>
      <c r="Q468" s="113"/>
      <c r="R468" s="113"/>
    </row>
    <row r="469" spans="1:18" ht="21">
      <c r="A469" s="231"/>
      <c r="B469" s="330"/>
      <c r="C469" s="330"/>
      <c r="D469" s="360"/>
      <c r="E469" s="330"/>
      <c r="F469" s="330"/>
      <c r="G469" s="111"/>
      <c r="H469" s="272"/>
      <c r="I469" s="331"/>
      <c r="J469" s="331"/>
      <c r="K469" s="333"/>
      <c r="L469" s="381"/>
      <c r="M469" s="333"/>
      <c r="N469" s="334"/>
      <c r="O469" s="333"/>
      <c r="P469" s="114"/>
      <c r="Q469" s="114"/>
      <c r="R469" s="114"/>
    </row>
    <row r="470" spans="1:18" ht="81.75">
      <c r="A470" s="222">
        <v>169</v>
      </c>
      <c r="B470" s="254" t="s">
        <v>2280</v>
      </c>
      <c r="C470" s="254" t="s">
        <v>2255</v>
      </c>
      <c r="D470" s="175" t="s">
        <v>2373</v>
      </c>
      <c r="E470" s="254">
        <v>100</v>
      </c>
      <c r="F470" s="255" t="s">
        <v>614</v>
      </c>
      <c r="G470" s="255"/>
      <c r="H470" s="255"/>
      <c r="I470" s="256" t="s">
        <v>1723</v>
      </c>
      <c r="J470" s="255" t="s">
        <v>1724</v>
      </c>
      <c r="K470" s="250">
        <v>6.4</v>
      </c>
      <c r="L470" s="251">
        <v>0.64</v>
      </c>
      <c r="M470" s="250"/>
      <c r="N470" s="290"/>
      <c r="O470" s="250">
        <v>6.4</v>
      </c>
      <c r="P470" s="112">
        <v>1</v>
      </c>
      <c r="Q470" s="113"/>
      <c r="R470" s="113"/>
    </row>
    <row r="471" spans="1:18" ht="21">
      <c r="A471" s="225"/>
      <c r="B471" s="137"/>
      <c r="C471" s="137"/>
      <c r="D471" s="207"/>
      <c r="E471" s="137"/>
      <c r="F471" s="296"/>
      <c r="G471" s="296"/>
      <c r="H471" s="296"/>
      <c r="I471" s="297"/>
      <c r="J471" s="296"/>
      <c r="K471" s="292"/>
      <c r="L471" s="298"/>
      <c r="M471" s="292"/>
      <c r="N471" s="299"/>
      <c r="O471" s="292"/>
      <c r="P471" s="114"/>
      <c r="Q471" s="114"/>
      <c r="R471" s="114"/>
    </row>
    <row r="472" spans="1:18" ht="42">
      <c r="A472" s="222">
        <v>170</v>
      </c>
      <c r="B472" s="254" t="s">
        <v>858</v>
      </c>
      <c r="C472" s="254" t="s">
        <v>2255</v>
      </c>
      <c r="D472" s="254" t="s">
        <v>904</v>
      </c>
      <c r="E472" s="254">
        <v>100</v>
      </c>
      <c r="F472" s="255"/>
      <c r="G472" s="255"/>
      <c r="H472" s="255"/>
      <c r="I472" s="256"/>
      <c r="J472" s="255"/>
      <c r="K472" s="250"/>
      <c r="L472" s="251"/>
      <c r="M472" s="250"/>
      <c r="N472" s="290"/>
      <c r="O472" s="250"/>
      <c r="P472" s="112">
        <v>0</v>
      </c>
      <c r="Q472" s="113"/>
      <c r="R472" s="113"/>
    </row>
    <row r="473" spans="1:18" ht="21">
      <c r="A473" s="225"/>
      <c r="B473" s="137"/>
      <c r="C473" s="137"/>
      <c r="D473" s="137"/>
      <c r="E473" s="137"/>
      <c r="F473" s="296"/>
      <c r="G473" s="296"/>
      <c r="H473" s="296"/>
      <c r="I473" s="297"/>
      <c r="J473" s="296"/>
      <c r="K473" s="292"/>
      <c r="L473" s="298"/>
      <c r="M473" s="292"/>
      <c r="N473" s="299"/>
      <c r="O473" s="292"/>
      <c r="P473" s="114"/>
      <c r="Q473" s="114"/>
      <c r="R473" s="114"/>
    </row>
    <row r="474" spans="1:18" ht="189">
      <c r="A474" s="222">
        <v>171</v>
      </c>
      <c r="B474" s="254" t="s">
        <v>114</v>
      </c>
      <c r="C474" s="254" t="s">
        <v>971</v>
      </c>
      <c r="D474" s="96" t="s">
        <v>2682</v>
      </c>
      <c r="E474" s="254">
        <v>3000</v>
      </c>
      <c r="F474" s="96" t="s">
        <v>2030</v>
      </c>
      <c r="G474" s="96"/>
      <c r="H474" s="96"/>
      <c r="I474" s="96" t="s">
        <v>2021</v>
      </c>
      <c r="J474" s="279" t="s">
        <v>147</v>
      </c>
      <c r="K474" s="280">
        <v>27.2</v>
      </c>
      <c r="L474" s="281">
        <f>K474/20</f>
        <v>1.3599999999999999</v>
      </c>
      <c r="M474" s="280">
        <v>27.2</v>
      </c>
      <c r="N474" s="295"/>
      <c r="O474" s="280">
        <v>27.2</v>
      </c>
      <c r="P474" s="112">
        <v>1</v>
      </c>
      <c r="Q474" s="113"/>
      <c r="R474" s="113"/>
    </row>
    <row r="475" spans="1:18" ht="21">
      <c r="A475" s="225"/>
      <c r="B475" s="137"/>
      <c r="C475" s="137"/>
      <c r="D475" s="111"/>
      <c r="E475" s="137"/>
      <c r="F475" s="111"/>
      <c r="G475" s="111"/>
      <c r="H475" s="111"/>
      <c r="I475" s="111"/>
      <c r="J475" s="272"/>
      <c r="K475" s="274"/>
      <c r="L475" s="273"/>
      <c r="M475" s="274"/>
      <c r="N475" s="272"/>
      <c r="O475" s="272"/>
      <c r="P475" s="114"/>
      <c r="Q475" s="114"/>
      <c r="R475" s="114"/>
    </row>
    <row r="476" spans="1:18" ht="168">
      <c r="A476" s="229">
        <v>172</v>
      </c>
      <c r="B476" s="316" t="s">
        <v>114</v>
      </c>
      <c r="C476" s="316" t="s">
        <v>971</v>
      </c>
      <c r="D476" s="363" t="s">
        <v>2683</v>
      </c>
      <c r="E476" s="316">
        <v>4000</v>
      </c>
      <c r="F476" s="317" t="s">
        <v>2041</v>
      </c>
      <c r="G476" s="317"/>
      <c r="H476" s="317"/>
      <c r="I476" s="318" t="s">
        <v>178</v>
      </c>
      <c r="J476" s="317" t="s">
        <v>179</v>
      </c>
      <c r="K476" s="319">
        <v>1.36</v>
      </c>
      <c r="L476" s="320">
        <v>1.36</v>
      </c>
      <c r="M476" s="319">
        <v>1.36</v>
      </c>
      <c r="N476" s="321">
        <v>1.36</v>
      </c>
      <c r="O476" s="322">
        <v>1.36</v>
      </c>
      <c r="P476" s="125"/>
      <c r="Q476" s="126"/>
      <c r="R476" s="126"/>
    </row>
    <row r="477" spans="1:18" ht="168">
      <c r="A477" s="226">
        <v>172</v>
      </c>
      <c r="B477" s="101" t="s">
        <v>114</v>
      </c>
      <c r="C477" s="101" t="s">
        <v>971</v>
      </c>
      <c r="D477" s="90" t="s">
        <v>2683</v>
      </c>
      <c r="E477" s="101">
        <v>4000</v>
      </c>
      <c r="F477" s="90" t="s">
        <v>73</v>
      </c>
      <c r="G477" s="96" t="s">
        <v>26</v>
      </c>
      <c r="H477" s="276">
        <v>1</v>
      </c>
      <c r="I477" s="90" t="s">
        <v>57</v>
      </c>
      <c r="J477" s="90" t="s">
        <v>1124</v>
      </c>
      <c r="K477" s="276">
        <v>1.36</v>
      </c>
      <c r="L477" s="277">
        <v>1.13</v>
      </c>
      <c r="M477" s="278">
        <v>1.36</v>
      </c>
      <c r="N477" s="282"/>
      <c r="O477" s="276">
        <v>1.36</v>
      </c>
      <c r="P477" s="112"/>
      <c r="Q477" s="113"/>
      <c r="R477" s="113"/>
    </row>
    <row r="478" spans="1:18" ht="21">
      <c r="A478" s="225"/>
      <c r="B478" s="137"/>
      <c r="C478" s="137"/>
      <c r="D478" s="111"/>
      <c r="E478" s="137"/>
      <c r="F478" s="111"/>
      <c r="G478" s="111"/>
      <c r="H478" s="272"/>
      <c r="I478" s="111"/>
      <c r="J478" s="111"/>
      <c r="K478" s="272"/>
      <c r="L478" s="273"/>
      <c r="M478" s="274"/>
      <c r="N478" s="294"/>
      <c r="O478" s="272"/>
      <c r="P478" s="114"/>
      <c r="Q478" s="114"/>
      <c r="R478" s="114"/>
    </row>
    <row r="479" spans="1:18" ht="126">
      <c r="A479" s="222">
        <v>173</v>
      </c>
      <c r="B479" s="254" t="s">
        <v>114</v>
      </c>
      <c r="C479" s="254" t="s">
        <v>2113</v>
      </c>
      <c r="D479" s="254" t="s">
        <v>2699</v>
      </c>
      <c r="E479" s="254">
        <v>500</v>
      </c>
      <c r="F479" s="255" t="s">
        <v>615</v>
      </c>
      <c r="G479" s="255"/>
      <c r="H479" s="255"/>
      <c r="I479" s="256" t="s">
        <v>612</v>
      </c>
      <c r="J479" s="255" t="s">
        <v>1724</v>
      </c>
      <c r="K479" s="250">
        <v>1.14</v>
      </c>
      <c r="L479" s="251">
        <v>1.14</v>
      </c>
      <c r="M479" s="250">
        <v>1.91</v>
      </c>
      <c r="N479" s="290"/>
      <c r="O479" s="250">
        <v>1.14</v>
      </c>
      <c r="P479" s="112"/>
      <c r="Q479" s="519" t="s">
        <v>2806</v>
      </c>
      <c r="R479" s="113"/>
    </row>
    <row r="480" spans="1:18" ht="126">
      <c r="A480" s="226">
        <v>173</v>
      </c>
      <c r="B480" s="101" t="s">
        <v>114</v>
      </c>
      <c r="C480" s="101" t="s">
        <v>2113</v>
      </c>
      <c r="D480" s="101" t="s">
        <v>2699</v>
      </c>
      <c r="E480" s="101">
        <v>500</v>
      </c>
      <c r="F480" s="90" t="s">
        <v>2431</v>
      </c>
      <c r="G480" s="96" t="s">
        <v>26</v>
      </c>
      <c r="H480" s="276">
        <v>1</v>
      </c>
      <c r="I480" s="90" t="s">
        <v>1164</v>
      </c>
      <c r="J480" s="90" t="s">
        <v>1124</v>
      </c>
      <c r="K480" s="276">
        <v>1.26</v>
      </c>
      <c r="L480" s="277">
        <v>1.05</v>
      </c>
      <c r="M480" s="278">
        <v>1.9099999999999997</v>
      </c>
      <c r="N480" s="282"/>
      <c r="O480" s="276">
        <v>1.26</v>
      </c>
      <c r="P480" s="112">
        <v>1</v>
      </c>
      <c r="Q480" s="113"/>
      <c r="R480" s="113"/>
    </row>
    <row r="481" spans="1:18" ht="126">
      <c r="A481" s="227">
        <v>173</v>
      </c>
      <c r="B481" s="283" t="s">
        <v>114</v>
      </c>
      <c r="C481" s="283" t="s">
        <v>2113</v>
      </c>
      <c r="D481" s="283" t="s">
        <v>2699</v>
      </c>
      <c r="E481" s="283">
        <v>500</v>
      </c>
      <c r="F481" s="284" t="s">
        <v>2042</v>
      </c>
      <c r="G481" s="284"/>
      <c r="H481" s="284"/>
      <c r="I481" s="285" t="s">
        <v>1920</v>
      </c>
      <c r="J481" s="284" t="s">
        <v>179</v>
      </c>
      <c r="K481" s="286">
        <v>1.3</v>
      </c>
      <c r="L481" s="287">
        <v>1.3</v>
      </c>
      <c r="M481" s="286">
        <v>1.91</v>
      </c>
      <c r="N481" s="288">
        <v>1.91</v>
      </c>
      <c r="O481" s="289">
        <v>1.3</v>
      </c>
      <c r="P481" s="112">
        <v>2</v>
      </c>
      <c r="Q481" s="113"/>
      <c r="R481" s="113"/>
    </row>
    <row r="482" spans="1:18" ht="21">
      <c r="A482" s="225"/>
      <c r="B482" s="137"/>
      <c r="C482" s="137"/>
      <c r="D482" s="137"/>
      <c r="E482" s="137"/>
      <c r="F482" s="111"/>
      <c r="G482" s="111"/>
      <c r="H482" s="272"/>
      <c r="I482" s="111"/>
      <c r="J482" s="111"/>
      <c r="K482" s="272"/>
      <c r="L482" s="273"/>
      <c r="M482" s="274"/>
      <c r="N482" s="294"/>
      <c r="O482" s="272"/>
      <c r="P482" s="114"/>
      <c r="Q482" s="114"/>
      <c r="R482" s="114"/>
    </row>
    <row r="483" spans="1:18" ht="147">
      <c r="A483" s="222">
        <v>174</v>
      </c>
      <c r="B483" s="254" t="s">
        <v>114</v>
      </c>
      <c r="C483" s="254" t="s">
        <v>2113</v>
      </c>
      <c r="D483" s="254" t="s">
        <v>919</v>
      </c>
      <c r="E483" s="254">
        <v>200</v>
      </c>
      <c r="F483" s="96" t="s">
        <v>2031</v>
      </c>
      <c r="G483" s="96"/>
      <c r="H483" s="96"/>
      <c r="I483" s="96" t="s">
        <v>2019</v>
      </c>
      <c r="J483" s="279" t="s">
        <v>147</v>
      </c>
      <c r="K483" s="280">
        <v>37.8</v>
      </c>
      <c r="L483" s="281">
        <f>K483/20</f>
        <v>1.89</v>
      </c>
      <c r="M483" s="280">
        <v>38.2</v>
      </c>
      <c r="N483" s="295"/>
      <c r="O483" s="280">
        <v>37.8</v>
      </c>
      <c r="P483" s="112">
        <v>1</v>
      </c>
      <c r="Q483" s="113"/>
      <c r="R483" s="113"/>
    </row>
    <row r="484" spans="1:18" ht="21">
      <c r="A484" s="225"/>
      <c r="B484" s="137"/>
      <c r="C484" s="137"/>
      <c r="D484" s="137"/>
      <c r="E484" s="137"/>
      <c r="F484" s="111"/>
      <c r="G484" s="111"/>
      <c r="H484" s="111"/>
      <c r="I484" s="111"/>
      <c r="J484" s="272"/>
      <c r="K484" s="274"/>
      <c r="L484" s="273"/>
      <c r="M484" s="274"/>
      <c r="N484" s="294"/>
      <c r="O484" s="272"/>
      <c r="P484" s="114"/>
      <c r="Q484" s="114"/>
      <c r="R484" s="114"/>
    </row>
    <row r="485" spans="1:18" ht="147">
      <c r="A485" s="222">
        <v>175</v>
      </c>
      <c r="B485" s="254" t="s">
        <v>114</v>
      </c>
      <c r="C485" s="254" t="s">
        <v>2113</v>
      </c>
      <c r="D485" s="254" t="s">
        <v>2369</v>
      </c>
      <c r="E485" s="254">
        <v>200</v>
      </c>
      <c r="F485" s="96" t="s">
        <v>1386</v>
      </c>
      <c r="G485" s="96"/>
      <c r="H485" s="96"/>
      <c r="I485" s="96" t="s">
        <v>2019</v>
      </c>
      <c r="J485" s="279" t="s">
        <v>147</v>
      </c>
      <c r="K485" s="280">
        <v>28.8</v>
      </c>
      <c r="L485" s="281">
        <f>K485/20</f>
        <v>1.44</v>
      </c>
      <c r="M485" s="279">
        <v>44.82</v>
      </c>
      <c r="N485" s="295"/>
      <c r="O485" s="280">
        <v>28.8</v>
      </c>
      <c r="P485" s="112">
        <v>1</v>
      </c>
      <c r="Q485" s="113"/>
      <c r="R485" s="113"/>
    </row>
    <row r="486" spans="1:18" ht="21">
      <c r="A486" s="225"/>
      <c r="B486" s="137"/>
      <c r="C486" s="137"/>
      <c r="D486" s="137"/>
      <c r="E486" s="137"/>
      <c r="F486" s="111"/>
      <c r="G486" s="111"/>
      <c r="H486" s="111"/>
      <c r="I486" s="111"/>
      <c r="J486" s="272"/>
      <c r="K486" s="274"/>
      <c r="L486" s="273"/>
      <c r="M486" s="272"/>
      <c r="N486" s="294"/>
      <c r="O486" s="272"/>
      <c r="P486" s="114"/>
      <c r="Q486" s="114"/>
      <c r="R486" s="114"/>
    </row>
    <row r="487" spans="1:18" ht="126">
      <c r="A487" s="222">
        <v>176</v>
      </c>
      <c r="B487" s="254" t="s">
        <v>114</v>
      </c>
      <c r="C487" s="254" t="s">
        <v>2113</v>
      </c>
      <c r="D487" s="254" t="s">
        <v>2277</v>
      </c>
      <c r="E487" s="254">
        <v>2000</v>
      </c>
      <c r="F487" s="96" t="s">
        <v>1386</v>
      </c>
      <c r="G487" s="96"/>
      <c r="H487" s="96"/>
      <c r="I487" s="96" t="s">
        <v>2019</v>
      </c>
      <c r="J487" s="279" t="s">
        <v>147</v>
      </c>
      <c r="K487" s="280">
        <v>28.8</v>
      </c>
      <c r="L487" s="281">
        <f>K487/20</f>
        <v>1.44</v>
      </c>
      <c r="M487" s="279">
        <v>44.82</v>
      </c>
      <c r="N487" s="295"/>
      <c r="O487" s="279">
        <v>1.44</v>
      </c>
      <c r="P487" s="112"/>
      <c r="Q487" s="519" t="s">
        <v>2806</v>
      </c>
      <c r="R487" s="113"/>
    </row>
    <row r="488" spans="1:18" ht="126">
      <c r="A488" s="226">
        <v>176</v>
      </c>
      <c r="B488" s="101" t="s">
        <v>114</v>
      </c>
      <c r="C488" s="101" t="s">
        <v>2113</v>
      </c>
      <c r="D488" s="101" t="s">
        <v>2277</v>
      </c>
      <c r="E488" s="101">
        <v>2000</v>
      </c>
      <c r="F488" s="90" t="s">
        <v>2432</v>
      </c>
      <c r="G488" s="96" t="s">
        <v>26</v>
      </c>
      <c r="H488" s="276">
        <v>1</v>
      </c>
      <c r="I488" s="90" t="s">
        <v>57</v>
      </c>
      <c r="J488" s="90" t="s">
        <v>1124</v>
      </c>
      <c r="K488" s="276">
        <v>1.46</v>
      </c>
      <c r="L488" s="277">
        <v>1.22</v>
      </c>
      <c r="M488" s="278">
        <v>2.24</v>
      </c>
      <c r="N488" s="282"/>
      <c r="O488" s="276">
        <v>1.46</v>
      </c>
      <c r="P488" s="112">
        <v>1</v>
      </c>
      <c r="Q488" s="113"/>
      <c r="R488" s="113"/>
    </row>
    <row r="489" spans="1:18" ht="126">
      <c r="A489" s="227">
        <v>176</v>
      </c>
      <c r="B489" s="283" t="s">
        <v>114</v>
      </c>
      <c r="C489" s="283" t="s">
        <v>2113</v>
      </c>
      <c r="D489" s="283" t="s">
        <v>2277</v>
      </c>
      <c r="E489" s="283">
        <v>2000</v>
      </c>
      <c r="F489" s="284" t="s">
        <v>2043</v>
      </c>
      <c r="G489" s="284"/>
      <c r="H489" s="284"/>
      <c r="I489" s="285" t="s">
        <v>178</v>
      </c>
      <c r="J489" s="284" t="s">
        <v>179</v>
      </c>
      <c r="K489" s="286">
        <v>1.52</v>
      </c>
      <c r="L489" s="287">
        <v>1.52</v>
      </c>
      <c r="M489" s="286">
        <v>2.24</v>
      </c>
      <c r="N489" s="288">
        <v>2.24</v>
      </c>
      <c r="O489" s="289">
        <v>1.52</v>
      </c>
      <c r="P489" s="112">
        <v>2</v>
      </c>
      <c r="Q489" s="113"/>
      <c r="R489" s="113"/>
    </row>
    <row r="490" spans="1:18" ht="21">
      <c r="A490" s="225"/>
      <c r="B490" s="137"/>
      <c r="C490" s="137"/>
      <c r="D490" s="137"/>
      <c r="E490" s="137"/>
      <c r="F490" s="111"/>
      <c r="G490" s="111"/>
      <c r="H490" s="272"/>
      <c r="I490" s="111"/>
      <c r="J490" s="111"/>
      <c r="K490" s="272"/>
      <c r="L490" s="273"/>
      <c r="M490" s="274"/>
      <c r="N490" s="294"/>
      <c r="O490" s="272"/>
      <c r="P490" s="114"/>
      <c r="Q490" s="114"/>
      <c r="R490" s="114"/>
    </row>
    <row r="491" spans="1:18" ht="63">
      <c r="A491" s="222">
        <v>177</v>
      </c>
      <c r="B491" s="254" t="s">
        <v>114</v>
      </c>
      <c r="C491" s="254" t="s">
        <v>2113</v>
      </c>
      <c r="D491" s="254" t="s">
        <v>1433</v>
      </c>
      <c r="E491" s="254">
        <v>10</v>
      </c>
      <c r="F491" s="255" t="s">
        <v>616</v>
      </c>
      <c r="G491" s="255"/>
      <c r="H491" s="255"/>
      <c r="I491" s="256" t="s">
        <v>1723</v>
      </c>
      <c r="J491" s="255" t="s">
        <v>1724</v>
      </c>
      <c r="K491" s="250">
        <v>0.75</v>
      </c>
      <c r="L491" s="251">
        <v>0.75</v>
      </c>
      <c r="M491" s="250">
        <v>0.75</v>
      </c>
      <c r="N491" s="290"/>
      <c r="O491" s="250">
        <v>0.75</v>
      </c>
      <c r="P491" s="112">
        <v>1</v>
      </c>
      <c r="Q491" s="113"/>
      <c r="R491" s="113"/>
    </row>
    <row r="492" spans="1:18" ht="21">
      <c r="A492" s="225"/>
      <c r="B492" s="137"/>
      <c r="C492" s="137"/>
      <c r="D492" s="137"/>
      <c r="E492" s="137"/>
      <c r="F492" s="296"/>
      <c r="G492" s="296"/>
      <c r="H492" s="296"/>
      <c r="I492" s="297"/>
      <c r="J492" s="296"/>
      <c r="K492" s="292"/>
      <c r="L492" s="298"/>
      <c r="M492" s="292"/>
      <c r="N492" s="292"/>
      <c r="O492" s="292"/>
      <c r="P492" s="114"/>
      <c r="Q492" s="114"/>
      <c r="R492" s="114"/>
    </row>
    <row r="493" spans="1:18" ht="63">
      <c r="A493" s="222">
        <v>178</v>
      </c>
      <c r="B493" s="254" t="s">
        <v>114</v>
      </c>
      <c r="C493" s="254" t="s">
        <v>2113</v>
      </c>
      <c r="D493" s="254" t="s">
        <v>2071</v>
      </c>
      <c r="E493" s="254">
        <v>10</v>
      </c>
      <c r="F493" s="255" t="s">
        <v>617</v>
      </c>
      <c r="G493" s="255"/>
      <c r="H493" s="255"/>
      <c r="I493" s="256" t="s">
        <v>1723</v>
      </c>
      <c r="J493" s="255" t="s">
        <v>1724</v>
      </c>
      <c r="K493" s="250">
        <v>0.79</v>
      </c>
      <c r="L493" s="251">
        <v>0.79</v>
      </c>
      <c r="M493" s="250">
        <v>0.79</v>
      </c>
      <c r="N493" s="290"/>
      <c r="O493" s="250">
        <v>0.79</v>
      </c>
      <c r="P493" s="112">
        <v>1</v>
      </c>
      <c r="Q493" s="113"/>
      <c r="R493" s="113"/>
    </row>
    <row r="494" spans="1:18" ht="21">
      <c r="A494" s="225"/>
      <c r="B494" s="137"/>
      <c r="C494" s="137"/>
      <c r="D494" s="137"/>
      <c r="E494" s="137"/>
      <c r="F494" s="296"/>
      <c r="G494" s="296"/>
      <c r="H494" s="296"/>
      <c r="I494" s="297"/>
      <c r="J494" s="296"/>
      <c r="K494" s="292"/>
      <c r="L494" s="298"/>
      <c r="M494" s="292"/>
      <c r="N494" s="292"/>
      <c r="O494" s="292"/>
      <c r="P494" s="114"/>
      <c r="Q494" s="114"/>
      <c r="R494" s="114"/>
    </row>
    <row r="495" spans="1:18" ht="142.5">
      <c r="A495" s="229">
        <v>179</v>
      </c>
      <c r="B495" s="316" t="s">
        <v>858</v>
      </c>
      <c r="C495" s="316" t="s">
        <v>448</v>
      </c>
      <c r="D495" s="316" t="s">
        <v>112</v>
      </c>
      <c r="E495" s="316">
        <v>1600</v>
      </c>
      <c r="F495" s="317" t="s">
        <v>2044</v>
      </c>
      <c r="G495" s="317"/>
      <c r="H495" s="317"/>
      <c r="I495" s="318" t="s">
        <v>2045</v>
      </c>
      <c r="J495" s="317" t="s">
        <v>179</v>
      </c>
      <c r="K495" s="319">
        <v>0.44</v>
      </c>
      <c r="L495" s="320">
        <v>0.44</v>
      </c>
      <c r="M495" s="319">
        <v>0.46</v>
      </c>
      <c r="N495" s="321">
        <v>0.46</v>
      </c>
      <c r="O495" s="322">
        <v>8.8</v>
      </c>
      <c r="P495" s="125">
        <v>1</v>
      </c>
      <c r="Q495" s="126"/>
      <c r="R495" s="126"/>
    </row>
    <row r="496" spans="1:18" ht="168">
      <c r="A496" s="226">
        <v>179</v>
      </c>
      <c r="B496" s="101" t="s">
        <v>858</v>
      </c>
      <c r="C496" s="101" t="s">
        <v>448</v>
      </c>
      <c r="D496" s="101" t="s">
        <v>112</v>
      </c>
      <c r="E496" s="101">
        <v>1600</v>
      </c>
      <c r="F496" s="90" t="s">
        <v>2433</v>
      </c>
      <c r="G496" s="96" t="s">
        <v>26</v>
      </c>
      <c r="H496" s="276">
        <v>20</v>
      </c>
      <c r="I496" s="90" t="s">
        <v>2434</v>
      </c>
      <c r="J496" s="90" t="s">
        <v>1124</v>
      </c>
      <c r="K496" s="276">
        <v>8.93</v>
      </c>
      <c r="L496" s="277">
        <v>0.372</v>
      </c>
      <c r="M496" s="278">
        <v>9.28</v>
      </c>
      <c r="N496" s="282"/>
      <c r="O496" s="276">
        <v>8.93</v>
      </c>
      <c r="P496" s="112">
        <v>2</v>
      </c>
      <c r="Q496" s="113"/>
      <c r="R496" s="113"/>
    </row>
    <row r="497" spans="1:18" ht="70.5">
      <c r="A497" s="230">
        <v>179</v>
      </c>
      <c r="B497" s="325" t="s">
        <v>858</v>
      </c>
      <c r="C497" s="325" t="s">
        <v>448</v>
      </c>
      <c r="D497" s="325" t="s">
        <v>112</v>
      </c>
      <c r="E497" s="325">
        <v>1600</v>
      </c>
      <c r="F497" s="325" t="s">
        <v>227</v>
      </c>
      <c r="G497" s="96"/>
      <c r="H497" s="276"/>
      <c r="I497" s="326" t="s">
        <v>1389</v>
      </c>
      <c r="J497" s="326" t="s">
        <v>1385</v>
      </c>
      <c r="K497" s="326">
        <f>L497*20</f>
        <v>9.12</v>
      </c>
      <c r="L497" s="382">
        <v>0.45599999999999996</v>
      </c>
      <c r="M497" s="326">
        <v>9.28</v>
      </c>
      <c r="N497" s="329"/>
      <c r="O497" s="328">
        <v>9.12</v>
      </c>
      <c r="P497" s="112">
        <v>3</v>
      </c>
      <c r="Q497" s="113"/>
      <c r="R497" s="113"/>
    </row>
    <row r="498" spans="1:18" ht="21">
      <c r="A498" s="231"/>
      <c r="B498" s="330"/>
      <c r="C498" s="330"/>
      <c r="D498" s="330"/>
      <c r="E498" s="330"/>
      <c r="F498" s="330"/>
      <c r="G498" s="111"/>
      <c r="H498" s="272"/>
      <c r="I498" s="331"/>
      <c r="J498" s="331"/>
      <c r="K498" s="331"/>
      <c r="L498" s="383"/>
      <c r="M498" s="331"/>
      <c r="N498" s="333"/>
      <c r="O498" s="333"/>
      <c r="P498" s="114"/>
      <c r="Q498" s="114"/>
      <c r="R498" s="114"/>
    </row>
    <row r="499" spans="1:18" ht="168">
      <c r="A499" s="226">
        <v>180</v>
      </c>
      <c r="B499" s="101" t="s">
        <v>858</v>
      </c>
      <c r="C499" s="101" t="s">
        <v>2074</v>
      </c>
      <c r="D499" s="90" t="s">
        <v>113</v>
      </c>
      <c r="E499" s="101">
        <v>30</v>
      </c>
      <c r="F499" s="90" t="s">
        <v>2435</v>
      </c>
      <c r="G499" s="96" t="s">
        <v>26</v>
      </c>
      <c r="H499" s="276">
        <v>5</v>
      </c>
      <c r="I499" s="90" t="s">
        <v>2434</v>
      </c>
      <c r="J499" s="90" t="s">
        <v>1124</v>
      </c>
      <c r="K499" s="276">
        <v>35.58</v>
      </c>
      <c r="L499" s="277">
        <v>5.93</v>
      </c>
      <c r="M499" s="278">
        <v>36.8</v>
      </c>
      <c r="N499" s="282"/>
      <c r="O499" s="276">
        <v>35.58</v>
      </c>
      <c r="P499" s="120">
        <v>1</v>
      </c>
      <c r="Q499" s="120"/>
      <c r="R499" s="120"/>
    </row>
    <row r="500" spans="1:18" ht="142.5">
      <c r="A500" s="229">
        <v>180</v>
      </c>
      <c r="B500" s="316" t="s">
        <v>858</v>
      </c>
      <c r="C500" s="316" t="s">
        <v>2074</v>
      </c>
      <c r="D500" s="363" t="s">
        <v>113</v>
      </c>
      <c r="E500" s="316">
        <v>30</v>
      </c>
      <c r="F500" s="317" t="s">
        <v>2046</v>
      </c>
      <c r="G500" s="317"/>
      <c r="H500" s="317"/>
      <c r="I500" s="318" t="s">
        <v>2045</v>
      </c>
      <c r="J500" s="317" t="s">
        <v>179</v>
      </c>
      <c r="K500" s="319">
        <v>7.27</v>
      </c>
      <c r="L500" s="320">
        <v>7.27</v>
      </c>
      <c r="M500" s="319">
        <v>7.36</v>
      </c>
      <c r="N500" s="321">
        <v>7.36</v>
      </c>
      <c r="O500" s="322">
        <v>36.35</v>
      </c>
      <c r="P500" s="125">
        <v>2</v>
      </c>
      <c r="Q500" s="126"/>
      <c r="R500" s="126"/>
    </row>
    <row r="501" spans="1:18" ht="70.5">
      <c r="A501" s="230">
        <v>180</v>
      </c>
      <c r="B501" s="325" t="s">
        <v>858</v>
      </c>
      <c r="C501" s="325" t="s">
        <v>2074</v>
      </c>
      <c r="D501" s="25" t="s">
        <v>113</v>
      </c>
      <c r="E501" s="325">
        <v>30</v>
      </c>
      <c r="F501" s="325" t="s">
        <v>228</v>
      </c>
      <c r="G501" s="96"/>
      <c r="H501" s="276"/>
      <c r="I501" s="326" t="s">
        <v>1389</v>
      </c>
      <c r="J501" s="326" t="s">
        <v>1385</v>
      </c>
      <c r="K501" s="326">
        <f>L501*5</f>
        <v>36.78</v>
      </c>
      <c r="L501" s="382">
        <v>7.356</v>
      </c>
      <c r="M501" s="326">
        <v>36.8</v>
      </c>
      <c r="N501" s="329"/>
      <c r="O501" s="276">
        <v>36.78</v>
      </c>
      <c r="P501" s="112">
        <v>3</v>
      </c>
      <c r="Q501" s="113"/>
      <c r="R501" s="113"/>
    </row>
    <row r="502" spans="1:18" ht="21">
      <c r="A502" s="234"/>
      <c r="B502" s="384"/>
      <c r="C502" s="384"/>
      <c r="D502" s="385"/>
      <c r="E502" s="384"/>
      <c r="F502" s="386"/>
      <c r="G502" s="134"/>
      <c r="H502" s="275"/>
      <c r="I502" s="387"/>
      <c r="J502" s="387"/>
      <c r="K502" s="387"/>
      <c r="L502" s="388"/>
      <c r="M502" s="387"/>
      <c r="N502" s="389"/>
      <c r="O502" s="390"/>
      <c r="P502" s="124"/>
      <c r="Q502" s="124"/>
      <c r="R502" s="124"/>
    </row>
    <row r="503" spans="1:18" ht="168">
      <c r="A503" s="226">
        <v>181</v>
      </c>
      <c r="B503" s="101" t="s">
        <v>2208</v>
      </c>
      <c r="C503" s="101" t="s">
        <v>137</v>
      </c>
      <c r="D503" s="90" t="s">
        <v>836</v>
      </c>
      <c r="E503" s="101">
        <v>5</v>
      </c>
      <c r="F503" s="90" t="s">
        <v>2436</v>
      </c>
      <c r="G503" s="96" t="s">
        <v>59</v>
      </c>
      <c r="H503" s="276">
        <v>1</v>
      </c>
      <c r="I503" s="90" t="s">
        <v>2434</v>
      </c>
      <c r="J503" s="90" t="s">
        <v>1124</v>
      </c>
      <c r="K503" s="276">
        <v>24.47</v>
      </c>
      <c r="L503" s="277">
        <v>20.39</v>
      </c>
      <c r="M503" s="278">
        <v>24.5</v>
      </c>
      <c r="N503" s="282"/>
      <c r="O503" s="276">
        <v>24.47</v>
      </c>
      <c r="P503" s="120">
        <v>1</v>
      </c>
      <c r="Q503" s="120"/>
      <c r="R503" s="120"/>
    </row>
    <row r="504" spans="1:18" ht="142.5">
      <c r="A504" s="229">
        <v>181</v>
      </c>
      <c r="B504" s="316" t="s">
        <v>2208</v>
      </c>
      <c r="C504" s="316" t="s">
        <v>137</v>
      </c>
      <c r="D504" s="363" t="s">
        <v>836</v>
      </c>
      <c r="E504" s="316">
        <v>5</v>
      </c>
      <c r="F504" s="317" t="s">
        <v>2047</v>
      </c>
      <c r="G504" s="317"/>
      <c r="H504" s="317"/>
      <c r="I504" s="318" t="s">
        <v>2045</v>
      </c>
      <c r="J504" s="317" t="s">
        <v>179</v>
      </c>
      <c r="K504" s="319">
        <v>24.5</v>
      </c>
      <c r="L504" s="320">
        <v>24.5</v>
      </c>
      <c r="M504" s="319">
        <v>24.5</v>
      </c>
      <c r="N504" s="321">
        <v>24.5</v>
      </c>
      <c r="O504" s="322">
        <v>24.5</v>
      </c>
      <c r="P504" s="125">
        <v>2</v>
      </c>
      <c r="Q504" s="126"/>
      <c r="R504" s="126"/>
    </row>
    <row r="505" spans="1:18" ht="21">
      <c r="A505" s="225"/>
      <c r="B505" s="137"/>
      <c r="C505" s="137"/>
      <c r="D505" s="111"/>
      <c r="E505" s="137"/>
      <c r="F505" s="111"/>
      <c r="G505" s="111"/>
      <c r="H505" s="272"/>
      <c r="I505" s="111"/>
      <c r="J505" s="111"/>
      <c r="K505" s="272"/>
      <c r="L505" s="273"/>
      <c r="M505" s="274"/>
      <c r="N505" s="294"/>
      <c r="O505" s="272"/>
      <c r="P505" s="114"/>
      <c r="Q505" s="114"/>
      <c r="R505" s="114"/>
    </row>
    <row r="506" spans="1:18" ht="147">
      <c r="A506" s="222">
        <v>182</v>
      </c>
      <c r="B506" s="254" t="s">
        <v>1307</v>
      </c>
      <c r="C506" s="254" t="s">
        <v>1308</v>
      </c>
      <c r="D506" s="96" t="s">
        <v>1309</v>
      </c>
      <c r="E506" s="254">
        <v>5</v>
      </c>
      <c r="F506" s="96" t="s">
        <v>1387</v>
      </c>
      <c r="G506" s="96"/>
      <c r="H506" s="96"/>
      <c r="I506" s="96" t="s">
        <v>146</v>
      </c>
      <c r="J506" s="279" t="s">
        <v>147</v>
      </c>
      <c r="K506" s="279">
        <v>20.33</v>
      </c>
      <c r="L506" s="280">
        <f>K506</f>
        <v>20.33</v>
      </c>
      <c r="M506" s="279" t="s">
        <v>162</v>
      </c>
      <c r="N506" s="295"/>
      <c r="O506" s="279">
        <v>20.33</v>
      </c>
      <c r="P506" s="112">
        <v>1</v>
      </c>
      <c r="Q506" s="113"/>
      <c r="R506" s="113"/>
    </row>
    <row r="507" spans="1:18" ht="21">
      <c r="A507" s="225"/>
      <c r="B507" s="137"/>
      <c r="C507" s="137"/>
      <c r="D507" s="111"/>
      <c r="E507" s="137"/>
      <c r="F507" s="111"/>
      <c r="G507" s="111"/>
      <c r="H507" s="111"/>
      <c r="I507" s="111"/>
      <c r="J507" s="272"/>
      <c r="K507" s="272"/>
      <c r="L507" s="274"/>
      <c r="M507" s="272"/>
      <c r="N507" s="294"/>
      <c r="O507" s="272"/>
      <c r="P507" s="114"/>
      <c r="Q507" s="114"/>
      <c r="R507" s="114"/>
    </row>
    <row r="508" spans="1:18" ht="231">
      <c r="A508" s="222">
        <v>183</v>
      </c>
      <c r="B508" s="254" t="s">
        <v>857</v>
      </c>
      <c r="C508" s="96" t="s">
        <v>408</v>
      </c>
      <c r="D508" s="90" t="s">
        <v>409</v>
      </c>
      <c r="E508" s="254">
        <v>100</v>
      </c>
      <c r="F508" s="325" t="s">
        <v>215</v>
      </c>
      <c r="G508" s="255"/>
      <c r="H508" s="255"/>
      <c r="I508" s="325" t="s">
        <v>216</v>
      </c>
      <c r="J508" s="326" t="s">
        <v>1385</v>
      </c>
      <c r="K508" s="328">
        <v>7.01</v>
      </c>
      <c r="L508" s="356">
        <v>2.976</v>
      </c>
      <c r="M508" s="328">
        <v>7.01</v>
      </c>
      <c r="N508" s="329"/>
      <c r="O508" s="279">
        <v>7.01</v>
      </c>
      <c r="P508" s="112">
        <v>1</v>
      </c>
      <c r="Q508" s="113"/>
      <c r="R508" s="113"/>
    </row>
    <row r="509" spans="1:18" ht="21">
      <c r="A509" s="225"/>
      <c r="B509" s="137"/>
      <c r="C509" s="111"/>
      <c r="D509" s="111"/>
      <c r="E509" s="137"/>
      <c r="F509" s="330"/>
      <c r="G509" s="296"/>
      <c r="H509" s="296"/>
      <c r="I509" s="330"/>
      <c r="J509" s="331"/>
      <c r="K509" s="333"/>
      <c r="L509" s="357"/>
      <c r="M509" s="333"/>
      <c r="N509" s="334"/>
      <c r="O509" s="333"/>
      <c r="P509" s="114"/>
      <c r="Q509" s="114"/>
      <c r="R509" s="114"/>
    </row>
    <row r="510" spans="1:18" ht="231">
      <c r="A510" s="222">
        <v>184</v>
      </c>
      <c r="B510" s="254" t="s">
        <v>857</v>
      </c>
      <c r="C510" s="96" t="s">
        <v>408</v>
      </c>
      <c r="D510" s="90" t="s">
        <v>410</v>
      </c>
      <c r="E510" s="254">
        <v>300</v>
      </c>
      <c r="F510" s="325" t="s">
        <v>214</v>
      </c>
      <c r="G510" s="255"/>
      <c r="H510" s="255"/>
      <c r="I510" s="325" t="s">
        <v>216</v>
      </c>
      <c r="J510" s="326" t="s">
        <v>1385</v>
      </c>
      <c r="K510" s="328">
        <v>5.98</v>
      </c>
      <c r="L510" s="356">
        <v>2.016</v>
      </c>
      <c r="M510" s="328">
        <v>5.98</v>
      </c>
      <c r="N510" s="329"/>
      <c r="O510" s="279">
        <v>5.98</v>
      </c>
      <c r="P510" s="112">
        <v>1</v>
      </c>
      <c r="Q510" s="113"/>
      <c r="R510" s="113"/>
    </row>
    <row r="511" spans="1:18" ht="21">
      <c r="A511" s="225"/>
      <c r="B511" s="137"/>
      <c r="C511" s="111"/>
      <c r="D511" s="111"/>
      <c r="E511" s="137"/>
      <c r="F511" s="330"/>
      <c r="G511" s="296"/>
      <c r="H511" s="296"/>
      <c r="I511" s="330"/>
      <c r="J511" s="331"/>
      <c r="K511" s="333"/>
      <c r="L511" s="357"/>
      <c r="M511" s="333"/>
      <c r="N511" s="333"/>
      <c r="O511" s="333"/>
      <c r="P511" s="114"/>
      <c r="Q511" s="114"/>
      <c r="R511" s="114"/>
    </row>
    <row r="512" spans="1:18" ht="126">
      <c r="A512" s="229">
        <v>185</v>
      </c>
      <c r="B512" s="316" t="s">
        <v>105</v>
      </c>
      <c r="C512" s="316" t="s">
        <v>106</v>
      </c>
      <c r="D512" s="316" t="s">
        <v>2701</v>
      </c>
      <c r="E512" s="316">
        <v>20</v>
      </c>
      <c r="F512" s="317" t="s">
        <v>204</v>
      </c>
      <c r="G512" s="335"/>
      <c r="H512" s="335"/>
      <c r="I512" s="318" t="s">
        <v>178</v>
      </c>
      <c r="J512" s="317" t="s">
        <v>179</v>
      </c>
      <c r="K512" s="319">
        <v>13.26</v>
      </c>
      <c r="L512" s="320">
        <v>13.26</v>
      </c>
      <c r="M512" s="319">
        <v>13.38</v>
      </c>
      <c r="N512" s="321">
        <v>13.38</v>
      </c>
      <c r="O512" s="322">
        <v>13.26</v>
      </c>
      <c r="P512" s="125">
        <v>1</v>
      </c>
      <c r="Q512" s="126"/>
      <c r="R512" s="126"/>
    </row>
    <row r="513" spans="1:18" ht="70.5">
      <c r="A513" s="230">
        <v>185</v>
      </c>
      <c r="B513" s="325" t="s">
        <v>105</v>
      </c>
      <c r="C513" s="325" t="s">
        <v>106</v>
      </c>
      <c r="D513" s="325" t="s">
        <v>2701</v>
      </c>
      <c r="E513" s="325">
        <v>20</v>
      </c>
      <c r="F513" s="325" t="s">
        <v>213</v>
      </c>
      <c r="G513" s="337"/>
      <c r="H513" s="337"/>
      <c r="I513" s="325" t="s">
        <v>216</v>
      </c>
      <c r="J513" s="326" t="s">
        <v>1385</v>
      </c>
      <c r="K513" s="327">
        <v>275.8</v>
      </c>
      <c r="L513" s="327">
        <v>13.79</v>
      </c>
      <c r="M513" s="327">
        <v>275.8</v>
      </c>
      <c r="N513" s="329"/>
      <c r="O513" s="279">
        <v>13.79</v>
      </c>
      <c r="P513" s="112">
        <v>2</v>
      </c>
      <c r="Q513" s="113"/>
      <c r="R513" s="113"/>
    </row>
    <row r="514" spans="1:18" ht="20.25">
      <c r="A514" s="231"/>
      <c r="B514" s="330"/>
      <c r="C514" s="330"/>
      <c r="D514" s="330"/>
      <c r="E514" s="330"/>
      <c r="F514" s="330"/>
      <c r="G514" s="341"/>
      <c r="H514" s="341"/>
      <c r="I514" s="330"/>
      <c r="J514" s="331"/>
      <c r="K514" s="332"/>
      <c r="L514" s="332"/>
      <c r="M514" s="332"/>
      <c r="N514" s="334"/>
      <c r="O514" s="333"/>
      <c r="P514" s="114"/>
      <c r="Q514" s="114"/>
      <c r="R514" s="114"/>
    </row>
    <row r="515" spans="1:18" ht="40.5">
      <c r="A515" s="222"/>
      <c r="B515" s="222" t="s">
        <v>859</v>
      </c>
      <c r="C515" s="164"/>
      <c r="D515" s="253" t="s">
        <v>860</v>
      </c>
      <c r="E515" s="254"/>
      <c r="F515" s="255"/>
      <c r="G515" s="255"/>
      <c r="H515" s="255"/>
      <c r="I515" s="256"/>
      <c r="J515" s="255"/>
      <c r="K515" s="250"/>
      <c r="L515" s="251"/>
      <c r="M515" s="250"/>
      <c r="N515" s="290"/>
      <c r="O515" s="250"/>
      <c r="P515" s="112"/>
      <c r="Q515" s="113"/>
      <c r="R515" s="113"/>
    </row>
    <row r="516" spans="1:18" ht="84">
      <c r="A516" s="226">
        <v>186</v>
      </c>
      <c r="B516" s="101" t="s">
        <v>861</v>
      </c>
      <c r="C516" s="101" t="s">
        <v>2385</v>
      </c>
      <c r="D516" s="101" t="s">
        <v>1823</v>
      </c>
      <c r="E516" s="101">
        <v>2</v>
      </c>
      <c r="F516" s="90" t="s">
        <v>2437</v>
      </c>
      <c r="G516" s="96" t="s">
        <v>1122</v>
      </c>
      <c r="H516" s="276">
        <v>50</v>
      </c>
      <c r="I516" s="90" t="s">
        <v>1150</v>
      </c>
      <c r="J516" s="90" t="s">
        <v>1124</v>
      </c>
      <c r="K516" s="276">
        <v>3.13</v>
      </c>
      <c r="L516" s="277">
        <v>0.0522</v>
      </c>
      <c r="M516" s="278">
        <v>3.34</v>
      </c>
      <c r="N516" s="282"/>
      <c r="O516" s="276">
        <v>3.13</v>
      </c>
      <c r="P516" s="112">
        <v>1</v>
      </c>
      <c r="Q516" s="113"/>
      <c r="R516" s="113"/>
    </row>
    <row r="517" spans="1:18" ht="61.5">
      <c r="A517" s="222">
        <v>186</v>
      </c>
      <c r="B517" s="254" t="s">
        <v>861</v>
      </c>
      <c r="C517" s="254" t="s">
        <v>2385</v>
      </c>
      <c r="D517" s="254" t="s">
        <v>1823</v>
      </c>
      <c r="E517" s="254">
        <v>2</v>
      </c>
      <c r="F517" s="255" t="s">
        <v>618</v>
      </c>
      <c r="G517" s="255"/>
      <c r="H517" s="255"/>
      <c r="I517" s="256" t="s">
        <v>1726</v>
      </c>
      <c r="J517" s="255" t="s">
        <v>1724</v>
      </c>
      <c r="K517" s="250">
        <v>3.15</v>
      </c>
      <c r="L517" s="251">
        <v>3.15</v>
      </c>
      <c r="M517" s="250">
        <v>3.34</v>
      </c>
      <c r="N517" s="290"/>
      <c r="O517" s="250">
        <v>3.15</v>
      </c>
      <c r="P517" s="112">
        <v>2</v>
      </c>
      <c r="Q517" s="113"/>
      <c r="R517" s="113"/>
    </row>
    <row r="518" spans="1:18" ht="21">
      <c r="A518" s="225"/>
      <c r="B518" s="137"/>
      <c r="C518" s="137"/>
      <c r="D518" s="137"/>
      <c r="E518" s="137"/>
      <c r="F518" s="111"/>
      <c r="G518" s="111"/>
      <c r="H518" s="272"/>
      <c r="I518" s="111"/>
      <c r="J518" s="111"/>
      <c r="K518" s="272"/>
      <c r="L518" s="273"/>
      <c r="M518" s="274"/>
      <c r="N518" s="272"/>
      <c r="O518" s="272"/>
      <c r="P518" s="114"/>
      <c r="Q518" s="114"/>
      <c r="R518" s="114"/>
    </row>
    <row r="519" spans="1:18" ht="63">
      <c r="A519" s="222">
        <v>187</v>
      </c>
      <c r="B519" s="254" t="s">
        <v>861</v>
      </c>
      <c r="C519" s="254" t="s">
        <v>2385</v>
      </c>
      <c r="D519" s="254" t="s">
        <v>2384</v>
      </c>
      <c r="E519" s="254">
        <v>150</v>
      </c>
      <c r="F519" s="255" t="s">
        <v>619</v>
      </c>
      <c r="G519" s="255"/>
      <c r="H519" s="255"/>
      <c r="I519" s="256" t="s">
        <v>1723</v>
      </c>
      <c r="J519" s="255" t="s">
        <v>1724</v>
      </c>
      <c r="K519" s="250">
        <v>10.4</v>
      </c>
      <c r="L519" s="251">
        <v>1.04</v>
      </c>
      <c r="M519" s="250">
        <v>10.48</v>
      </c>
      <c r="N519" s="290"/>
      <c r="O519" s="250">
        <v>10.4</v>
      </c>
      <c r="P519" s="112">
        <v>1</v>
      </c>
      <c r="Q519" s="113"/>
      <c r="R519" s="113"/>
    </row>
    <row r="520" spans="1:18" ht="21">
      <c r="A520" s="225"/>
      <c r="B520" s="137"/>
      <c r="C520" s="137"/>
      <c r="D520" s="137"/>
      <c r="E520" s="137"/>
      <c r="F520" s="296"/>
      <c r="G520" s="296"/>
      <c r="H520" s="296"/>
      <c r="I520" s="297"/>
      <c r="J520" s="296"/>
      <c r="K520" s="292"/>
      <c r="L520" s="298"/>
      <c r="M520" s="292"/>
      <c r="N520" s="292"/>
      <c r="O520" s="292"/>
      <c r="P520" s="114"/>
      <c r="Q520" s="114"/>
      <c r="R520" s="114"/>
    </row>
    <row r="521" spans="1:18" ht="84">
      <c r="A521" s="222">
        <v>188</v>
      </c>
      <c r="B521" s="254" t="s">
        <v>862</v>
      </c>
      <c r="C521" s="254" t="s">
        <v>914</v>
      </c>
      <c r="D521" s="254" t="s">
        <v>1327</v>
      </c>
      <c r="E521" s="254">
        <v>2</v>
      </c>
      <c r="F521" s="255" t="s">
        <v>620</v>
      </c>
      <c r="G521" s="255"/>
      <c r="H521" s="255"/>
      <c r="I521" s="256" t="s">
        <v>1723</v>
      </c>
      <c r="J521" s="255" t="s">
        <v>1724</v>
      </c>
      <c r="K521" s="250">
        <v>1.6</v>
      </c>
      <c r="L521" s="251">
        <v>1.6</v>
      </c>
      <c r="M521" s="250"/>
      <c r="N521" s="290"/>
      <c r="O521" s="250">
        <v>1.6</v>
      </c>
      <c r="P521" s="112">
        <v>1</v>
      </c>
      <c r="Q521" s="113"/>
      <c r="R521" s="113"/>
    </row>
    <row r="522" spans="1:18" ht="21">
      <c r="A522" s="225"/>
      <c r="B522" s="137"/>
      <c r="C522" s="137"/>
      <c r="D522" s="137"/>
      <c r="E522" s="137"/>
      <c r="F522" s="296"/>
      <c r="G522" s="296"/>
      <c r="H522" s="296"/>
      <c r="I522" s="297"/>
      <c r="J522" s="296"/>
      <c r="K522" s="292"/>
      <c r="L522" s="298"/>
      <c r="M522" s="292"/>
      <c r="N522" s="299"/>
      <c r="O522" s="292"/>
      <c r="P522" s="114"/>
      <c r="Q522" s="114"/>
      <c r="R522" s="114"/>
    </row>
    <row r="523" spans="1:18" ht="63">
      <c r="A523" s="222">
        <v>189</v>
      </c>
      <c r="B523" s="254" t="s">
        <v>862</v>
      </c>
      <c r="C523" s="254" t="s">
        <v>914</v>
      </c>
      <c r="D523" s="254" t="s">
        <v>1824</v>
      </c>
      <c r="E523" s="254">
        <v>2</v>
      </c>
      <c r="F523" s="255"/>
      <c r="G523" s="255"/>
      <c r="H523" s="255"/>
      <c r="I523" s="256"/>
      <c r="J523" s="255"/>
      <c r="K523" s="250"/>
      <c r="L523" s="251"/>
      <c r="M523" s="250"/>
      <c r="N523" s="290"/>
      <c r="O523" s="250"/>
      <c r="P523" s="112">
        <v>0</v>
      </c>
      <c r="Q523" s="113"/>
      <c r="R523" s="113"/>
    </row>
    <row r="524" spans="1:18" ht="21">
      <c r="A524" s="225"/>
      <c r="B524" s="137"/>
      <c r="C524" s="137"/>
      <c r="D524" s="137"/>
      <c r="E524" s="137"/>
      <c r="F524" s="296"/>
      <c r="G524" s="296"/>
      <c r="H524" s="296"/>
      <c r="I524" s="297"/>
      <c r="J524" s="296"/>
      <c r="K524" s="292"/>
      <c r="L524" s="298"/>
      <c r="M524" s="292"/>
      <c r="N524" s="299"/>
      <c r="O524" s="292"/>
      <c r="P524" s="114"/>
      <c r="Q524" s="114"/>
      <c r="R524" s="114"/>
    </row>
    <row r="525" spans="1:18" ht="84">
      <c r="A525" s="226">
        <v>190</v>
      </c>
      <c r="B525" s="101" t="s">
        <v>863</v>
      </c>
      <c r="C525" s="101" t="s">
        <v>864</v>
      </c>
      <c r="D525" s="101" t="s">
        <v>1825</v>
      </c>
      <c r="E525" s="101">
        <v>5</v>
      </c>
      <c r="F525" s="90" t="s">
        <v>2438</v>
      </c>
      <c r="G525" s="96" t="s">
        <v>1147</v>
      </c>
      <c r="H525" s="276">
        <v>30</v>
      </c>
      <c r="I525" s="90" t="s">
        <v>1150</v>
      </c>
      <c r="J525" s="90" t="s">
        <v>1124</v>
      </c>
      <c r="K525" s="276">
        <v>5.16</v>
      </c>
      <c r="L525" s="277">
        <v>0.1433</v>
      </c>
      <c r="M525" s="278">
        <v>5.22</v>
      </c>
      <c r="N525" s="282"/>
      <c r="O525" s="276">
        <v>5.16</v>
      </c>
      <c r="P525" s="120">
        <v>1</v>
      </c>
      <c r="Q525" s="120"/>
      <c r="R525" s="120"/>
    </row>
    <row r="526" spans="1:18" ht="63">
      <c r="A526" s="222">
        <v>190</v>
      </c>
      <c r="B526" s="254" t="s">
        <v>863</v>
      </c>
      <c r="C526" s="254" t="s">
        <v>864</v>
      </c>
      <c r="D526" s="254" t="s">
        <v>1825</v>
      </c>
      <c r="E526" s="254">
        <v>5</v>
      </c>
      <c r="F526" s="255" t="s">
        <v>621</v>
      </c>
      <c r="G526" s="255"/>
      <c r="H526" s="255"/>
      <c r="I526" s="256" t="s">
        <v>1726</v>
      </c>
      <c r="J526" s="255" t="s">
        <v>1724</v>
      </c>
      <c r="K526" s="250">
        <v>5.2</v>
      </c>
      <c r="L526" s="251">
        <v>5.2</v>
      </c>
      <c r="M526" s="250">
        <v>5.22</v>
      </c>
      <c r="N526" s="290"/>
      <c r="O526" s="250">
        <v>5.2</v>
      </c>
      <c r="P526" s="112">
        <v>2</v>
      </c>
      <c r="Q526" s="113"/>
      <c r="R526" s="113"/>
    </row>
    <row r="527" spans="1:18" ht="21">
      <c r="A527" s="225"/>
      <c r="B527" s="137"/>
      <c r="C527" s="137"/>
      <c r="D527" s="137"/>
      <c r="E527" s="137"/>
      <c r="F527" s="111"/>
      <c r="G527" s="111"/>
      <c r="H527" s="272"/>
      <c r="I527" s="111"/>
      <c r="J527" s="111"/>
      <c r="K527" s="272"/>
      <c r="L527" s="273"/>
      <c r="M527" s="274"/>
      <c r="N527" s="294"/>
      <c r="O527" s="272"/>
      <c r="P527" s="114"/>
      <c r="Q527" s="114"/>
      <c r="R527" s="114"/>
    </row>
    <row r="528" spans="1:18" ht="105">
      <c r="A528" s="226">
        <v>191</v>
      </c>
      <c r="B528" s="101" t="s">
        <v>863</v>
      </c>
      <c r="C528" s="101" t="s">
        <v>864</v>
      </c>
      <c r="D528" s="101" t="s">
        <v>142</v>
      </c>
      <c r="E528" s="101">
        <v>250</v>
      </c>
      <c r="F528" s="90" t="s">
        <v>2439</v>
      </c>
      <c r="G528" s="96" t="s">
        <v>1147</v>
      </c>
      <c r="H528" s="276">
        <v>6</v>
      </c>
      <c r="I528" s="90" t="s">
        <v>1148</v>
      </c>
      <c r="J528" s="90" t="s">
        <v>1124</v>
      </c>
      <c r="K528" s="276">
        <v>4.14</v>
      </c>
      <c r="L528" s="277">
        <v>0.575</v>
      </c>
      <c r="M528" s="278">
        <v>4.32</v>
      </c>
      <c r="N528" s="282"/>
      <c r="O528" s="276">
        <v>4.14</v>
      </c>
      <c r="P528" s="112">
        <v>1</v>
      </c>
      <c r="Q528" s="120"/>
      <c r="R528" s="120"/>
    </row>
    <row r="529" spans="1:18" ht="84">
      <c r="A529" s="222">
        <v>191</v>
      </c>
      <c r="B529" s="254" t="s">
        <v>863</v>
      </c>
      <c r="C529" s="254" t="s">
        <v>864</v>
      </c>
      <c r="D529" s="254" t="s">
        <v>142</v>
      </c>
      <c r="E529" s="254">
        <v>250</v>
      </c>
      <c r="F529" s="255" t="s">
        <v>622</v>
      </c>
      <c r="G529" s="255"/>
      <c r="H529" s="255"/>
      <c r="I529" s="256" t="s">
        <v>1723</v>
      </c>
      <c r="J529" s="255" t="s">
        <v>1724</v>
      </c>
      <c r="K529" s="250">
        <v>4.27</v>
      </c>
      <c r="L529" s="251">
        <v>0.7117</v>
      </c>
      <c r="M529" s="250">
        <v>4.32</v>
      </c>
      <c r="N529" s="290"/>
      <c r="O529" s="250">
        <v>4.27</v>
      </c>
      <c r="P529" s="112">
        <v>2</v>
      </c>
      <c r="Q529" s="113"/>
      <c r="R529" s="113"/>
    </row>
    <row r="530" spans="1:18" ht="21">
      <c r="A530" s="225"/>
      <c r="B530" s="137"/>
      <c r="C530" s="137"/>
      <c r="D530" s="137"/>
      <c r="E530" s="137"/>
      <c r="F530" s="111"/>
      <c r="G530" s="111"/>
      <c r="H530" s="272"/>
      <c r="I530" s="111"/>
      <c r="J530" s="111"/>
      <c r="K530" s="272"/>
      <c r="L530" s="273"/>
      <c r="M530" s="274"/>
      <c r="N530" s="294"/>
      <c r="O530" s="272"/>
      <c r="P530" s="114"/>
      <c r="Q530" s="114"/>
      <c r="R530" s="114"/>
    </row>
    <row r="531" spans="1:18" ht="63">
      <c r="A531" s="222">
        <v>192</v>
      </c>
      <c r="B531" s="254" t="s">
        <v>2732</v>
      </c>
      <c r="C531" s="254" t="s">
        <v>143</v>
      </c>
      <c r="D531" s="254" t="s">
        <v>453</v>
      </c>
      <c r="E531" s="254">
        <v>5</v>
      </c>
      <c r="F531" s="255" t="s">
        <v>623</v>
      </c>
      <c r="G531" s="255"/>
      <c r="H531" s="255"/>
      <c r="I531" s="256" t="s">
        <v>1729</v>
      </c>
      <c r="J531" s="255" t="s">
        <v>1724</v>
      </c>
      <c r="K531" s="250">
        <v>8.4</v>
      </c>
      <c r="L531" s="251">
        <v>8.4</v>
      </c>
      <c r="M531" s="250">
        <v>8.77</v>
      </c>
      <c r="N531" s="290"/>
      <c r="O531" s="250">
        <v>8.4</v>
      </c>
      <c r="P531" s="112">
        <v>1</v>
      </c>
      <c r="Q531" s="113"/>
      <c r="R531" s="113"/>
    </row>
    <row r="532" spans="1:18" ht="126">
      <c r="A532" s="226">
        <v>192</v>
      </c>
      <c r="B532" s="101" t="s">
        <v>2732</v>
      </c>
      <c r="C532" s="101" t="s">
        <v>143</v>
      </c>
      <c r="D532" s="101" t="s">
        <v>453</v>
      </c>
      <c r="E532" s="101">
        <v>5</v>
      </c>
      <c r="F532" s="90" t="s">
        <v>2440</v>
      </c>
      <c r="G532" s="96" t="s">
        <v>2441</v>
      </c>
      <c r="H532" s="276">
        <v>1</v>
      </c>
      <c r="I532" s="90" t="s">
        <v>57</v>
      </c>
      <c r="J532" s="90" t="s">
        <v>1124</v>
      </c>
      <c r="K532" s="276">
        <v>8.76</v>
      </c>
      <c r="L532" s="277">
        <v>7.3</v>
      </c>
      <c r="M532" s="278">
        <v>8.77</v>
      </c>
      <c r="N532" s="282"/>
      <c r="O532" s="276">
        <v>8.76</v>
      </c>
      <c r="P532" s="112">
        <v>2</v>
      </c>
      <c r="Q532" s="113"/>
      <c r="R532" s="113"/>
    </row>
    <row r="533" spans="1:18" ht="21">
      <c r="A533" s="225"/>
      <c r="B533" s="137"/>
      <c r="C533" s="137"/>
      <c r="D533" s="137"/>
      <c r="E533" s="137"/>
      <c r="F533" s="111"/>
      <c r="G533" s="111"/>
      <c r="H533" s="272"/>
      <c r="I533" s="111"/>
      <c r="J533" s="111"/>
      <c r="K533" s="272"/>
      <c r="L533" s="273"/>
      <c r="M533" s="274"/>
      <c r="N533" s="294"/>
      <c r="O533" s="272"/>
      <c r="P533" s="114"/>
      <c r="Q533" s="114"/>
      <c r="R533" s="114"/>
    </row>
    <row r="534" spans="1:18" ht="168">
      <c r="A534" s="226">
        <v>193</v>
      </c>
      <c r="B534" s="101" t="s">
        <v>2732</v>
      </c>
      <c r="C534" s="101" t="s">
        <v>144</v>
      </c>
      <c r="D534" s="101" t="s">
        <v>2744</v>
      </c>
      <c r="E534" s="101">
        <v>15</v>
      </c>
      <c r="F534" s="90" t="s">
        <v>2442</v>
      </c>
      <c r="G534" s="96" t="s">
        <v>2443</v>
      </c>
      <c r="H534" s="276">
        <v>10</v>
      </c>
      <c r="I534" s="90" t="s">
        <v>2434</v>
      </c>
      <c r="J534" s="90" t="s">
        <v>1124</v>
      </c>
      <c r="K534" s="276">
        <v>19.02</v>
      </c>
      <c r="L534" s="277">
        <v>1.585</v>
      </c>
      <c r="M534" s="278">
        <v>20.900000000000002</v>
      </c>
      <c r="N534" s="282"/>
      <c r="O534" s="276">
        <v>19.02</v>
      </c>
      <c r="P534" s="112">
        <v>1</v>
      </c>
      <c r="Q534" s="120"/>
      <c r="R534" s="120"/>
    </row>
    <row r="535" spans="1:18" ht="63">
      <c r="A535" s="222">
        <v>193</v>
      </c>
      <c r="B535" s="254" t="s">
        <v>2732</v>
      </c>
      <c r="C535" s="254" t="s">
        <v>144</v>
      </c>
      <c r="D535" s="254" t="s">
        <v>2744</v>
      </c>
      <c r="E535" s="254">
        <v>15</v>
      </c>
      <c r="F535" s="255" t="s">
        <v>624</v>
      </c>
      <c r="G535" s="255"/>
      <c r="H535" s="255"/>
      <c r="I535" s="256" t="s">
        <v>1723</v>
      </c>
      <c r="J535" s="255" t="s">
        <v>1724</v>
      </c>
      <c r="K535" s="250">
        <v>19.1</v>
      </c>
      <c r="L535" s="251">
        <v>1.91</v>
      </c>
      <c r="M535" s="250">
        <v>20.9</v>
      </c>
      <c r="N535" s="290"/>
      <c r="O535" s="250">
        <v>19.1</v>
      </c>
      <c r="P535" s="112">
        <v>2</v>
      </c>
      <c r="Q535" s="113"/>
      <c r="R535" s="113"/>
    </row>
    <row r="536" spans="1:18" ht="147">
      <c r="A536" s="222">
        <v>193</v>
      </c>
      <c r="B536" s="254" t="s">
        <v>2732</v>
      </c>
      <c r="C536" s="254" t="s">
        <v>144</v>
      </c>
      <c r="D536" s="254" t="s">
        <v>2744</v>
      </c>
      <c r="E536" s="254">
        <v>15</v>
      </c>
      <c r="F536" s="96" t="s">
        <v>1388</v>
      </c>
      <c r="G536" s="96"/>
      <c r="H536" s="96"/>
      <c r="I536" s="96" t="s">
        <v>1389</v>
      </c>
      <c r="J536" s="279" t="s">
        <v>147</v>
      </c>
      <c r="K536" s="280">
        <v>19.4</v>
      </c>
      <c r="L536" s="281">
        <f>K536/10</f>
        <v>1.94</v>
      </c>
      <c r="M536" s="280">
        <v>20.9</v>
      </c>
      <c r="N536" s="295"/>
      <c r="O536" s="280">
        <v>19.4</v>
      </c>
      <c r="P536" s="112">
        <v>3</v>
      </c>
      <c r="Q536" s="113"/>
      <c r="R536" s="113"/>
    </row>
    <row r="537" spans="1:18" ht="21">
      <c r="A537" s="225"/>
      <c r="B537" s="137"/>
      <c r="C537" s="137"/>
      <c r="D537" s="137"/>
      <c r="E537" s="137"/>
      <c r="F537" s="111"/>
      <c r="G537" s="111"/>
      <c r="H537" s="272"/>
      <c r="I537" s="111"/>
      <c r="J537" s="111"/>
      <c r="K537" s="272"/>
      <c r="L537" s="273"/>
      <c r="M537" s="274"/>
      <c r="N537" s="294"/>
      <c r="O537" s="272"/>
      <c r="P537" s="114"/>
      <c r="Q537" s="114"/>
      <c r="R537" s="114"/>
    </row>
    <row r="538" spans="1:18" ht="63">
      <c r="A538" s="222">
        <v>194</v>
      </c>
      <c r="B538" s="254" t="s">
        <v>2732</v>
      </c>
      <c r="C538" s="254" t="s">
        <v>1478</v>
      </c>
      <c r="D538" s="254" t="s">
        <v>1479</v>
      </c>
      <c r="E538" s="254">
        <v>40</v>
      </c>
      <c r="F538" s="255" t="s">
        <v>625</v>
      </c>
      <c r="G538" s="255"/>
      <c r="H538" s="255"/>
      <c r="I538" s="256" t="s">
        <v>1723</v>
      </c>
      <c r="J538" s="255" t="s">
        <v>1724</v>
      </c>
      <c r="K538" s="250">
        <v>12</v>
      </c>
      <c r="L538" s="251">
        <v>1.2</v>
      </c>
      <c r="M538" s="250">
        <v>12.1</v>
      </c>
      <c r="N538" s="290"/>
      <c r="O538" s="250">
        <v>12</v>
      </c>
      <c r="P538" s="112">
        <v>1</v>
      </c>
      <c r="Q538" s="113"/>
      <c r="R538" s="113"/>
    </row>
    <row r="539" spans="1:18" ht="21">
      <c r="A539" s="225"/>
      <c r="B539" s="137"/>
      <c r="C539" s="137"/>
      <c r="D539" s="137"/>
      <c r="E539" s="137"/>
      <c r="F539" s="296"/>
      <c r="G539" s="296"/>
      <c r="H539" s="296"/>
      <c r="I539" s="297"/>
      <c r="J539" s="296"/>
      <c r="K539" s="292"/>
      <c r="L539" s="298"/>
      <c r="M539" s="292"/>
      <c r="N539" s="299"/>
      <c r="O539" s="292"/>
      <c r="P539" s="114"/>
      <c r="Q539" s="114"/>
      <c r="R539" s="114"/>
    </row>
    <row r="540" spans="1:18" ht="63">
      <c r="A540" s="222">
        <v>195</v>
      </c>
      <c r="B540" s="254" t="s">
        <v>2732</v>
      </c>
      <c r="C540" s="254" t="s">
        <v>1405</v>
      </c>
      <c r="D540" s="254" t="s">
        <v>1406</v>
      </c>
      <c r="E540" s="254">
        <v>30</v>
      </c>
      <c r="F540" s="255"/>
      <c r="G540" s="255"/>
      <c r="H540" s="255"/>
      <c r="I540" s="256"/>
      <c r="J540" s="255"/>
      <c r="K540" s="250"/>
      <c r="L540" s="251"/>
      <c r="M540" s="250"/>
      <c r="N540" s="290"/>
      <c r="O540" s="250"/>
      <c r="P540" s="112">
        <v>0</v>
      </c>
      <c r="Q540" s="113"/>
      <c r="R540" s="113"/>
    </row>
    <row r="541" spans="1:18" ht="21">
      <c r="A541" s="225"/>
      <c r="B541" s="137"/>
      <c r="C541" s="137"/>
      <c r="D541" s="137"/>
      <c r="E541" s="137"/>
      <c r="F541" s="296"/>
      <c r="G541" s="296"/>
      <c r="H541" s="296"/>
      <c r="I541" s="297"/>
      <c r="J541" s="296"/>
      <c r="K541" s="292"/>
      <c r="L541" s="298"/>
      <c r="M541" s="292"/>
      <c r="N541" s="299"/>
      <c r="O541" s="292"/>
      <c r="P541" s="114"/>
      <c r="Q541" s="114"/>
      <c r="R541" s="114"/>
    </row>
    <row r="542" spans="1:18" ht="61.5">
      <c r="A542" s="222">
        <v>196</v>
      </c>
      <c r="B542" s="254" t="s">
        <v>2733</v>
      </c>
      <c r="C542" s="254" t="s">
        <v>2289</v>
      </c>
      <c r="D542" s="254" t="s">
        <v>2430</v>
      </c>
      <c r="E542" s="254">
        <v>5</v>
      </c>
      <c r="F542" s="255" t="s">
        <v>626</v>
      </c>
      <c r="G542" s="255"/>
      <c r="H542" s="255"/>
      <c r="I542" s="256" t="s">
        <v>1726</v>
      </c>
      <c r="J542" s="255" t="s">
        <v>1724</v>
      </c>
      <c r="K542" s="250">
        <v>2.62</v>
      </c>
      <c r="L542" s="251">
        <v>2.62</v>
      </c>
      <c r="M542" s="250">
        <v>2.64</v>
      </c>
      <c r="N542" s="290"/>
      <c r="O542" s="250">
        <v>2.62</v>
      </c>
      <c r="P542" s="112"/>
      <c r="Q542" s="519" t="s">
        <v>2806</v>
      </c>
      <c r="R542" s="113"/>
    </row>
    <row r="543" spans="1:18" ht="21">
      <c r="A543" s="225"/>
      <c r="B543" s="137"/>
      <c r="C543" s="137"/>
      <c r="D543" s="137"/>
      <c r="E543" s="137"/>
      <c r="F543" s="296"/>
      <c r="G543" s="296"/>
      <c r="H543" s="296"/>
      <c r="I543" s="297"/>
      <c r="J543" s="296"/>
      <c r="K543" s="292"/>
      <c r="L543" s="298"/>
      <c r="M543" s="292"/>
      <c r="N543" s="299"/>
      <c r="O543" s="292"/>
      <c r="P543" s="114"/>
      <c r="Q543" s="114"/>
      <c r="R543" s="114"/>
    </row>
    <row r="544" spans="1:18" ht="63">
      <c r="A544" s="222">
        <v>197</v>
      </c>
      <c r="B544" s="254" t="s">
        <v>2733</v>
      </c>
      <c r="C544" s="254" t="s">
        <v>2289</v>
      </c>
      <c r="D544" s="254" t="s">
        <v>98</v>
      </c>
      <c r="E544" s="254">
        <v>10</v>
      </c>
      <c r="F544" s="255" t="s">
        <v>627</v>
      </c>
      <c r="G544" s="255"/>
      <c r="H544" s="255"/>
      <c r="I544" s="256" t="s">
        <v>1729</v>
      </c>
      <c r="J544" s="255" t="s">
        <v>1724</v>
      </c>
      <c r="K544" s="250">
        <v>10.27</v>
      </c>
      <c r="L544" s="251">
        <v>10.27</v>
      </c>
      <c r="M544" s="250">
        <v>13.49</v>
      </c>
      <c r="N544" s="290"/>
      <c r="O544" s="250">
        <v>10.27</v>
      </c>
      <c r="P544" s="112">
        <v>1</v>
      </c>
      <c r="Q544" s="113"/>
      <c r="R544" s="113"/>
    </row>
    <row r="545" spans="1:18" ht="126">
      <c r="A545" s="226">
        <v>197</v>
      </c>
      <c r="B545" s="101" t="s">
        <v>2733</v>
      </c>
      <c r="C545" s="101" t="s">
        <v>2289</v>
      </c>
      <c r="D545" s="101" t="s">
        <v>98</v>
      </c>
      <c r="E545" s="101">
        <v>10</v>
      </c>
      <c r="F545" s="90" t="s">
        <v>2444</v>
      </c>
      <c r="G545" s="96" t="s">
        <v>2445</v>
      </c>
      <c r="H545" s="276">
        <v>1</v>
      </c>
      <c r="I545" s="90" t="s">
        <v>57</v>
      </c>
      <c r="J545" s="90" t="s">
        <v>1124</v>
      </c>
      <c r="K545" s="276">
        <v>10.55</v>
      </c>
      <c r="L545" s="277">
        <v>8.79</v>
      </c>
      <c r="M545" s="278">
        <v>13.49</v>
      </c>
      <c r="N545" s="282"/>
      <c r="O545" s="276">
        <v>10.55</v>
      </c>
      <c r="P545" s="112">
        <v>2</v>
      </c>
      <c r="Q545" s="113"/>
      <c r="R545" s="113"/>
    </row>
    <row r="546" spans="1:18" ht="21">
      <c r="A546" s="225"/>
      <c r="B546" s="137"/>
      <c r="C546" s="137"/>
      <c r="D546" s="137"/>
      <c r="E546" s="137"/>
      <c r="F546" s="111"/>
      <c r="G546" s="111"/>
      <c r="H546" s="272"/>
      <c r="I546" s="111"/>
      <c r="J546" s="111"/>
      <c r="K546" s="272"/>
      <c r="L546" s="273"/>
      <c r="M546" s="274"/>
      <c r="N546" s="294"/>
      <c r="O546" s="272"/>
      <c r="P546" s="114"/>
      <c r="Q546" s="114"/>
      <c r="R546" s="114"/>
    </row>
    <row r="547" spans="1:18" ht="42">
      <c r="A547" s="222">
        <v>198</v>
      </c>
      <c r="B547" s="254" t="s">
        <v>2733</v>
      </c>
      <c r="C547" s="254" t="s">
        <v>2289</v>
      </c>
      <c r="D547" s="254" t="s">
        <v>975</v>
      </c>
      <c r="E547" s="254">
        <v>10</v>
      </c>
      <c r="F547" s="255"/>
      <c r="G547" s="255"/>
      <c r="H547" s="255"/>
      <c r="I547" s="256"/>
      <c r="J547" s="255"/>
      <c r="K547" s="250"/>
      <c r="L547" s="251"/>
      <c r="M547" s="250"/>
      <c r="N547" s="290"/>
      <c r="O547" s="250"/>
      <c r="P547" s="112">
        <v>0</v>
      </c>
      <c r="Q547" s="113"/>
      <c r="R547" s="113"/>
    </row>
    <row r="548" spans="1:18" ht="21">
      <c r="A548" s="225"/>
      <c r="B548" s="137"/>
      <c r="C548" s="137"/>
      <c r="D548" s="137"/>
      <c r="E548" s="137"/>
      <c r="F548" s="296"/>
      <c r="G548" s="296"/>
      <c r="H548" s="296"/>
      <c r="I548" s="297"/>
      <c r="J548" s="296"/>
      <c r="K548" s="292"/>
      <c r="L548" s="298"/>
      <c r="M548" s="292"/>
      <c r="N548" s="299"/>
      <c r="O548" s="292"/>
      <c r="P548" s="114"/>
      <c r="Q548" s="114"/>
      <c r="R548" s="114"/>
    </row>
    <row r="549" spans="1:18" ht="102">
      <c r="A549" s="227">
        <v>199</v>
      </c>
      <c r="B549" s="283" t="s">
        <v>2733</v>
      </c>
      <c r="C549" s="283" t="s">
        <v>2290</v>
      </c>
      <c r="D549" s="283" t="s">
        <v>1826</v>
      </c>
      <c r="E549" s="283">
        <v>2</v>
      </c>
      <c r="F549" s="284" t="s">
        <v>2048</v>
      </c>
      <c r="G549" s="284"/>
      <c r="H549" s="284"/>
      <c r="I549" s="285" t="s">
        <v>2049</v>
      </c>
      <c r="J549" s="284" t="s">
        <v>179</v>
      </c>
      <c r="K549" s="286">
        <v>2.34</v>
      </c>
      <c r="L549" s="287">
        <v>0.078</v>
      </c>
      <c r="M549" s="286">
        <v>2.82</v>
      </c>
      <c r="N549" s="288">
        <v>2.82</v>
      </c>
      <c r="O549" s="289">
        <v>2.34</v>
      </c>
      <c r="P549" s="112">
        <v>1</v>
      </c>
      <c r="Q549" s="113"/>
      <c r="R549" s="113"/>
    </row>
    <row r="550" spans="1:18" ht="126">
      <c r="A550" s="226">
        <v>199</v>
      </c>
      <c r="B550" s="101" t="s">
        <v>2733</v>
      </c>
      <c r="C550" s="101" t="s">
        <v>2290</v>
      </c>
      <c r="D550" s="101" t="s">
        <v>1826</v>
      </c>
      <c r="E550" s="101">
        <v>2</v>
      </c>
      <c r="F550" s="90" t="s">
        <v>2446</v>
      </c>
      <c r="G550" s="96" t="s">
        <v>1157</v>
      </c>
      <c r="H550" s="276">
        <v>30</v>
      </c>
      <c r="I550" s="90" t="s">
        <v>2447</v>
      </c>
      <c r="J550" s="90" t="s">
        <v>1124</v>
      </c>
      <c r="K550" s="276">
        <v>2.35</v>
      </c>
      <c r="L550" s="277">
        <v>0.0653</v>
      </c>
      <c r="M550" s="278">
        <v>2.82</v>
      </c>
      <c r="N550" s="282"/>
      <c r="O550" s="276">
        <v>2.35</v>
      </c>
      <c r="P550" s="112">
        <v>2</v>
      </c>
      <c r="Q550" s="113"/>
      <c r="R550" s="113"/>
    </row>
    <row r="551" spans="1:18" ht="63">
      <c r="A551" s="222">
        <v>199</v>
      </c>
      <c r="B551" s="254" t="s">
        <v>2733</v>
      </c>
      <c r="C551" s="254" t="s">
        <v>2290</v>
      </c>
      <c r="D551" s="254" t="s">
        <v>1826</v>
      </c>
      <c r="E551" s="254">
        <v>2</v>
      </c>
      <c r="F551" s="255" t="s">
        <v>628</v>
      </c>
      <c r="G551" s="255"/>
      <c r="H551" s="255"/>
      <c r="I551" s="256" t="s">
        <v>1726</v>
      </c>
      <c r="J551" s="255" t="s">
        <v>1724</v>
      </c>
      <c r="K551" s="250">
        <v>2.82</v>
      </c>
      <c r="L551" s="251">
        <v>2.82</v>
      </c>
      <c r="M551" s="250">
        <v>2.82</v>
      </c>
      <c r="N551" s="290"/>
      <c r="O551" s="250">
        <v>2.82</v>
      </c>
      <c r="P551" s="112">
        <v>3</v>
      </c>
      <c r="Q551" s="113"/>
      <c r="R551" s="113"/>
    </row>
    <row r="552" spans="1:18" ht="21">
      <c r="A552" s="225"/>
      <c r="B552" s="137"/>
      <c r="C552" s="137"/>
      <c r="D552" s="137"/>
      <c r="E552" s="137"/>
      <c r="F552" s="111"/>
      <c r="G552" s="111"/>
      <c r="H552" s="272"/>
      <c r="I552" s="111"/>
      <c r="J552" s="111"/>
      <c r="K552" s="272"/>
      <c r="L552" s="273"/>
      <c r="M552" s="274"/>
      <c r="N552" s="294"/>
      <c r="O552" s="272"/>
      <c r="P552" s="114"/>
      <c r="Q552" s="114"/>
      <c r="R552" s="114"/>
    </row>
    <row r="553" spans="1:18" ht="63">
      <c r="A553" s="222">
        <v>200</v>
      </c>
      <c r="B553" s="254" t="s">
        <v>2733</v>
      </c>
      <c r="C553" s="254" t="s">
        <v>2290</v>
      </c>
      <c r="D553" s="254" t="s">
        <v>690</v>
      </c>
      <c r="E553" s="254">
        <v>5</v>
      </c>
      <c r="F553" s="255" t="s">
        <v>629</v>
      </c>
      <c r="G553" s="255"/>
      <c r="H553" s="255"/>
      <c r="I553" s="256" t="s">
        <v>630</v>
      </c>
      <c r="J553" s="255" t="s">
        <v>1724</v>
      </c>
      <c r="K553" s="250">
        <v>12.32</v>
      </c>
      <c r="L553" s="251">
        <v>12.32</v>
      </c>
      <c r="M553" s="250">
        <v>12.96</v>
      </c>
      <c r="N553" s="290"/>
      <c r="O553" s="250">
        <v>12.32</v>
      </c>
      <c r="P553" s="112">
        <v>1</v>
      </c>
      <c r="Q553" s="113"/>
      <c r="R553" s="113"/>
    </row>
    <row r="554" spans="1:18" ht="126">
      <c r="A554" s="226">
        <v>200</v>
      </c>
      <c r="B554" s="101" t="s">
        <v>2733</v>
      </c>
      <c r="C554" s="101" t="s">
        <v>2290</v>
      </c>
      <c r="D554" s="101" t="s">
        <v>690</v>
      </c>
      <c r="E554" s="101">
        <v>5</v>
      </c>
      <c r="F554" s="90" t="s">
        <v>2448</v>
      </c>
      <c r="G554" s="96" t="s">
        <v>2449</v>
      </c>
      <c r="H554" s="276">
        <v>1</v>
      </c>
      <c r="I554" s="90" t="s">
        <v>2450</v>
      </c>
      <c r="J554" s="90" t="s">
        <v>1124</v>
      </c>
      <c r="K554" s="276">
        <v>12.54</v>
      </c>
      <c r="L554" s="277">
        <v>10.45</v>
      </c>
      <c r="M554" s="278">
        <v>12.96</v>
      </c>
      <c r="N554" s="282"/>
      <c r="O554" s="276">
        <v>12.54</v>
      </c>
      <c r="P554" s="112">
        <v>2</v>
      </c>
      <c r="Q554" s="113"/>
      <c r="R554" s="113"/>
    </row>
    <row r="555" spans="1:18" ht="21">
      <c r="A555" s="225"/>
      <c r="B555" s="137"/>
      <c r="C555" s="137"/>
      <c r="D555" s="137"/>
      <c r="E555" s="137"/>
      <c r="F555" s="111"/>
      <c r="G555" s="111"/>
      <c r="H555" s="272"/>
      <c r="I555" s="111"/>
      <c r="J555" s="111"/>
      <c r="K555" s="272"/>
      <c r="L555" s="273"/>
      <c r="M555" s="274"/>
      <c r="N555" s="272"/>
      <c r="O555" s="272"/>
      <c r="P555" s="114"/>
      <c r="Q555" s="114"/>
      <c r="R555" s="114"/>
    </row>
    <row r="556" spans="1:18" ht="63">
      <c r="A556" s="222">
        <v>201</v>
      </c>
      <c r="B556" s="254" t="s">
        <v>2733</v>
      </c>
      <c r="C556" s="254" t="s">
        <v>658</v>
      </c>
      <c r="D556" s="254" t="s">
        <v>1174</v>
      </c>
      <c r="E556" s="254">
        <v>1</v>
      </c>
      <c r="F556" s="255"/>
      <c r="G556" s="255"/>
      <c r="H556" s="255"/>
      <c r="I556" s="256"/>
      <c r="J556" s="255"/>
      <c r="K556" s="250"/>
      <c r="L556" s="251"/>
      <c r="M556" s="250"/>
      <c r="N556" s="290"/>
      <c r="O556" s="250"/>
      <c r="P556" s="112">
        <v>0</v>
      </c>
      <c r="Q556" s="113"/>
      <c r="R556" s="113"/>
    </row>
    <row r="557" spans="1:18" ht="21">
      <c r="A557" s="225"/>
      <c r="B557" s="137"/>
      <c r="C557" s="137"/>
      <c r="D557" s="137"/>
      <c r="E557" s="137"/>
      <c r="F557" s="296"/>
      <c r="G557" s="296"/>
      <c r="H557" s="296"/>
      <c r="I557" s="297"/>
      <c r="J557" s="296"/>
      <c r="K557" s="292"/>
      <c r="L557" s="298"/>
      <c r="M557" s="292"/>
      <c r="N557" s="299"/>
      <c r="O557" s="292"/>
      <c r="P557" s="114"/>
      <c r="Q557" s="114"/>
      <c r="R557" s="114"/>
    </row>
    <row r="558" spans="1:18" ht="63">
      <c r="A558" s="235">
        <v>202</v>
      </c>
      <c r="B558" s="378" t="s">
        <v>2733</v>
      </c>
      <c r="C558" s="378" t="s">
        <v>2073</v>
      </c>
      <c r="D558" s="378" t="s">
        <v>1175</v>
      </c>
      <c r="E558" s="378">
        <v>2</v>
      </c>
      <c r="F558" s="391" t="s">
        <v>2050</v>
      </c>
      <c r="G558" s="391"/>
      <c r="H558" s="391"/>
      <c r="I558" s="392" t="s">
        <v>184</v>
      </c>
      <c r="J558" s="391" t="s">
        <v>179</v>
      </c>
      <c r="K558" s="393">
        <v>2.55</v>
      </c>
      <c r="L558" s="394">
        <v>0.051</v>
      </c>
      <c r="M558" s="393">
        <v>2.64</v>
      </c>
      <c r="N558" s="395">
        <v>2.64</v>
      </c>
      <c r="O558" s="396">
        <v>2.55</v>
      </c>
      <c r="P558" s="112">
        <v>1</v>
      </c>
      <c r="Q558" s="113"/>
      <c r="R558" s="113"/>
    </row>
    <row r="559" spans="1:18" ht="63">
      <c r="A559" s="226">
        <v>202</v>
      </c>
      <c r="B559" s="101" t="s">
        <v>2733</v>
      </c>
      <c r="C559" s="101" t="s">
        <v>2073</v>
      </c>
      <c r="D559" s="101" t="s">
        <v>1175</v>
      </c>
      <c r="E559" s="101">
        <v>2</v>
      </c>
      <c r="F559" s="90" t="s">
        <v>2451</v>
      </c>
      <c r="G559" s="96" t="s">
        <v>1157</v>
      </c>
      <c r="H559" s="276">
        <v>50</v>
      </c>
      <c r="I559" s="90" t="s">
        <v>1150</v>
      </c>
      <c r="J559" s="90" t="s">
        <v>1124</v>
      </c>
      <c r="K559" s="276">
        <v>2.59</v>
      </c>
      <c r="L559" s="277">
        <v>0.0432</v>
      </c>
      <c r="M559" s="278">
        <v>2.64</v>
      </c>
      <c r="N559" s="282"/>
      <c r="O559" s="276">
        <v>2.59</v>
      </c>
      <c r="P559" s="112">
        <v>2</v>
      </c>
      <c r="Q559" s="113"/>
      <c r="R559" s="113"/>
    </row>
    <row r="560" spans="1:18" ht="63">
      <c r="A560" s="222">
        <v>202</v>
      </c>
      <c r="B560" s="254" t="s">
        <v>2733</v>
      </c>
      <c r="C560" s="254" t="s">
        <v>2073</v>
      </c>
      <c r="D560" s="254" t="s">
        <v>1175</v>
      </c>
      <c r="E560" s="254">
        <v>2</v>
      </c>
      <c r="F560" s="255" t="s">
        <v>626</v>
      </c>
      <c r="G560" s="255"/>
      <c r="H560" s="255"/>
      <c r="I560" s="256" t="s">
        <v>1726</v>
      </c>
      <c r="J560" s="255" t="s">
        <v>1724</v>
      </c>
      <c r="K560" s="250">
        <v>2.62</v>
      </c>
      <c r="L560" s="251">
        <v>2.62</v>
      </c>
      <c r="M560" s="250">
        <v>2.64</v>
      </c>
      <c r="N560" s="290"/>
      <c r="O560" s="250">
        <v>2.62</v>
      </c>
      <c r="P560" s="112">
        <v>3</v>
      </c>
      <c r="Q560" s="113"/>
      <c r="R560" s="113"/>
    </row>
    <row r="561" spans="1:18" ht="21">
      <c r="A561" s="225"/>
      <c r="B561" s="137"/>
      <c r="C561" s="137"/>
      <c r="D561" s="137"/>
      <c r="E561" s="137"/>
      <c r="F561" s="111"/>
      <c r="G561" s="111"/>
      <c r="H561" s="272"/>
      <c r="I561" s="111"/>
      <c r="J561" s="111"/>
      <c r="K561" s="272"/>
      <c r="L561" s="273"/>
      <c r="M561" s="274"/>
      <c r="N561" s="294"/>
      <c r="O561" s="272"/>
      <c r="P561" s="114"/>
      <c r="Q561" s="114"/>
      <c r="R561" s="114"/>
    </row>
    <row r="562" spans="1:18" ht="42">
      <c r="A562" s="222">
        <v>203</v>
      </c>
      <c r="B562" s="254" t="s">
        <v>2734</v>
      </c>
      <c r="C562" s="254" t="s">
        <v>2735</v>
      </c>
      <c r="D562" s="254" t="s">
        <v>102</v>
      </c>
      <c r="E562" s="254">
        <v>2</v>
      </c>
      <c r="F562" s="255"/>
      <c r="G562" s="255"/>
      <c r="H562" s="255"/>
      <c r="I562" s="256"/>
      <c r="J562" s="255"/>
      <c r="K562" s="250"/>
      <c r="L562" s="251"/>
      <c r="M562" s="250"/>
      <c r="N562" s="290"/>
      <c r="O562" s="250"/>
      <c r="P562" s="112">
        <v>0</v>
      </c>
      <c r="Q562" s="113"/>
      <c r="R562" s="113"/>
    </row>
    <row r="563" spans="1:18" ht="21">
      <c r="A563" s="225"/>
      <c r="B563" s="137"/>
      <c r="C563" s="137"/>
      <c r="D563" s="137"/>
      <c r="E563" s="137"/>
      <c r="F563" s="296"/>
      <c r="G563" s="296"/>
      <c r="H563" s="296"/>
      <c r="I563" s="297"/>
      <c r="J563" s="296"/>
      <c r="K563" s="292"/>
      <c r="L563" s="298"/>
      <c r="M563" s="292"/>
      <c r="N563" s="299"/>
      <c r="O563" s="292"/>
      <c r="P563" s="114"/>
      <c r="Q563" s="114"/>
      <c r="R563" s="114"/>
    </row>
    <row r="564" spans="1:18" ht="42">
      <c r="A564" s="222">
        <v>204</v>
      </c>
      <c r="B564" s="254" t="s">
        <v>2736</v>
      </c>
      <c r="C564" s="254" t="s">
        <v>100</v>
      </c>
      <c r="D564" s="254" t="s">
        <v>103</v>
      </c>
      <c r="E564" s="254">
        <v>2</v>
      </c>
      <c r="F564" s="255"/>
      <c r="G564" s="255"/>
      <c r="H564" s="255"/>
      <c r="I564" s="256"/>
      <c r="J564" s="255"/>
      <c r="K564" s="250"/>
      <c r="L564" s="251"/>
      <c r="M564" s="250"/>
      <c r="N564" s="290"/>
      <c r="O564" s="250"/>
      <c r="P564" s="112">
        <v>0</v>
      </c>
      <c r="Q564" s="113"/>
      <c r="R564" s="113"/>
    </row>
    <row r="565" spans="1:18" ht="21">
      <c r="A565" s="225"/>
      <c r="B565" s="137"/>
      <c r="C565" s="137"/>
      <c r="D565" s="137"/>
      <c r="E565" s="137"/>
      <c r="F565" s="296"/>
      <c r="G565" s="296"/>
      <c r="H565" s="296"/>
      <c r="I565" s="297"/>
      <c r="J565" s="296"/>
      <c r="K565" s="292"/>
      <c r="L565" s="298"/>
      <c r="M565" s="292"/>
      <c r="N565" s="292"/>
      <c r="O565" s="292"/>
      <c r="P565" s="114"/>
      <c r="Q565" s="114"/>
      <c r="R565" s="114"/>
    </row>
    <row r="566" spans="1:18" ht="102">
      <c r="A566" s="229">
        <v>205</v>
      </c>
      <c r="B566" s="316" t="s">
        <v>2736</v>
      </c>
      <c r="C566" s="316" t="s">
        <v>104</v>
      </c>
      <c r="D566" s="316" t="s">
        <v>1176</v>
      </c>
      <c r="E566" s="316">
        <v>2</v>
      </c>
      <c r="F566" s="397" t="s">
        <v>2051</v>
      </c>
      <c r="G566" s="397"/>
      <c r="H566" s="397"/>
      <c r="I566" s="398" t="s">
        <v>194</v>
      </c>
      <c r="J566" s="397" t="s">
        <v>179</v>
      </c>
      <c r="K566" s="399">
        <v>3.26</v>
      </c>
      <c r="L566" s="400">
        <v>0.0543</v>
      </c>
      <c r="M566" s="399">
        <v>8.04</v>
      </c>
      <c r="N566" s="401">
        <v>8.04</v>
      </c>
      <c r="O566" s="402">
        <v>3.26</v>
      </c>
      <c r="P566" s="125">
        <v>1</v>
      </c>
      <c r="Q566" s="126"/>
      <c r="R566" s="126"/>
    </row>
    <row r="567" spans="1:18" ht="126">
      <c r="A567" s="226">
        <v>205</v>
      </c>
      <c r="B567" s="101" t="s">
        <v>2736</v>
      </c>
      <c r="C567" s="101" t="s">
        <v>104</v>
      </c>
      <c r="D567" s="101" t="s">
        <v>1176</v>
      </c>
      <c r="E567" s="101">
        <v>2</v>
      </c>
      <c r="F567" s="90" t="s">
        <v>2452</v>
      </c>
      <c r="G567" s="96" t="s">
        <v>1136</v>
      </c>
      <c r="H567" s="276">
        <v>60</v>
      </c>
      <c r="I567" s="90" t="s">
        <v>475</v>
      </c>
      <c r="J567" s="90" t="s">
        <v>1124</v>
      </c>
      <c r="K567" s="276">
        <v>3.29</v>
      </c>
      <c r="L567" s="277">
        <v>0.0457</v>
      </c>
      <c r="M567" s="278">
        <v>8.04</v>
      </c>
      <c r="N567" s="282"/>
      <c r="O567" s="276">
        <v>3.29</v>
      </c>
      <c r="P567" s="112">
        <v>2</v>
      </c>
      <c r="Q567" s="113"/>
      <c r="R567" s="113"/>
    </row>
    <row r="568" spans="1:18" ht="21">
      <c r="A568" s="225"/>
      <c r="B568" s="137"/>
      <c r="C568" s="137"/>
      <c r="D568" s="137"/>
      <c r="E568" s="137"/>
      <c r="F568" s="111"/>
      <c r="G568" s="111"/>
      <c r="H568" s="272"/>
      <c r="I568" s="111"/>
      <c r="J568" s="111"/>
      <c r="K568" s="272"/>
      <c r="L568" s="273"/>
      <c r="M568" s="274"/>
      <c r="N568" s="294"/>
      <c r="O568" s="272"/>
      <c r="P568" s="114"/>
      <c r="Q568" s="114"/>
      <c r="R568" s="114"/>
    </row>
    <row r="569" spans="1:18" ht="41.25">
      <c r="A569" s="222"/>
      <c r="B569" s="222" t="s">
        <v>877</v>
      </c>
      <c r="C569" s="254"/>
      <c r="D569" s="308" t="s">
        <v>878</v>
      </c>
      <c r="E569" s="254"/>
      <c r="F569" s="255"/>
      <c r="G569" s="255"/>
      <c r="H569" s="255"/>
      <c r="I569" s="256"/>
      <c r="J569" s="255"/>
      <c r="K569" s="250"/>
      <c r="L569" s="251"/>
      <c r="M569" s="250"/>
      <c r="N569" s="290"/>
      <c r="O569" s="250"/>
      <c r="P569" s="112"/>
      <c r="Q569" s="113"/>
      <c r="R569" s="113"/>
    </row>
    <row r="570" spans="1:18" ht="84">
      <c r="A570" s="222">
        <v>206</v>
      </c>
      <c r="B570" s="254" t="s">
        <v>879</v>
      </c>
      <c r="C570" s="254" t="s">
        <v>2700</v>
      </c>
      <c r="D570" s="254" t="s">
        <v>1057</v>
      </c>
      <c r="E570" s="254">
        <v>900</v>
      </c>
      <c r="F570" s="255" t="s">
        <v>2908</v>
      </c>
      <c r="G570" s="255"/>
      <c r="H570" s="255"/>
      <c r="I570" s="256" t="s">
        <v>1723</v>
      </c>
      <c r="J570" s="255" t="s">
        <v>1724</v>
      </c>
      <c r="K570" s="250">
        <v>9.5</v>
      </c>
      <c r="L570" s="251">
        <v>0.95</v>
      </c>
      <c r="M570" s="250">
        <v>9.53</v>
      </c>
      <c r="N570" s="290"/>
      <c r="O570" s="250">
        <v>9.5</v>
      </c>
      <c r="P570" s="112">
        <v>1</v>
      </c>
      <c r="Q570" s="113"/>
      <c r="R570" s="113"/>
    </row>
    <row r="571" spans="1:18" ht="21">
      <c r="A571" s="225"/>
      <c r="B571" s="137"/>
      <c r="C571" s="137"/>
      <c r="D571" s="137"/>
      <c r="E571" s="137"/>
      <c r="F571" s="296"/>
      <c r="G571" s="296"/>
      <c r="H571" s="296"/>
      <c r="I571" s="297"/>
      <c r="J571" s="296"/>
      <c r="K571" s="292"/>
      <c r="L571" s="298"/>
      <c r="M571" s="292"/>
      <c r="N571" s="299"/>
      <c r="O571" s="292"/>
      <c r="P571" s="114"/>
      <c r="Q571" s="114"/>
      <c r="R571" s="114"/>
    </row>
    <row r="572" spans="1:18" ht="61.5">
      <c r="A572" s="222">
        <v>207</v>
      </c>
      <c r="B572" s="254" t="s">
        <v>2739</v>
      </c>
      <c r="C572" s="254" t="s">
        <v>2104</v>
      </c>
      <c r="D572" s="254" t="s">
        <v>1177</v>
      </c>
      <c r="E572" s="254">
        <v>2</v>
      </c>
      <c r="F572" s="255" t="s">
        <v>2909</v>
      </c>
      <c r="G572" s="255"/>
      <c r="H572" s="255"/>
      <c r="I572" s="256" t="s">
        <v>1726</v>
      </c>
      <c r="J572" s="255" t="s">
        <v>1724</v>
      </c>
      <c r="K572" s="250">
        <v>9.35</v>
      </c>
      <c r="L572" s="251">
        <v>9.35</v>
      </c>
      <c r="M572" s="250"/>
      <c r="N572" s="290"/>
      <c r="O572" s="250">
        <v>9.35</v>
      </c>
      <c r="P572" s="112">
        <v>1</v>
      </c>
      <c r="Q572" s="113"/>
      <c r="R572" s="113"/>
    </row>
    <row r="573" spans="1:18" ht="105">
      <c r="A573" s="226">
        <v>207</v>
      </c>
      <c r="B573" s="101" t="s">
        <v>2739</v>
      </c>
      <c r="C573" s="101" t="s">
        <v>2104</v>
      </c>
      <c r="D573" s="101" t="s">
        <v>1177</v>
      </c>
      <c r="E573" s="101">
        <v>2</v>
      </c>
      <c r="F573" s="90" t="s">
        <v>2453</v>
      </c>
      <c r="G573" s="96" t="s">
        <v>44</v>
      </c>
      <c r="H573" s="276">
        <v>30</v>
      </c>
      <c r="I573" s="90" t="s">
        <v>1150</v>
      </c>
      <c r="J573" s="90" t="s">
        <v>1124</v>
      </c>
      <c r="K573" s="276">
        <v>9.54</v>
      </c>
      <c r="L573" s="277">
        <v>0.265</v>
      </c>
      <c r="M573" s="278"/>
      <c r="N573" s="282"/>
      <c r="O573" s="276">
        <v>9.54</v>
      </c>
      <c r="P573" s="112">
        <v>2</v>
      </c>
      <c r="Q573" s="113"/>
      <c r="R573" s="113"/>
    </row>
    <row r="574" spans="1:18" ht="21">
      <c r="A574" s="225"/>
      <c r="B574" s="137"/>
      <c r="C574" s="137"/>
      <c r="D574" s="137"/>
      <c r="E574" s="137"/>
      <c r="F574" s="111"/>
      <c r="G574" s="111"/>
      <c r="H574" s="272"/>
      <c r="I574" s="111"/>
      <c r="J574" s="111"/>
      <c r="K574" s="272"/>
      <c r="L574" s="273"/>
      <c r="M574" s="274"/>
      <c r="N574" s="294"/>
      <c r="O574" s="272"/>
      <c r="P574" s="114"/>
      <c r="Q574" s="114"/>
      <c r="R574" s="114"/>
    </row>
    <row r="575" spans="1:18" ht="63">
      <c r="A575" s="222">
        <v>208</v>
      </c>
      <c r="B575" s="254" t="s">
        <v>879</v>
      </c>
      <c r="C575" s="254" t="s">
        <v>2700</v>
      </c>
      <c r="D575" s="254" t="s">
        <v>1178</v>
      </c>
      <c r="E575" s="254">
        <v>2</v>
      </c>
      <c r="F575" s="255" t="s">
        <v>2910</v>
      </c>
      <c r="G575" s="255"/>
      <c r="H575" s="255"/>
      <c r="I575" s="256" t="s">
        <v>1726</v>
      </c>
      <c r="J575" s="255" t="s">
        <v>1724</v>
      </c>
      <c r="K575" s="250">
        <v>1.46</v>
      </c>
      <c r="L575" s="251">
        <v>1.46</v>
      </c>
      <c r="M575" s="250">
        <v>1.48</v>
      </c>
      <c r="N575" s="290"/>
      <c r="O575" s="250">
        <v>1.46</v>
      </c>
      <c r="P575" s="112">
        <v>1</v>
      </c>
      <c r="Q575" s="113"/>
      <c r="R575" s="113"/>
    </row>
    <row r="576" spans="1:18" ht="21">
      <c r="A576" s="225"/>
      <c r="B576" s="137"/>
      <c r="C576" s="137"/>
      <c r="D576" s="137"/>
      <c r="E576" s="137"/>
      <c r="F576" s="296"/>
      <c r="G576" s="296"/>
      <c r="H576" s="296"/>
      <c r="I576" s="297"/>
      <c r="J576" s="296"/>
      <c r="K576" s="292"/>
      <c r="L576" s="298"/>
      <c r="M576" s="292"/>
      <c r="N576" s="299"/>
      <c r="O576" s="292"/>
      <c r="P576" s="114"/>
      <c r="Q576" s="114"/>
      <c r="R576" s="114"/>
    </row>
    <row r="577" spans="1:18" ht="63">
      <c r="A577" s="222">
        <v>209</v>
      </c>
      <c r="B577" s="254" t="s">
        <v>880</v>
      </c>
      <c r="C577" s="254" t="s">
        <v>898</v>
      </c>
      <c r="D577" s="254" t="s">
        <v>1179</v>
      </c>
      <c r="E577" s="254">
        <v>2</v>
      </c>
      <c r="F577" s="255" t="s">
        <v>2911</v>
      </c>
      <c r="G577" s="255"/>
      <c r="H577" s="255"/>
      <c r="I577" s="256" t="s">
        <v>1726</v>
      </c>
      <c r="J577" s="255" t="s">
        <v>1724</v>
      </c>
      <c r="K577" s="250">
        <v>2.6</v>
      </c>
      <c r="L577" s="251">
        <v>2.6</v>
      </c>
      <c r="M577" s="250">
        <v>2.64</v>
      </c>
      <c r="N577" s="290"/>
      <c r="O577" s="250">
        <v>2.6</v>
      </c>
      <c r="P577" s="112">
        <v>1</v>
      </c>
      <c r="Q577" s="113"/>
      <c r="R577" s="113"/>
    </row>
    <row r="578" spans="1:18" ht="21">
      <c r="A578" s="225"/>
      <c r="B578" s="137"/>
      <c r="C578" s="137"/>
      <c r="D578" s="137"/>
      <c r="E578" s="137"/>
      <c r="F578" s="296"/>
      <c r="G578" s="296"/>
      <c r="H578" s="296"/>
      <c r="I578" s="297"/>
      <c r="J578" s="296"/>
      <c r="K578" s="292"/>
      <c r="L578" s="298"/>
      <c r="M578" s="292"/>
      <c r="N578" s="299"/>
      <c r="O578" s="292"/>
      <c r="P578" s="114"/>
      <c r="Q578" s="114"/>
      <c r="R578" s="114"/>
    </row>
    <row r="579" spans="1:18" ht="63">
      <c r="A579" s="222">
        <v>210</v>
      </c>
      <c r="B579" s="254" t="s">
        <v>302</v>
      </c>
      <c r="C579" s="254" t="s">
        <v>899</v>
      </c>
      <c r="D579" s="254" t="s">
        <v>900</v>
      </c>
      <c r="E579" s="254">
        <v>2</v>
      </c>
      <c r="F579" s="255" t="s">
        <v>2912</v>
      </c>
      <c r="G579" s="255"/>
      <c r="H579" s="255"/>
      <c r="I579" s="256" t="s">
        <v>1723</v>
      </c>
      <c r="J579" s="255" t="s">
        <v>1724</v>
      </c>
      <c r="K579" s="250">
        <v>3.8</v>
      </c>
      <c r="L579" s="251">
        <v>3.8</v>
      </c>
      <c r="M579" s="250"/>
      <c r="N579" s="290"/>
      <c r="O579" s="250">
        <v>3.8</v>
      </c>
      <c r="P579" s="112">
        <v>1</v>
      </c>
      <c r="Q579" s="113"/>
      <c r="R579" s="113"/>
    </row>
    <row r="580" spans="1:18" ht="21">
      <c r="A580" s="225"/>
      <c r="B580" s="137"/>
      <c r="C580" s="137"/>
      <c r="D580" s="137"/>
      <c r="E580" s="137"/>
      <c r="F580" s="296"/>
      <c r="G580" s="296"/>
      <c r="H580" s="296"/>
      <c r="I580" s="297"/>
      <c r="J580" s="296"/>
      <c r="K580" s="292"/>
      <c r="L580" s="298"/>
      <c r="M580" s="292"/>
      <c r="N580" s="299"/>
      <c r="O580" s="292"/>
      <c r="P580" s="114"/>
      <c r="Q580" s="114"/>
      <c r="R580" s="114"/>
    </row>
    <row r="581" spans="1:248" ht="84">
      <c r="A581" s="222">
        <v>211</v>
      </c>
      <c r="B581" s="254" t="s">
        <v>303</v>
      </c>
      <c r="C581" s="254" t="s">
        <v>971</v>
      </c>
      <c r="D581" s="254" t="s">
        <v>1180</v>
      </c>
      <c r="E581" s="254">
        <v>2</v>
      </c>
      <c r="F581" s="255" t="s">
        <v>2913</v>
      </c>
      <c r="G581" s="255"/>
      <c r="H581" s="255"/>
      <c r="I581" s="254" t="s">
        <v>1726</v>
      </c>
      <c r="J581" s="254" t="s">
        <v>1724</v>
      </c>
      <c r="K581" s="403">
        <v>5.04</v>
      </c>
      <c r="L581" s="404">
        <v>5.04</v>
      </c>
      <c r="M581" s="403"/>
      <c r="N581" s="405"/>
      <c r="O581" s="403">
        <v>5.04</v>
      </c>
      <c r="P581" s="115">
        <v>1</v>
      </c>
      <c r="Q581" s="116"/>
      <c r="R581" s="116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100"/>
      <c r="AV581" s="100"/>
      <c r="AW581" s="100"/>
      <c r="AX581" s="100"/>
      <c r="AY581" s="100"/>
      <c r="AZ581" s="100"/>
      <c r="BA581" s="100"/>
      <c r="BB581" s="100"/>
      <c r="BC581" s="100"/>
      <c r="BD581" s="100"/>
      <c r="BE581" s="100"/>
      <c r="BF581" s="100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100"/>
      <c r="BS581" s="100"/>
      <c r="BT581" s="100"/>
      <c r="BU581" s="100"/>
      <c r="BV581" s="100"/>
      <c r="BW581" s="100"/>
      <c r="BX581" s="100"/>
      <c r="BY581" s="100"/>
      <c r="BZ581" s="100"/>
      <c r="CA581" s="100"/>
      <c r="CB581" s="100"/>
      <c r="CC581" s="100"/>
      <c r="CD581" s="100"/>
      <c r="CE581" s="100"/>
      <c r="CF581" s="100"/>
      <c r="CG581" s="100"/>
      <c r="CH581" s="100"/>
      <c r="CI581" s="100"/>
      <c r="CJ581" s="100"/>
      <c r="CK581" s="100"/>
      <c r="CL581" s="100"/>
      <c r="CM581" s="100"/>
      <c r="CN581" s="100"/>
      <c r="CO581" s="100"/>
      <c r="CP581" s="100"/>
      <c r="CQ581" s="100"/>
      <c r="CR581" s="100"/>
      <c r="CS581" s="100"/>
      <c r="CT581" s="100"/>
      <c r="CU581" s="100"/>
      <c r="CV581" s="100"/>
      <c r="CW581" s="100"/>
      <c r="CX581" s="100"/>
      <c r="CY581" s="100"/>
      <c r="CZ581" s="100"/>
      <c r="DA581" s="100"/>
      <c r="DB581" s="100"/>
      <c r="DC581" s="100"/>
      <c r="DD581" s="100"/>
      <c r="DE581" s="100"/>
      <c r="DF581" s="100"/>
      <c r="DG581" s="100"/>
      <c r="DH581" s="100"/>
      <c r="DI581" s="100"/>
      <c r="DJ581" s="100"/>
      <c r="DK581" s="100"/>
      <c r="DL581" s="100"/>
      <c r="DM581" s="100"/>
      <c r="DN581" s="100"/>
      <c r="DO581" s="100"/>
      <c r="DP581" s="100"/>
      <c r="DQ581" s="100"/>
      <c r="DR581" s="100"/>
      <c r="DS581" s="100"/>
      <c r="DT581" s="100"/>
      <c r="DU581" s="100"/>
      <c r="DV581" s="100"/>
      <c r="DW581" s="100"/>
      <c r="DX581" s="100"/>
      <c r="DY581" s="100"/>
      <c r="DZ581" s="100"/>
      <c r="EA581" s="100"/>
      <c r="EB581" s="100"/>
      <c r="EC581" s="100"/>
      <c r="ED581" s="100"/>
      <c r="EE581" s="100"/>
      <c r="EF581" s="100"/>
      <c r="EG581" s="100"/>
      <c r="EH581" s="100"/>
      <c r="EI581" s="100"/>
      <c r="EJ581" s="100"/>
      <c r="EK581" s="100"/>
      <c r="EL581" s="100"/>
      <c r="EM581" s="100"/>
      <c r="EN581" s="100"/>
      <c r="EO581" s="100"/>
      <c r="EP581" s="100"/>
      <c r="EQ581" s="100"/>
      <c r="ER581" s="100"/>
      <c r="ES581" s="100"/>
      <c r="ET581" s="100"/>
      <c r="EU581" s="100"/>
      <c r="EV581" s="100"/>
      <c r="EW581" s="100"/>
      <c r="EX581" s="100"/>
      <c r="EY581" s="100"/>
      <c r="EZ581" s="100"/>
      <c r="FA581" s="100"/>
      <c r="FB581" s="100"/>
      <c r="FC581" s="100"/>
      <c r="FD581" s="100"/>
      <c r="FE581" s="100"/>
      <c r="FF581" s="100"/>
      <c r="FG581" s="100"/>
      <c r="FH581" s="100"/>
      <c r="FI581" s="100"/>
      <c r="FJ581" s="100"/>
      <c r="FK581" s="100"/>
      <c r="FL581" s="100"/>
      <c r="FM581" s="100"/>
      <c r="FN581" s="100"/>
      <c r="FO581" s="100"/>
      <c r="FP581" s="100"/>
      <c r="FQ581" s="100"/>
      <c r="FR581" s="100"/>
      <c r="FS581" s="100"/>
      <c r="FT581" s="100"/>
      <c r="FU581" s="100"/>
      <c r="FV581" s="100"/>
      <c r="FW581" s="100"/>
      <c r="FX581" s="100"/>
      <c r="FY581" s="100"/>
      <c r="FZ581" s="100"/>
      <c r="GA581" s="100"/>
      <c r="GB581" s="100"/>
      <c r="GC581" s="100"/>
      <c r="GD581" s="100"/>
      <c r="GE581" s="100"/>
      <c r="GF581" s="100"/>
      <c r="GG581" s="100"/>
      <c r="GH581" s="100"/>
      <c r="GI581" s="100"/>
      <c r="GJ581" s="100"/>
      <c r="GK581" s="100"/>
      <c r="GL581" s="100"/>
      <c r="GM581" s="100"/>
      <c r="GN581" s="100"/>
      <c r="GO581" s="100"/>
      <c r="GP581" s="100"/>
      <c r="GQ581" s="100"/>
      <c r="GR581" s="100"/>
      <c r="GS581" s="100"/>
      <c r="GT581" s="100"/>
      <c r="GU581" s="100"/>
      <c r="GV581" s="100"/>
      <c r="GW581" s="100"/>
      <c r="GX581" s="100"/>
      <c r="GY581" s="100"/>
      <c r="GZ581" s="100"/>
      <c r="HA581" s="100"/>
      <c r="HB581" s="100"/>
      <c r="HC581" s="100"/>
      <c r="HD581" s="100"/>
      <c r="HE581" s="100"/>
      <c r="HF581" s="100"/>
      <c r="HG581" s="100"/>
      <c r="HH581" s="100"/>
      <c r="HI581" s="100"/>
      <c r="HJ581" s="100"/>
      <c r="HK581" s="100"/>
      <c r="HL581" s="100"/>
      <c r="HM581" s="100"/>
      <c r="HN581" s="100"/>
      <c r="HO581" s="100"/>
      <c r="HP581" s="100"/>
      <c r="HQ581" s="100"/>
      <c r="HR581" s="100"/>
      <c r="HS581" s="100"/>
      <c r="HT581" s="100"/>
      <c r="HU581" s="100"/>
      <c r="HV581" s="100"/>
      <c r="HW581" s="100"/>
      <c r="HX581" s="100"/>
      <c r="HY581" s="100"/>
      <c r="HZ581" s="100"/>
      <c r="IA581" s="100"/>
      <c r="IB581" s="100"/>
      <c r="IC581" s="100"/>
      <c r="ID581" s="100"/>
      <c r="IE581" s="100"/>
      <c r="IF581" s="100"/>
      <c r="IG581" s="100"/>
      <c r="IH581" s="100"/>
      <c r="II581" s="100"/>
      <c r="IJ581" s="100"/>
      <c r="IK581" s="100"/>
      <c r="IL581" s="100"/>
      <c r="IM581" s="100"/>
      <c r="IN581" s="100"/>
    </row>
    <row r="582" spans="1:248" ht="21">
      <c r="A582" s="225"/>
      <c r="B582" s="137"/>
      <c r="C582" s="137"/>
      <c r="D582" s="137"/>
      <c r="E582" s="137"/>
      <c r="F582" s="296"/>
      <c r="G582" s="296"/>
      <c r="H582" s="296"/>
      <c r="I582" s="137"/>
      <c r="J582" s="137"/>
      <c r="K582" s="406"/>
      <c r="L582" s="407"/>
      <c r="M582" s="406"/>
      <c r="N582" s="408"/>
      <c r="O582" s="406"/>
      <c r="P582" s="133"/>
      <c r="Q582" s="133"/>
      <c r="R582" s="133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100"/>
      <c r="AV582" s="100"/>
      <c r="AW582" s="100"/>
      <c r="AX582" s="100"/>
      <c r="AY582" s="100"/>
      <c r="AZ582" s="100"/>
      <c r="BA582" s="100"/>
      <c r="BB582" s="100"/>
      <c r="BC582" s="100"/>
      <c r="BD582" s="100"/>
      <c r="BE582" s="100"/>
      <c r="BF582" s="100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100"/>
      <c r="BS582" s="100"/>
      <c r="BT582" s="100"/>
      <c r="BU582" s="100"/>
      <c r="BV582" s="100"/>
      <c r="BW582" s="100"/>
      <c r="BX582" s="100"/>
      <c r="BY582" s="100"/>
      <c r="BZ582" s="100"/>
      <c r="CA582" s="100"/>
      <c r="CB582" s="100"/>
      <c r="CC582" s="100"/>
      <c r="CD582" s="100"/>
      <c r="CE582" s="100"/>
      <c r="CF582" s="100"/>
      <c r="CG582" s="100"/>
      <c r="CH582" s="100"/>
      <c r="CI582" s="100"/>
      <c r="CJ582" s="100"/>
      <c r="CK582" s="100"/>
      <c r="CL582" s="100"/>
      <c r="CM582" s="100"/>
      <c r="CN582" s="100"/>
      <c r="CO582" s="100"/>
      <c r="CP582" s="100"/>
      <c r="CQ582" s="100"/>
      <c r="CR582" s="100"/>
      <c r="CS582" s="100"/>
      <c r="CT582" s="100"/>
      <c r="CU582" s="100"/>
      <c r="CV582" s="100"/>
      <c r="CW582" s="100"/>
      <c r="CX582" s="100"/>
      <c r="CY582" s="100"/>
      <c r="CZ582" s="100"/>
      <c r="DA582" s="100"/>
      <c r="DB582" s="100"/>
      <c r="DC582" s="100"/>
      <c r="DD582" s="100"/>
      <c r="DE582" s="100"/>
      <c r="DF582" s="100"/>
      <c r="DG582" s="100"/>
      <c r="DH582" s="100"/>
      <c r="DI582" s="100"/>
      <c r="DJ582" s="100"/>
      <c r="DK582" s="100"/>
      <c r="DL582" s="100"/>
      <c r="DM582" s="100"/>
      <c r="DN582" s="100"/>
      <c r="DO582" s="100"/>
      <c r="DP582" s="100"/>
      <c r="DQ582" s="100"/>
      <c r="DR582" s="100"/>
      <c r="DS582" s="100"/>
      <c r="DT582" s="100"/>
      <c r="DU582" s="100"/>
      <c r="DV582" s="100"/>
      <c r="DW582" s="100"/>
      <c r="DX582" s="100"/>
      <c r="DY582" s="100"/>
      <c r="DZ582" s="100"/>
      <c r="EA582" s="100"/>
      <c r="EB582" s="100"/>
      <c r="EC582" s="100"/>
      <c r="ED582" s="100"/>
      <c r="EE582" s="100"/>
      <c r="EF582" s="100"/>
      <c r="EG582" s="100"/>
      <c r="EH582" s="100"/>
      <c r="EI582" s="100"/>
      <c r="EJ582" s="100"/>
      <c r="EK582" s="100"/>
      <c r="EL582" s="100"/>
      <c r="EM582" s="100"/>
      <c r="EN582" s="100"/>
      <c r="EO582" s="100"/>
      <c r="EP582" s="100"/>
      <c r="EQ582" s="100"/>
      <c r="ER582" s="100"/>
      <c r="ES582" s="100"/>
      <c r="ET582" s="100"/>
      <c r="EU582" s="100"/>
      <c r="EV582" s="100"/>
      <c r="EW582" s="100"/>
      <c r="EX582" s="100"/>
      <c r="EY582" s="100"/>
      <c r="EZ582" s="100"/>
      <c r="FA582" s="100"/>
      <c r="FB582" s="100"/>
      <c r="FC582" s="100"/>
      <c r="FD582" s="100"/>
      <c r="FE582" s="100"/>
      <c r="FF582" s="100"/>
      <c r="FG582" s="100"/>
      <c r="FH582" s="100"/>
      <c r="FI582" s="100"/>
      <c r="FJ582" s="100"/>
      <c r="FK582" s="100"/>
      <c r="FL582" s="100"/>
      <c r="FM582" s="100"/>
      <c r="FN582" s="100"/>
      <c r="FO582" s="100"/>
      <c r="FP582" s="100"/>
      <c r="FQ582" s="100"/>
      <c r="FR582" s="100"/>
      <c r="FS582" s="100"/>
      <c r="FT582" s="100"/>
      <c r="FU582" s="100"/>
      <c r="FV582" s="100"/>
      <c r="FW582" s="100"/>
      <c r="FX582" s="100"/>
      <c r="FY582" s="100"/>
      <c r="FZ582" s="100"/>
      <c r="GA582" s="100"/>
      <c r="GB582" s="100"/>
      <c r="GC582" s="100"/>
      <c r="GD582" s="100"/>
      <c r="GE582" s="100"/>
      <c r="GF582" s="100"/>
      <c r="GG582" s="100"/>
      <c r="GH582" s="100"/>
      <c r="GI582" s="100"/>
      <c r="GJ582" s="100"/>
      <c r="GK582" s="100"/>
      <c r="GL582" s="100"/>
      <c r="GM582" s="100"/>
      <c r="GN582" s="100"/>
      <c r="GO582" s="100"/>
      <c r="GP582" s="100"/>
      <c r="GQ582" s="100"/>
      <c r="GR582" s="100"/>
      <c r="GS582" s="100"/>
      <c r="GT582" s="100"/>
      <c r="GU582" s="100"/>
      <c r="GV582" s="100"/>
      <c r="GW582" s="100"/>
      <c r="GX582" s="100"/>
      <c r="GY582" s="100"/>
      <c r="GZ582" s="100"/>
      <c r="HA582" s="100"/>
      <c r="HB582" s="100"/>
      <c r="HC582" s="100"/>
      <c r="HD582" s="100"/>
      <c r="HE582" s="100"/>
      <c r="HF582" s="100"/>
      <c r="HG582" s="100"/>
      <c r="HH582" s="100"/>
      <c r="HI582" s="100"/>
      <c r="HJ582" s="100"/>
      <c r="HK582" s="100"/>
      <c r="HL582" s="100"/>
      <c r="HM582" s="100"/>
      <c r="HN582" s="100"/>
      <c r="HO582" s="100"/>
      <c r="HP582" s="100"/>
      <c r="HQ582" s="100"/>
      <c r="HR582" s="100"/>
      <c r="HS582" s="100"/>
      <c r="HT582" s="100"/>
      <c r="HU582" s="100"/>
      <c r="HV582" s="100"/>
      <c r="HW582" s="100"/>
      <c r="HX582" s="100"/>
      <c r="HY582" s="100"/>
      <c r="HZ582" s="100"/>
      <c r="IA582" s="100"/>
      <c r="IB582" s="100"/>
      <c r="IC582" s="100"/>
      <c r="ID582" s="100"/>
      <c r="IE582" s="100"/>
      <c r="IF582" s="100"/>
      <c r="IG582" s="100"/>
      <c r="IH582" s="100"/>
      <c r="II582" s="100"/>
      <c r="IJ582" s="100"/>
      <c r="IK582" s="100"/>
      <c r="IL582" s="100"/>
      <c r="IM582" s="100"/>
      <c r="IN582" s="100"/>
    </row>
    <row r="583" spans="1:248" ht="21">
      <c r="A583" s="222"/>
      <c r="B583" s="222" t="s">
        <v>304</v>
      </c>
      <c r="C583" s="254"/>
      <c r="D583" s="308" t="s">
        <v>305</v>
      </c>
      <c r="E583" s="254"/>
      <c r="F583" s="255"/>
      <c r="G583" s="255"/>
      <c r="H583" s="255"/>
      <c r="I583" s="254"/>
      <c r="J583" s="254"/>
      <c r="K583" s="403"/>
      <c r="L583" s="404"/>
      <c r="M583" s="403"/>
      <c r="N583" s="405"/>
      <c r="O583" s="403"/>
      <c r="P583" s="115"/>
      <c r="Q583" s="116"/>
      <c r="R583" s="116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100"/>
      <c r="AV583" s="100"/>
      <c r="AW583" s="100"/>
      <c r="AX583" s="100"/>
      <c r="AY583" s="100"/>
      <c r="AZ583" s="100"/>
      <c r="BA583" s="100"/>
      <c r="BB583" s="100"/>
      <c r="BC583" s="100"/>
      <c r="BD583" s="100"/>
      <c r="BE583" s="100"/>
      <c r="BF583" s="100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100"/>
      <c r="BS583" s="100"/>
      <c r="BT583" s="100"/>
      <c r="BU583" s="100"/>
      <c r="BV583" s="100"/>
      <c r="BW583" s="100"/>
      <c r="BX583" s="100"/>
      <c r="BY583" s="100"/>
      <c r="BZ583" s="100"/>
      <c r="CA583" s="100"/>
      <c r="CB583" s="100"/>
      <c r="CC583" s="100"/>
      <c r="CD583" s="100"/>
      <c r="CE583" s="100"/>
      <c r="CF583" s="100"/>
      <c r="CG583" s="100"/>
      <c r="CH583" s="100"/>
      <c r="CI583" s="100"/>
      <c r="CJ583" s="100"/>
      <c r="CK583" s="100"/>
      <c r="CL583" s="100"/>
      <c r="CM583" s="100"/>
      <c r="CN583" s="100"/>
      <c r="CO583" s="100"/>
      <c r="CP583" s="100"/>
      <c r="CQ583" s="100"/>
      <c r="CR583" s="100"/>
      <c r="CS583" s="100"/>
      <c r="CT583" s="100"/>
      <c r="CU583" s="100"/>
      <c r="CV583" s="100"/>
      <c r="CW583" s="100"/>
      <c r="CX583" s="100"/>
      <c r="CY583" s="100"/>
      <c r="CZ583" s="100"/>
      <c r="DA583" s="100"/>
      <c r="DB583" s="100"/>
      <c r="DC583" s="100"/>
      <c r="DD583" s="100"/>
      <c r="DE583" s="100"/>
      <c r="DF583" s="100"/>
      <c r="DG583" s="100"/>
      <c r="DH583" s="100"/>
      <c r="DI583" s="100"/>
      <c r="DJ583" s="100"/>
      <c r="DK583" s="100"/>
      <c r="DL583" s="100"/>
      <c r="DM583" s="100"/>
      <c r="DN583" s="100"/>
      <c r="DO583" s="100"/>
      <c r="DP583" s="100"/>
      <c r="DQ583" s="100"/>
      <c r="DR583" s="100"/>
      <c r="DS583" s="100"/>
      <c r="DT583" s="100"/>
      <c r="DU583" s="100"/>
      <c r="DV583" s="100"/>
      <c r="DW583" s="100"/>
      <c r="DX583" s="100"/>
      <c r="DY583" s="100"/>
      <c r="DZ583" s="100"/>
      <c r="EA583" s="100"/>
      <c r="EB583" s="100"/>
      <c r="EC583" s="100"/>
      <c r="ED583" s="100"/>
      <c r="EE583" s="100"/>
      <c r="EF583" s="100"/>
      <c r="EG583" s="100"/>
      <c r="EH583" s="100"/>
      <c r="EI583" s="100"/>
      <c r="EJ583" s="100"/>
      <c r="EK583" s="100"/>
      <c r="EL583" s="100"/>
      <c r="EM583" s="100"/>
      <c r="EN583" s="100"/>
      <c r="EO583" s="100"/>
      <c r="EP583" s="100"/>
      <c r="EQ583" s="100"/>
      <c r="ER583" s="100"/>
      <c r="ES583" s="100"/>
      <c r="ET583" s="100"/>
      <c r="EU583" s="100"/>
      <c r="EV583" s="100"/>
      <c r="EW583" s="100"/>
      <c r="EX583" s="100"/>
      <c r="EY583" s="100"/>
      <c r="EZ583" s="100"/>
      <c r="FA583" s="100"/>
      <c r="FB583" s="100"/>
      <c r="FC583" s="100"/>
      <c r="FD583" s="100"/>
      <c r="FE583" s="100"/>
      <c r="FF583" s="100"/>
      <c r="FG583" s="100"/>
      <c r="FH583" s="100"/>
      <c r="FI583" s="100"/>
      <c r="FJ583" s="100"/>
      <c r="FK583" s="100"/>
      <c r="FL583" s="100"/>
      <c r="FM583" s="100"/>
      <c r="FN583" s="100"/>
      <c r="FO583" s="100"/>
      <c r="FP583" s="100"/>
      <c r="FQ583" s="100"/>
      <c r="FR583" s="100"/>
      <c r="FS583" s="100"/>
      <c r="FT583" s="100"/>
      <c r="FU583" s="100"/>
      <c r="FV583" s="100"/>
      <c r="FW583" s="100"/>
      <c r="FX583" s="100"/>
      <c r="FY583" s="100"/>
      <c r="FZ583" s="100"/>
      <c r="GA583" s="100"/>
      <c r="GB583" s="100"/>
      <c r="GC583" s="100"/>
      <c r="GD583" s="100"/>
      <c r="GE583" s="100"/>
      <c r="GF583" s="100"/>
      <c r="GG583" s="100"/>
      <c r="GH583" s="100"/>
      <c r="GI583" s="100"/>
      <c r="GJ583" s="100"/>
      <c r="GK583" s="100"/>
      <c r="GL583" s="100"/>
      <c r="GM583" s="100"/>
      <c r="GN583" s="100"/>
      <c r="GO583" s="100"/>
      <c r="GP583" s="100"/>
      <c r="GQ583" s="100"/>
      <c r="GR583" s="100"/>
      <c r="GS583" s="100"/>
      <c r="GT583" s="100"/>
      <c r="GU583" s="100"/>
      <c r="GV583" s="100"/>
      <c r="GW583" s="100"/>
      <c r="GX583" s="100"/>
      <c r="GY583" s="100"/>
      <c r="GZ583" s="100"/>
      <c r="HA583" s="100"/>
      <c r="HB583" s="100"/>
      <c r="HC583" s="100"/>
      <c r="HD583" s="100"/>
      <c r="HE583" s="100"/>
      <c r="HF583" s="100"/>
      <c r="HG583" s="100"/>
      <c r="HH583" s="100"/>
      <c r="HI583" s="100"/>
      <c r="HJ583" s="100"/>
      <c r="HK583" s="100"/>
      <c r="HL583" s="100"/>
      <c r="HM583" s="100"/>
      <c r="HN583" s="100"/>
      <c r="HO583" s="100"/>
      <c r="HP583" s="100"/>
      <c r="HQ583" s="100"/>
      <c r="HR583" s="100"/>
      <c r="HS583" s="100"/>
      <c r="HT583" s="100"/>
      <c r="HU583" s="100"/>
      <c r="HV583" s="100"/>
      <c r="HW583" s="100"/>
      <c r="HX583" s="100"/>
      <c r="HY583" s="100"/>
      <c r="HZ583" s="100"/>
      <c r="IA583" s="100"/>
      <c r="IB583" s="100"/>
      <c r="IC583" s="100"/>
      <c r="ID583" s="100"/>
      <c r="IE583" s="100"/>
      <c r="IF583" s="100"/>
      <c r="IG583" s="100"/>
      <c r="IH583" s="100"/>
      <c r="II583" s="100"/>
      <c r="IJ583" s="100"/>
      <c r="IK583" s="100"/>
      <c r="IL583" s="100"/>
      <c r="IM583" s="100"/>
      <c r="IN583" s="100"/>
    </row>
    <row r="584" spans="1:248" ht="60.75">
      <c r="A584" s="227">
        <v>212</v>
      </c>
      <c r="B584" s="283" t="s">
        <v>306</v>
      </c>
      <c r="C584" s="283" t="s">
        <v>901</v>
      </c>
      <c r="D584" s="283" t="s">
        <v>1181</v>
      </c>
      <c r="E584" s="283">
        <v>5</v>
      </c>
      <c r="F584" s="284" t="s">
        <v>2052</v>
      </c>
      <c r="G584" s="284"/>
      <c r="H584" s="284"/>
      <c r="I584" s="285" t="s">
        <v>184</v>
      </c>
      <c r="J584" s="284" t="s">
        <v>179</v>
      </c>
      <c r="K584" s="286">
        <v>2.28</v>
      </c>
      <c r="L584" s="287">
        <v>0.114</v>
      </c>
      <c r="M584" s="286">
        <v>2.82</v>
      </c>
      <c r="N584" s="288">
        <v>2.82</v>
      </c>
      <c r="O584" s="289">
        <v>2.28</v>
      </c>
      <c r="P584" s="115">
        <v>1</v>
      </c>
      <c r="Q584" s="116"/>
      <c r="R584" s="116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100"/>
      <c r="AV584" s="100"/>
      <c r="AW584" s="100"/>
      <c r="AX584" s="100"/>
      <c r="AY584" s="100"/>
      <c r="AZ584" s="100"/>
      <c r="BA584" s="100"/>
      <c r="BB584" s="100"/>
      <c r="BC584" s="100"/>
      <c r="BD584" s="100"/>
      <c r="BE584" s="100"/>
      <c r="BF584" s="100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100"/>
      <c r="BS584" s="100"/>
      <c r="BT584" s="100"/>
      <c r="BU584" s="100"/>
      <c r="BV584" s="100"/>
      <c r="BW584" s="100"/>
      <c r="BX584" s="100"/>
      <c r="BY584" s="100"/>
      <c r="BZ584" s="100"/>
      <c r="CA584" s="100"/>
      <c r="CB584" s="100"/>
      <c r="CC584" s="100"/>
      <c r="CD584" s="100"/>
      <c r="CE584" s="100"/>
      <c r="CF584" s="100"/>
      <c r="CG584" s="100"/>
      <c r="CH584" s="100"/>
      <c r="CI584" s="100"/>
      <c r="CJ584" s="100"/>
      <c r="CK584" s="100"/>
      <c r="CL584" s="100"/>
      <c r="CM584" s="100"/>
      <c r="CN584" s="100"/>
      <c r="CO584" s="100"/>
      <c r="CP584" s="100"/>
      <c r="CQ584" s="100"/>
      <c r="CR584" s="100"/>
      <c r="CS584" s="100"/>
      <c r="CT584" s="100"/>
      <c r="CU584" s="100"/>
      <c r="CV584" s="100"/>
      <c r="CW584" s="100"/>
      <c r="CX584" s="100"/>
      <c r="CY584" s="100"/>
      <c r="CZ584" s="100"/>
      <c r="DA584" s="100"/>
      <c r="DB584" s="100"/>
      <c r="DC584" s="100"/>
      <c r="DD584" s="100"/>
      <c r="DE584" s="100"/>
      <c r="DF584" s="100"/>
      <c r="DG584" s="100"/>
      <c r="DH584" s="100"/>
      <c r="DI584" s="100"/>
      <c r="DJ584" s="100"/>
      <c r="DK584" s="100"/>
      <c r="DL584" s="100"/>
      <c r="DM584" s="100"/>
      <c r="DN584" s="100"/>
      <c r="DO584" s="100"/>
      <c r="DP584" s="100"/>
      <c r="DQ584" s="100"/>
      <c r="DR584" s="100"/>
      <c r="DS584" s="100"/>
      <c r="DT584" s="100"/>
      <c r="DU584" s="100"/>
      <c r="DV584" s="100"/>
      <c r="DW584" s="100"/>
      <c r="DX584" s="100"/>
      <c r="DY584" s="100"/>
      <c r="DZ584" s="100"/>
      <c r="EA584" s="100"/>
      <c r="EB584" s="100"/>
      <c r="EC584" s="100"/>
      <c r="ED584" s="100"/>
      <c r="EE584" s="100"/>
      <c r="EF584" s="100"/>
      <c r="EG584" s="100"/>
      <c r="EH584" s="100"/>
      <c r="EI584" s="100"/>
      <c r="EJ584" s="100"/>
      <c r="EK584" s="100"/>
      <c r="EL584" s="100"/>
      <c r="EM584" s="100"/>
      <c r="EN584" s="100"/>
      <c r="EO584" s="100"/>
      <c r="EP584" s="100"/>
      <c r="EQ584" s="100"/>
      <c r="ER584" s="100"/>
      <c r="ES584" s="100"/>
      <c r="ET584" s="100"/>
      <c r="EU584" s="100"/>
      <c r="EV584" s="100"/>
      <c r="EW584" s="100"/>
      <c r="EX584" s="100"/>
      <c r="EY584" s="100"/>
      <c r="EZ584" s="100"/>
      <c r="FA584" s="100"/>
      <c r="FB584" s="100"/>
      <c r="FC584" s="100"/>
      <c r="FD584" s="100"/>
      <c r="FE584" s="100"/>
      <c r="FF584" s="100"/>
      <c r="FG584" s="100"/>
      <c r="FH584" s="100"/>
      <c r="FI584" s="100"/>
      <c r="FJ584" s="100"/>
      <c r="FK584" s="100"/>
      <c r="FL584" s="100"/>
      <c r="FM584" s="100"/>
      <c r="FN584" s="100"/>
      <c r="FO584" s="100"/>
      <c r="FP584" s="100"/>
      <c r="FQ584" s="100"/>
      <c r="FR584" s="100"/>
      <c r="FS584" s="100"/>
      <c r="FT584" s="100"/>
      <c r="FU584" s="100"/>
      <c r="FV584" s="100"/>
      <c r="FW584" s="100"/>
      <c r="FX584" s="100"/>
      <c r="FY584" s="100"/>
      <c r="FZ584" s="100"/>
      <c r="GA584" s="100"/>
      <c r="GB584" s="100"/>
      <c r="GC584" s="100"/>
      <c r="GD584" s="100"/>
      <c r="GE584" s="100"/>
      <c r="GF584" s="100"/>
      <c r="GG584" s="100"/>
      <c r="GH584" s="100"/>
      <c r="GI584" s="100"/>
      <c r="GJ584" s="100"/>
      <c r="GK584" s="100"/>
      <c r="GL584" s="100"/>
      <c r="GM584" s="100"/>
      <c r="GN584" s="100"/>
      <c r="GO584" s="100"/>
      <c r="GP584" s="100"/>
      <c r="GQ584" s="100"/>
      <c r="GR584" s="100"/>
      <c r="GS584" s="100"/>
      <c r="GT584" s="100"/>
      <c r="GU584" s="100"/>
      <c r="GV584" s="100"/>
      <c r="GW584" s="100"/>
      <c r="GX584" s="100"/>
      <c r="GY584" s="100"/>
      <c r="GZ584" s="100"/>
      <c r="HA584" s="100"/>
      <c r="HB584" s="100"/>
      <c r="HC584" s="100"/>
      <c r="HD584" s="100"/>
      <c r="HE584" s="100"/>
      <c r="HF584" s="100"/>
      <c r="HG584" s="100"/>
      <c r="HH584" s="100"/>
      <c r="HI584" s="100"/>
      <c r="HJ584" s="100"/>
      <c r="HK584" s="100"/>
      <c r="HL584" s="100"/>
      <c r="HM584" s="100"/>
      <c r="HN584" s="100"/>
      <c r="HO584" s="100"/>
      <c r="HP584" s="100"/>
      <c r="HQ584" s="100"/>
      <c r="HR584" s="100"/>
      <c r="HS584" s="100"/>
      <c r="HT584" s="100"/>
      <c r="HU584" s="100"/>
      <c r="HV584" s="100"/>
      <c r="HW584" s="100"/>
      <c r="HX584" s="100"/>
      <c r="HY584" s="100"/>
      <c r="HZ584" s="100"/>
      <c r="IA584" s="100"/>
      <c r="IB584" s="100"/>
      <c r="IC584" s="100"/>
      <c r="ID584" s="100"/>
      <c r="IE584" s="100"/>
      <c r="IF584" s="100"/>
      <c r="IG584" s="100"/>
      <c r="IH584" s="100"/>
      <c r="II584" s="100"/>
      <c r="IJ584" s="100"/>
      <c r="IK584" s="100"/>
      <c r="IL584" s="100"/>
      <c r="IM584" s="100"/>
      <c r="IN584" s="100"/>
    </row>
    <row r="585" spans="1:248" ht="63">
      <c r="A585" s="226">
        <v>212</v>
      </c>
      <c r="B585" s="101" t="s">
        <v>306</v>
      </c>
      <c r="C585" s="101" t="s">
        <v>901</v>
      </c>
      <c r="D585" s="101" t="s">
        <v>1181</v>
      </c>
      <c r="E585" s="101">
        <v>5</v>
      </c>
      <c r="F585" s="90" t="s">
        <v>2454</v>
      </c>
      <c r="G585" s="96" t="s">
        <v>1157</v>
      </c>
      <c r="H585" s="276">
        <v>20</v>
      </c>
      <c r="I585" s="90" t="s">
        <v>1150</v>
      </c>
      <c r="J585" s="90" t="s">
        <v>1124</v>
      </c>
      <c r="K585" s="276">
        <v>2.3</v>
      </c>
      <c r="L585" s="277">
        <v>0.096</v>
      </c>
      <c r="M585" s="278">
        <v>2.82</v>
      </c>
      <c r="N585" s="409"/>
      <c r="O585" s="410">
        <v>2.3</v>
      </c>
      <c r="P585" s="115">
        <v>2</v>
      </c>
      <c r="Q585" s="116"/>
      <c r="R585" s="116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100"/>
      <c r="AV585" s="100"/>
      <c r="AW585" s="100"/>
      <c r="AX585" s="100"/>
      <c r="AY585" s="100"/>
      <c r="AZ585" s="100"/>
      <c r="BA585" s="100"/>
      <c r="BB585" s="100"/>
      <c r="BC585" s="100"/>
      <c r="BD585" s="100"/>
      <c r="BE585" s="100"/>
      <c r="BF585" s="100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100"/>
      <c r="BS585" s="100"/>
      <c r="BT585" s="100"/>
      <c r="BU585" s="100"/>
      <c r="BV585" s="100"/>
      <c r="BW585" s="100"/>
      <c r="BX585" s="100"/>
      <c r="BY585" s="100"/>
      <c r="BZ585" s="100"/>
      <c r="CA585" s="100"/>
      <c r="CB585" s="100"/>
      <c r="CC585" s="100"/>
      <c r="CD585" s="100"/>
      <c r="CE585" s="100"/>
      <c r="CF585" s="100"/>
      <c r="CG585" s="100"/>
      <c r="CH585" s="100"/>
      <c r="CI585" s="100"/>
      <c r="CJ585" s="100"/>
      <c r="CK585" s="100"/>
      <c r="CL585" s="100"/>
      <c r="CM585" s="100"/>
      <c r="CN585" s="100"/>
      <c r="CO585" s="100"/>
      <c r="CP585" s="100"/>
      <c r="CQ585" s="100"/>
      <c r="CR585" s="100"/>
      <c r="CS585" s="100"/>
      <c r="CT585" s="100"/>
      <c r="CU585" s="100"/>
      <c r="CV585" s="100"/>
      <c r="CW585" s="100"/>
      <c r="CX585" s="100"/>
      <c r="CY585" s="100"/>
      <c r="CZ585" s="100"/>
      <c r="DA585" s="100"/>
      <c r="DB585" s="100"/>
      <c r="DC585" s="100"/>
      <c r="DD585" s="100"/>
      <c r="DE585" s="100"/>
      <c r="DF585" s="100"/>
      <c r="DG585" s="100"/>
      <c r="DH585" s="100"/>
      <c r="DI585" s="100"/>
      <c r="DJ585" s="100"/>
      <c r="DK585" s="100"/>
      <c r="DL585" s="100"/>
      <c r="DM585" s="100"/>
      <c r="DN585" s="100"/>
      <c r="DO585" s="100"/>
      <c r="DP585" s="100"/>
      <c r="DQ585" s="100"/>
      <c r="DR585" s="100"/>
      <c r="DS585" s="100"/>
      <c r="DT585" s="100"/>
      <c r="DU585" s="100"/>
      <c r="DV585" s="100"/>
      <c r="DW585" s="100"/>
      <c r="DX585" s="100"/>
      <c r="DY585" s="100"/>
      <c r="DZ585" s="100"/>
      <c r="EA585" s="100"/>
      <c r="EB585" s="100"/>
      <c r="EC585" s="100"/>
      <c r="ED585" s="100"/>
      <c r="EE585" s="100"/>
      <c r="EF585" s="100"/>
      <c r="EG585" s="100"/>
      <c r="EH585" s="100"/>
      <c r="EI585" s="100"/>
      <c r="EJ585" s="100"/>
      <c r="EK585" s="100"/>
      <c r="EL585" s="100"/>
      <c r="EM585" s="100"/>
      <c r="EN585" s="100"/>
      <c r="EO585" s="100"/>
      <c r="EP585" s="100"/>
      <c r="EQ585" s="100"/>
      <c r="ER585" s="100"/>
      <c r="ES585" s="100"/>
      <c r="ET585" s="100"/>
      <c r="EU585" s="100"/>
      <c r="EV585" s="100"/>
      <c r="EW585" s="100"/>
      <c r="EX585" s="100"/>
      <c r="EY585" s="100"/>
      <c r="EZ585" s="100"/>
      <c r="FA585" s="100"/>
      <c r="FB585" s="100"/>
      <c r="FC585" s="100"/>
      <c r="FD585" s="100"/>
      <c r="FE585" s="100"/>
      <c r="FF585" s="100"/>
      <c r="FG585" s="100"/>
      <c r="FH585" s="100"/>
      <c r="FI585" s="100"/>
      <c r="FJ585" s="100"/>
      <c r="FK585" s="100"/>
      <c r="FL585" s="100"/>
      <c r="FM585" s="100"/>
      <c r="FN585" s="100"/>
      <c r="FO585" s="100"/>
      <c r="FP585" s="100"/>
      <c r="FQ585" s="100"/>
      <c r="FR585" s="100"/>
      <c r="FS585" s="100"/>
      <c r="FT585" s="100"/>
      <c r="FU585" s="100"/>
      <c r="FV585" s="100"/>
      <c r="FW585" s="100"/>
      <c r="FX585" s="100"/>
      <c r="FY585" s="100"/>
      <c r="FZ585" s="100"/>
      <c r="GA585" s="100"/>
      <c r="GB585" s="100"/>
      <c r="GC585" s="100"/>
      <c r="GD585" s="100"/>
      <c r="GE585" s="100"/>
      <c r="GF585" s="100"/>
      <c r="GG585" s="100"/>
      <c r="GH585" s="100"/>
      <c r="GI585" s="100"/>
      <c r="GJ585" s="100"/>
      <c r="GK585" s="100"/>
      <c r="GL585" s="100"/>
      <c r="GM585" s="100"/>
      <c r="GN585" s="100"/>
      <c r="GO585" s="100"/>
      <c r="GP585" s="100"/>
      <c r="GQ585" s="100"/>
      <c r="GR585" s="100"/>
      <c r="GS585" s="100"/>
      <c r="GT585" s="100"/>
      <c r="GU585" s="100"/>
      <c r="GV585" s="100"/>
      <c r="GW585" s="100"/>
      <c r="GX585" s="100"/>
      <c r="GY585" s="100"/>
      <c r="GZ585" s="100"/>
      <c r="HA585" s="100"/>
      <c r="HB585" s="100"/>
      <c r="HC585" s="100"/>
      <c r="HD585" s="100"/>
      <c r="HE585" s="100"/>
      <c r="HF585" s="100"/>
      <c r="HG585" s="100"/>
      <c r="HH585" s="100"/>
      <c r="HI585" s="100"/>
      <c r="HJ585" s="100"/>
      <c r="HK585" s="100"/>
      <c r="HL585" s="100"/>
      <c r="HM585" s="100"/>
      <c r="HN585" s="100"/>
      <c r="HO585" s="100"/>
      <c r="HP585" s="100"/>
      <c r="HQ585" s="100"/>
      <c r="HR585" s="100"/>
      <c r="HS585" s="100"/>
      <c r="HT585" s="100"/>
      <c r="HU585" s="100"/>
      <c r="HV585" s="100"/>
      <c r="HW585" s="100"/>
      <c r="HX585" s="100"/>
      <c r="HY585" s="100"/>
      <c r="HZ585" s="100"/>
      <c r="IA585" s="100"/>
      <c r="IB585" s="100"/>
      <c r="IC585" s="100"/>
      <c r="ID585" s="100"/>
      <c r="IE585" s="100"/>
      <c r="IF585" s="100"/>
      <c r="IG585" s="100"/>
      <c r="IH585" s="100"/>
      <c r="II585" s="100"/>
      <c r="IJ585" s="100"/>
      <c r="IK585" s="100"/>
      <c r="IL585" s="100"/>
      <c r="IM585" s="100"/>
      <c r="IN585" s="100"/>
    </row>
    <row r="586" spans="1:248" ht="63">
      <c r="A586" s="222">
        <v>212</v>
      </c>
      <c r="B586" s="254" t="s">
        <v>306</v>
      </c>
      <c r="C586" s="254" t="s">
        <v>901</v>
      </c>
      <c r="D586" s="254" t="s">
        <v>1181</v>
      </c>
      <c r="E586" s="254">
        <v>5</v>
      </c>
      <c r="F586" s="255" t="s">
        <v>2914</v>
      </c>
      <c r="G586" s="255"/>
      <c r="H586" s="255"/>
      <c r="I586" s="254" t="s">
        <v>1726</v>
      </c>
      <c r="J586" s="254" t="s">
        <v>1724</v>
      </c>
      <c r="K586" s="403">
        <v>4.2</v>
      </c>
      <c r="L586" s="404">
        <v>4.2</v>
      </c>
      <c r="M586" s="403">
        <v>4.23</v>
      </c>
      <c r="N586" s="405"/>
      <c r="O586" s="403">
        <v>2.8</v>
      </c>
      <c r="P586" s="115">
        <v>3</v>
      </c>
      <c r="Q586" s="116"/>
      <c r="R586" s="116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100"/>
      <c r="AV586" s="100"/>
      <c r="AW586" s="100"/>
      <c r="AX586" s="100"/>
      <c r="AY586" s="100"/>
      <c r="AZ586" s="100"/>
      <c r="BA586" s="100"/>
      <c r="BB586" s="100"/>
      <c r="BC586" s="100"/>
      <c r="BD586" s="100"/>
      <c r="BE586" s="100"/>
      <c r="BF586" s="100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100"/>
      <c r="BS586" s="100"/>
      <c r="BT586" s="100"/>
      <c r="BU586" s="100"/>
      <c r="BV586" s="100"/>
      <c r="BW586" s="100"/>
      <c r="BX586" s="100"/>
      <c r="BY586" s="100"/>
      <c r="BZ586" s="100"/>
      <c r="CA586" s="100"/>
      <c r="CB586" s="100"/>
      <c r="CC586" s="100"/>
      <c r="CD586" s="100"/>
      <c r="CE586" s="100"/>
      <c r="CF586" s="100"/>
      <c r="CG586" s="100"/>
      <c r="CH586" s="100"/>
      <c r="CI586" s="100"/>
      <c r="CJ586" s="100"/>
      <c r="CK586" s="100"/>
      <c r="CL586" s="100"/>
      <c r="CM586" s="100"/>
      <c r="CN586" s="100"/>
      <c r="CO586" s="100"/>
      <c r="CP586" s="100"/>
      <c r="CQ586" s="100"/>
      <c r="CR586" s="100"/>
      <c r="CS586" s="100"/>
      <c r="CT586" s="100"/>
      <c r="CU586" s="100"/>
      <c r="CV586" s="100"/>
      <c r="CW586" s="100"/>
      <c r="CX586" s="100"/>
      <c r="CY586" s="100"/>
      <c r="CZ586" s="100"/>
      <c r="DA586" s="100"/>
      <c r="DB586" s="100"/>
      <c r="DC586" s="100"/>
      <c r="DD586" s="100"/>
      <c r="DE586" s="100"/>
      <c r="DF586" s="100"/>
      <c r="DG586" s="100"/>
      <c r="DH586" s="100"/>
      <c r="DI586" s="100"/>
      <c r="DJ586" s="100"/>
      <c r="DK586" s="100"/>
      <c r="DL586" s="100"/>
      <c r="DM586" s="100"/>
      <c r="DN586" s="100"/>
      <c r="DO586" s="100"/>
      <c r="DP586" s="100"/>
      <c r="DQ586" s="100"/>
      <c r="DR586" s="100"/>
      <c r="DS586" s="100"/>
      <c r="DT586" s="100"/>
      <c r="DU586" s="100"/>
      <c r="DV586" s="100"/>
      <c r="DW586" s="100"/>
      <c r="DX586" s="100"/>
      <c r="DY586" s="100"/>
      <c r="DZ586" s="100"/>
      <c r="EA586" s="100"/>
      <c r="EB586" s="100"/>
      <c r="EC586" s="100"/>
      <c r="ED586" s="100"/>
      <c r="EE586" s="100"/>
      <c r="EF586" s="100"/>
      <c r="EG586" s="100"/>
      <c r="EH586" s="100"/>
      <c r="EI586" s="100"/>
      <c r="EJ586" s="100"/>
      <c r="EK586" s="100"/>
      <c r="EL586" s="100"/>
      <c r="EM586" s="100"/>
      <c r="EN586" s="100"/>
      <c r="EO586" s="100"/>
      <c r="EP586" s="100"/>
      <c r="EQ586" s="100"/>
      <c r="ER586" s="100"/>
      <c r="ES586" s="100"/>
      <c r="ET586" s="100"/>
      <c r="EU586" s="100"/>
      <c r="EV586" s="100"/>
      <c r="EW586" s="100"/>
      <c r="EX586" s="100"/>
      <c r="EY586" s="100"/>
      <c r="EZ586" s="100"/>
      <c r="FA586" s="100"/>
      <c r="FB586" s="100"/>
      <c r="FC586" s="100"/>
      <c r="FD586" s="100"/>
      <c r="FE586" s="100"/>
      <c r="FF586" s="100"/>
      <c r="FG586" s="100"/>
      <c r="FH586" s="100"/>
      <c r="FI586" s="100"/>
      <c r="FJ586" s="100"/>
      <c r="FK586" s="100"/>
      <c r="FL586" s="100"/>
      <c r="FM586" s="100"/>
      <c r="FN586" s="100"/>
      <c r="FO586" s="100"/>
      <c r="FP586" s="100"/>
      <c r="FQ586" s="100"/>
      <c r="FR586" s="100"/>
      <c r="FS586" s="100"/>
      <c r="FT586" s="100"/>
      <c r="FU586" s="100"/>
      <c r="FV586" s="100"/>
      <c r="FW586" s="100"/>
      <c r="FX586" s="100"/>
      <c r="FY586" s="100"/>
      <c r="FZ586" s="100"/>
      <c r="GA586" s="100"/>
      <c r="GB586" s="100"/>
      <c r="GC586" s="100"/>
      <c r="GD586" s="100"/>
      <c r="GE586" s="100"/>
      <c r="GF586" s="100"/>
      <c r="GG586" s="100"/>
      <c r="GH586" s="100"/>
      <c r="GI586" s="100"/>
      <c r="GJ586" s="100"/>
      <c r="GK586" s="100"/>
      <c r="GL586" s="100"/>
      <c r="GM586" s="100"/>
      <c r="GN586" s="100"/>
      <c r="GO586" s="100"/>
      <c r="GP586" s="100"/>
      <c r="GQ586" s="100"/>
      <c r="GR586" s="100"/>
      <c r="GS586" s="100"/>
      <c r="GT586" s="100"/>
      <c r="GU586" s="100"/>
      <c r="GV586" s="100"/>
      <c r="GW586" s="100"/>
      <c r="GX586" s="100"/>
      <c r="GY586" s="100"/>
      <c r="GZ586" s="100"/>
      <c r="HA586" s="100"/>
      <c r="HB586" s="100"/>
      <c r="HC586" s="100"/>
      <c r="HD586" s="100"/>
      <c r="HE586" s="100"/>
      <c r="HF586" s="100"/>
      <c r="HG586" s="100"/>
      <c r="HH586" s="100"/>
      <c r="HI586" s="100"/>
      <c r="HJ586" s="100"/>
      <c r="HK586" s="100"/>
      <c r="HL586" s="100"/>
      <c r="HM586" s="100"/>
      <c r="HN586" s="100"/>
      <c r="HO586" s="100"/>
      <c r="HP586" s="100"/>
      <c r="HQ586" s="100"/>
      <c r="HR586" s="100"/>
      <c r="HS586" s="100"/>
      <c r="HT586" s="100"/>
      <c r="HU586" s="100"/>
      <c r="HV586" s="100"/>
      <c r="HW586" s="100"/>
      <c r="HX586" s="100"/>
      <c r="HY586" s="100"/>
      <c r="HZ586" s="100"/>
      <c r="IA586" s="100"/>
      <c r="IB586" s="100"/>
      <c r="IC586" s="100"/>
      <c r="ID586" s="100"/>
      <c r="IE586" s="100"/>
      <c r="IF586" s="100"/>
      <c r="IG586" s="100"/>
      <c r="IH586" s="100"/>
      <c r="II586" s="100"/>
      <c r="IJ586" s="100"/>
      <c r="IK586" s="100"/>
      <c r="IL586" s="100"/>
      <c r="IM586" s="100"/>
      <c r="IN586" s="100"/>
    </row>
    <row r="587" spans="1:248" ht="21">
      <c r="A587" s="225"/>
      <c r="B587" s="137"/>
      <c r="C587" s="137"/>
      <c r="D587" s="137"/>
      <c r="E587" s="137"/>
      <c r="F587" s="111"/>
      <c r="G587" s="111"/>
      <c r="H587" s="272"/>
      <c r="I587" s="111"/>
      <c r="J587" s="111"/>
      <c r="K587" s="272"/>
      <c r="L587" s="273"/>
      <c r="M587" s="274"/>
      <c r="N587" s="137"/>
      <c r="O587" s="137"/>
      <c r="P587" s="133"/>
      <c r="Q587" s="133"/>
      <c r="R587" s="133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100"/>
      <c r="AV587" s="100"/>
      <c r="AW587" s="100"/>
      <c r="AX587" s="100"/>
      <c r="AY587" s="100"/>
      <c r="AZ587" s="100"/>
      <c r="BA587" s="100"/>
      <c r="BB587" s="100"/>
      <c r="BC587" s="100"/>
      <c r="BD587" s="100"/>
      <c r="BE587" s="100"/>
      <c r="BF587" s="100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100"/>
      <c r="BS587" s="100"/>
      <c r="BT587" s="100"/>
      <c r="BU587" s="100"/>
      <c r="BV587" s="100"/>
      <c r="BW587" s="100"/>
      <c r="BX587" s="100"/>
      <c r="BY587" s="100"/>
      <c r="BZ587" s="100"/>
      <c r="CA587" s="100"/>
      <c r="CB587" s="100"/>
      <c r="CC587" s="100"/>
      <c r="CD587" s="100"/>
      <c r="CE587" s="100"/>
      <c r="CF587" s="100"/>
      <c r="CG587" s="100"/>
      <c r="CH587" s="100"/>
      <c r="CI587" s="100"/>
      <c r="CJ587" s="100"/>
      <c r="CK587" s="100"/>
      <c r="CL587" s="100"/>
      <c r="CM587" s="100"/>
      <c r="CN587" s="100"/>
      <c r="CO587" s="100"/>
      <c r="CP587" s="100"/>
      <c r="CQ587" s="100"/>
      <c r="CR587" s="100"/>
      <c r="CS587" s="100"/>
      <c r="CT587" s="100"/>
      <c r="CU587" s="100"/>
      <c r="CV587" s="100"/>
      <c r="CW587" s="100"/>
      <c r="CX587" s="100"/>
      <c r="CY587" s="100"/>
      <c r="CZ587" s="100"/>
      <c r="DA587" s="100"/>
      <c r="DB587" s="100"/>
      <c r="DC587" s="100"/>
      <c r="DD587" s="100"/>
      <c r="DE587" s="100"/>
      <c r="DF587" s="100"/>
      <c r="DG587" s="100"/>
      <c r="DH587" s="100"/>
      <c r="DI587" s="100"/>
      <c r="DJ587" s="100"/>
      <c r="DK587" s="100"/>
      <c r="DL587" s="100"/>
      <c r="DM587" s="100"/>
      <c r="DN587" s="100"/>
      <c r="DO587" s="100"/>
      <c r="DP587" s="100"/>
      <c r="DQ587" s="100"/>
      <c r="DR587" s="100"/>
      <c r="DS587" s="100"/>
      <c r="DT587" s="100"/>
      <c r="DU587" s="100"/>
      <c r="DV587" s="100"/>
      <c r="DW587" s="100"/>
      <c r="DX587" s="100"/>
      <c r="DY587" s="100"/>
      <c r="DZ587" s="100"/>
      <c r="EA587" s="100"/>
      <c r="EB587" s="100"/>
      <c r="EC587" s="100"/>
      <c r="ED587" s="100"/>
      <c r="EE587" s="100"/>
      <c r="EF587" s="100"/>
      <c r="EG587" s="100"/>
      <c r="EH587" s="100"/>
      <c r="EI587" s="100"/>
      <c r="EJ587" s="100"/>
      <c r="EK587" s="100"/>
      <c r="EL587" s="100"/>
      <c r="EM587" s="100"/>
      <c r="EN587" s="100"/>
      <c r="EO587" s="100"/>
      <c r="EP587" s="100"/>
      <c r="EQ587" s="100"/>
      <c r="ER587" s="100"/>
      <c r="ES587" s="100"/>
      <c r="ET587" s="100"/>
      <c r="EU587" s="100"/>
      <c r="EV587" s="100"/>
      <c r="EW587" s="100"/>
      <c r="EX587" s="100"/>
      <c r="EY587" s="100"/>
      <c r="EZ587" s="100"/>
      <c r="FA587" s="100"/>
      <c r="FB587" s="100"/>
      <c r="FC587" s="100"/>
      <c r="FD587" s="100"/>
      <c r="FE587" s="100"/>
      <c r="FF587" s="100"/>
      <c r="FG587" s="100"/>
      <c r="FH587" s="100"/>
      <c r="FI587" s="100"/>
      <c r="FJ587" s="100"/>
      <c r="FK587" s="100"/>
      <c r="FL587" s="100"/>
      <c r="FM587" s="100"/>
      <c r="FN587" s="100"/>
      <c r="FO587" s="100"/>
      <c r="FP587" s="100"/>
      <c r="FQ587" s="100"/>
      <c r="FR587" s="100"/>
      <c r="FS587" s="100"/>
      <c r="FT587" s="100"/>
      <c r="FU587" s="100"/>
      <c r="FV587" s="100"/>
      <c r="FW587" s="100"/>
      <c r="FX587" s="100"/>
      <c r="FY587" s="100"/>
      <c r="FZ587" s="100"/>
      <c r="GA587" s="100"/>
      <c r="GB587" s="100"/>
      <c r="GC587" s="100"/>
      <c r="GD587" s="100"/>
      <c r="GE587" s="100"/>
      <c r="GF587" s="100"/>
      <c r="GG587" s="100"/>
      <c r="GH587" s="100"/>
      <c r="GI587" s="100"/>
      <c r="GJ587" s="100"/>
      <c r="GK587" s="100"/>
      <c r="GL587" s="100"/>
      <c r="GM587" s="100"/>
      <c r="GN587" s="100"/>
      <c r="GO587" s="100"/>
      <c r="GP587" s="100"/>
      <c r="GQ587" s="100"/>
      <c r="GR587" s="100"/>
      <c r="GS587" s="100"/>
      <c r="GT587" s="100"/>
      <c r="GU587" s="100"/>
      <c r="GV587" s="100"/>
      <c r="GW587" s="100"/>
      <c r="GX587" s="100"/>
      <c r="GY587" s="100"/>
      <c r="GZ587" s="100"/>
      <c r="HA587" s="100"/>
      <c r="HB587" s="100"/>
      <c r="HC587" s="100"/>
      <c r="HD587" s="100"/>
      <c r="HE587" s="100"/>
      <c r="HF587" s="100"/>
      <c r="HG587" s="100"/>
      <c r="HH587" s="100"/>
      <c r="HI587" s="100"/>
      <c r="HJ587" s="100"/>
      <c r="HK587" s="100"/>
      <c r="HL587" s="100"/>
      <c r="HM587" s="100"/>
      <c r="HN587" s="100"/>
      <c r="HO587" s="100"/>
      <c r="HP587" s="100"/>
      <c r="HQ587" s="100"/>
      <c r="HR587" s="100"/>
      <c r="HS587" s="100"/>
      <c r="HT587" s="100"/>
      <c r="HU587" s="100"/>
      <c r="HV587" s="100"/>
      <c r="HW587" s="100"/>
      <c r="HX587" s="100"/>
      <c r="HY587" s="100"/>
      <c r="HZ587" s="100"/>
      <c r="IA587" s="100"/>
      <c r="IB587" s="100"/>
      <c r="IC587" s="100"/>
      <c r="ID587" s="100"/>
      <c r="IE587" s="100"/>
      <c r="IF587" s="100"/>
      <c r="IG587" s="100"/>
      <c r="IH587" s="100"/>
      <c r="II587" s="100"/>
      <c r="IJ587" s="100"/>
      <c r="IK587" s="100"/>
      <c r="IL587" s="100"/>
      <c r="IM587" s="100"/>
      <c r="IN587" s="100"/>
    </row>
    <row r="588" spans="1:248" ht="102">
      <c r="A588" s="229">
        <v>213</v>
      </c>
      <c r="B588" s="316" t="s">
        <v>307</v>
      </c>
      <c r="C588" s="316" t="s">
        <v>902</v>
      </c>
      <c r="D588" s="316" t="s">
        <v>1182</v>
      </c>
      <c r="E588" s="316">
        <v>5</v>
      </c>
      <c r="F588" s="317" t="s">
        <v>2053</v>
      </c>
      <c r="G588" s="317"/>
      <c r="H588" s="317"/>
      <c r="I588" s="318" t="s">
        <v>184</v>
      </c>
      <c r="J588" s="317" t="s">
        <v>179</v>
      </c>
      <c r="K588" s="319">
        <v>1.75</v>
      </c>
      <c r="L588" s="320">
        <v>0.0583</v>
      </c>
      <c r="M588" s="319">
        <v>2.46</v>
      </c>
      <c r="N588" s="321">
        <v>2.46</v>
      </c>
      <c r="O588" s="322">
        <v>1.75</v>
      </c>
      <c r="P588" s="135">
        <v>1</v>
      </c>
      <c r="Q588" s="136"/>
      <c r="R588" s="136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100"/>
      <c r="AV588" s="100"/>
      <c r="AW588" s="100"/>
      <c r="AX588" s="100"/>
      <c r="AY588" s="100"/>
      <c r="AZ588" s="100"/>
      <c r="BA588" s="100"/>
      <c r="BB588" s="100"/>
      <c r="BC588" s="100"/>
      <c r="BD588" s="100"/>
      <c r="BE588" s="100"/>
      <c r="BF588" s="100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100"/>
      <c r="BS588" s="100"/>
      <c r="BT588" s="100"/>
      <c r="BU588" s="100"/>
      <c r="BV588" s="100"/>
      <c r="BW588" s="100"/>
      <c r="BX588" s="100"/>
      <c r="BY588" s="100"/>
      <c r="BZ588" s="100"/>
      <c r="CA588" s="100"/>
      <c r="CB588" s="100"/>
      <c r="CC588" s="100"/>
      <c r="CD588" s="100"/>
      <c r="CE588" s="100"/>
      <c r="CF588" s="100"/>
      <c r="CG588" s="100"/>
      <c r="CH588" s="100"/>
      <c r="CI588" s="100"/>
      <c r="CJ588" s="100"/>
      <c r="CK588" s="100"/>
      <c r="CL588" s="100"/>
      <c r="CM588" s="100"/>
      <c r="CN588" s="100"/>
      <c r="CO588" s="100"/>
      <c r="CP588" s="100"/>
      <c r="CQ588" s="100"/>
      <c r="CR588" s="100"/>
      <c r="CS588" s="100"/>
      <c r="CT588" s="100"/>
      <c r="CU588" s="100"/>
      <c r="CV588" s="100"/>
      <c r="CW588" s="100"/>
      <c r="CX588" s="100"/>
      <c r="CY588" s="100"/>
      <c r="CZ588" s="100"/>
      <c r="DA588" s="100"/>
      <c r="DB588" s="100"/>
      <c r="DC588" s="100"/>
      <c r="DD588" s="100"/>
      <c r="DE588" s="100"/>
      <c r="DF588" s="100"/>
      <c r="DG588" s="100"/>
      <c r="DH588" s="100"/>
      <c r="DI588" s="100"/>
      <c r="DJ588" s="100"/>
      <c r="DK588" s="100"/>
      <c r="DL588" s="100"/>
      <c r="DM588" s="100"/>
      <c r="DN588" s="100"/>
      <c r="DO588" s="100"/>
      <c r="DP588" s="100"/>
      <c r="DQ588" s="100"/>
      <c r="DR588" s="100"/>
      <c r="DS588" s="100"/>
      <c r="DT588" s="100"/>
      <c r="DU588" s="100"/>
      <c r="DV588" s="100"/>
      <c r="DW588" s="100"/>
      <c r="DX588" s="100"/>
      <c r="DY588" s="100"/>
      <c r="DZ588" s="100"/>
      <c r="EA588" s="100"/>
      <c r="EB588" s="100"/>
      <c r="EC588" s="100"/>
      <c r="ED588" s="100"/>
      <c r="EE588" s="100"/>
      <c r="EF588" s="100"/>
      <c r="EG588" s="100"/>
      <c r="EH588" s="100"/>
      <c r="EI588" s="100"/>
      <c r="EJ588" s="100"/>
      <c r="EK588" s="100"/>
      <c r="EL588" s="100"/>
      <c r="EM588" s="100"/>
      <c r="EN588" s="100"/>
      <c r="EO588" s="100"/>
      <c r="EP588" s="100"/>
      <c r="EQ588" s="100"/>
      <c r="ER588" s="100"/>
      <c r="ES588" s="100"/>
      <c r="ET588" s="100"/>
      <c r="EU588" s="100"/>
      <c r="EV588" s="100"/>
      <c r="EW588" s="100"/>
      <c r="EX588" s="100"/>
      <c r="EY588" s="100"/>
      <c r="EZ588" s="100"/>
      <c r="FA588" s="100"/>
      <c r="FB588" s="100"/>
      <c r="FC588" s="100"/>
      <c r="FD588" s="100"/>
      <c r="FE588" s="100"/>
      <c r="FF588" s="100"/>
      <c r="FG588" s="100"/>
      <c r="FH588" s="100"/>
      <c r="FI588" s="100"/>
      <c r="FJ588" s="100"/>
      <c r="FK588" s="100"/>
      <c r="FL588" s="100"/>
      <c r="FM588" s="100"/>
      <c r="FN588" s="100"/>
      <c r="FO588" s="100"/>
      <c r="FP588" s="100"/>
      <c r="FQ588" s="100"/>
      <c r="FR588" s="100"/>
      <c r="FS588" s="100"/>
      <c r="FT588" s="100"/>
      <c r="FU588" s="100"/>
      <c r="FV588" s="100"/>
      <c r="FW588" s="100"/>
      <c r="FX588" s="100"/>
      <c r="FY588" s="100"/>
      <c r="FZ588" s="100"/>
      <c r="GA588" s="100"/>
      <c r="GB588" s="100"/>
      <c r="GC588" s="100"/>
      <c r="GD588" s="100"/>
      <c r="GE588" s="100"/>
      <c r="GF588" s="100"/>
      <c r="GG588" s="100"/>
      <c r="GH588" s="100"/>
      <c r="GI588" s="100"/>
      <c r="GJ588" s="100"/>
      <c r="GK588" s="100"/>
      <c r="GL588" s="100"/>
      <c r="GM588" s="100"/>
      <c r="GN588" s="100"/>
      <c r="GO588" s="100"/>
      <c r="GP588" s="100"/>
      <c r="GQ588" s="100"/>
      <c r="GR588" s="100"/>
      <c r="GS588" s="100"/>
      <c r="GT588" s="100"/>
      <c r="GU588" s="100"/>
      <c r="GV588" s="100"/>
      <c r="GW588" s="100"/>
      <c r="GX588" s="100"/>
      <c r="GY588" s="100"/>
      <c r="GZ588" s="100"/>
      <c r="HA588" s="100"/>
      <c r="HB588" s="100"/>
      <c r="HC588" s="100"/>
      <c r="HD588" s="100"/>
      <c r="HE588" s="100"/>
      <c r="HF588" s="100"/>
      <c r="HG588" s="100"/>
      <c r="HH588" s="100"/>
      <c r="HI588" s="100"/>
      <c r="HJ588" s="100"/>
      <c r="HK588" s="100"/>
      <c r="HL588" s="100"/>
      <c r="HM588" s="100"/>
      <c r="HN588" s="100"/>
      <c r="HO588" s="100"/>
      <c r="HP588" s="100"/>
      <c r="HQ588" s="100"/>
      <c r="HR588" s="100"/>
      <c r="HS588" s="100"/>
      <c r="HT588" s="100"/>
      <c r="HU588" s="100"/>
      <c r="HV588" s="100"/>
      <c r="HW588" s="100"/>
      <c r="HX588" s="100"/>
      <c r="HY588" s="100"/>
      <c r="HZ588" s="100"/>
      <c r="IA588" s="100"/>
      <c r="IB588" s="100"/>
      <c r="IC588" s="100"/>
      <c r="ID588" s="100"/>
      <c r="IE588" s="100"/>
      <c r="IF588" s="100"/>
      <c r="IG588" s="100"/>
      <c r="IH588" s="100"/>
      <c r="II588" s="100"/>
      <c r="IJ588" s="100"/>
      <c r="IK588" s="100"/>
      <c r="IL588" s="100"/>
      <c r="IM588" s="100"/>
      <c r="IN588" s="100"/>
    </row>
    <row r="589" spans="1:248" ht="126">
      <c r="A589" s="226">
        <v>213</v>
      </c>
      <c r="B589" s="101" t="s">
        <v>307</v>
      </c>
      <c r="C589" s="101" t="s">
        <v>902</v>
      </c>
      <c r="D589" s="101" t="s">
        <v>1182</v>
      </c>
      <c r="E589" s="101">
        <v>5</v>
      </c>
      <c r="F589" s="90" t="s">
        <v>2455</v>
      </c>
      <c r="G589" s="96" t="s">
        <v>1157</v>
      </c>
      <c r="H589" s="276">
        <v>30</v>
      </c>
      <c r="I589" s="101" t="s">
        <v>2447</v>
      </c>
      <c r="J589" s="90" t="s">
        <v>1124</v>
      </c>
      <c r="K589" s="276">
        <v>1.76</v>
      </c>
      <c r="L589" s="277">
        <v>0.049</v>
      </c>
      <c r="M589" s="278">
        <v>2.4600000000000004</v>
      </c>
      <c r="N589" s="409"/>
      <c r="O589" s="101">
        <v>1.76</v>
      </c>
      <c r="P589" s="115">
        <v>2</v>
      </c>
      <c r="Q589" s="116"/>
      <c r="R589" s="116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100"/>
      <c r="AV589" s="100"/>
      <c r="AW589" s="100"/>
      <c r="AX589" s="100"/>
      <c r="AY589" s="100"/>
      <c r="AZ589" s="100"/>
      <c r="BA589" s="100"/>
      <c r="BB589" s="100"/>
      <c r="BC589" s="100"/>
      <c r="BD589" s="100"/>
      <c r="BE589" s="100"/>
      <c r="BF589" s="100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100"/>
      <c r="BS589" s="100"/>
      <c r="BT589" s="100"/>
      <c r="BU589" s="100"/>
      <c r="BV589" s="100"/>
      <c r="BW589" s="100"/>
      <c r="BX589" s="100"/>
      <c r="BY589" s="100"/>
      <c r="BZ589" s="100"/>
      <c r="CA589" s="100"/>
      <c r="CB589" s="100"/>
      <c r="CC589" s="100"/>
      <c r="CD589" s="100"/>
      <c r="CE589" s="100"/>
      <c r="CF589" s="100"/>
      <c r="CG589" s="100"/>
      <c r="CH589" s="100"/>
      <c r="CI589" s="100"/>
      <c r="CJ589" s="100"/>
      <c r="CK589" s="100"/>
      <c r="CL589" s="100"/>
      <c r="CM589" s="100"/>
      <c r="CN589" s="100"/>
      <c r="CO589" s="100"/>
      <c r="CP589" s="100"/>
      <c r="CQ589" s="100"/>
      <c r="CR589" s="100"/>
      <c r="CS589" s="100"/>
      <c r="CT589" s="100"/>
      <c r="CU589" s="100"/>
      <c r="CV589" s="100"/>
      <c r="CW589" s="100"/>
      <c r="CX589" s="100"/>
      <c r="CY589" s="100"/>
      <c r="CZ589" s="100"/>
      <c r="DA589" s="100"/>
      <c r="DB589" s="100"/>
      <c r="DC589" s="100"/>
      <c r="DD589" s="100"/>
      <c r="DE589" s="100"/>
      <c r="DF589" s="100"/>
      <c r="DG589" s="100"/>
      <c r="DH589" s="100"/>
      <c r="DI589" s="100"/>
      <c r="DJ589" s="100"/>
      <c r="DK589" s="100"/>
      <c r="DL589" s="100"/>
      <c r="DM589" s="100"/>
      <c r="DN589" s="100"/>
      <c r="DO589" s="100"/>
      <c r="DP589" s="100"/>
      <c r="DQ589" s="100"/>
      <c r="DR589" s="100"/>
      <c r="DS589" s="100"/>
      <c r="DT589" s="100"/>
      <c r="DU589" s="100"/>
      <c r="DV589" s="100"/>
      <c r="DW589" s="100"/>
      <c r="DX589" s="100"/>
      <c r="DY589" s="100"/>
      <c r="DZ589" s="100"/>
      <c r="EA589" s="100"/>
      <c r="EB589" s="100"/>
      <c r="EC589" s="100"/>
      <c r="ED589" s="100"/>
      <c r="EE589" s="100"/>
      <c r="EF589" s="100"/>
      <c r="EG589" s="100"/>
      <c r="EH589" s="100"/>
      <c r="EI589" s="100"/>
      <c r="EJ589" s="100"/>
      <c r="EK589" s="100"/>
      <c r="EL589" s="100"/>
      <c r="EM589" s="100"/>
      <c r="EN589" s="100"/>
      <c r="EO589" s="100"/>
      <c r="EP589" s="100"/>
      <c r="EQ589" s="100"/>
      <c r="ER589" s="100"/>
      <c r="ES589" s="100"/>
      <c r="ET589" s="100"/>
      <c r="EU589" s="100"/>
      <c r="EV589" s="100"/>
      <c r="EW589" s="100"/>
      <c r="EX589" s="100"/>
      <c r="EY589" s="100"/>
      <c r="EZ589" s="100"/>
      <c r="FA589" s="100"/>
      <c r="FB589" s="100"/>
      <c r="FC589" s="100"/>
      <c r="FD589" s="100"/>
      <c r="FE589" s="100"/>
      <c r="FF589" s="100"/>
      <c r="FG589" s="100"/>
      <c r="FH589" s="100"/>
      <c r="FI589" s="100"/>
      <c r="FJ589" s="100"/>
      <c r="FK589" s="100"/>
      <c r="FL589" s="100"/>
      <c r="FM589" s="100"/>
      <c r="FN589" s="100"/>
      <c r="FO589" s="100"/>
      <c r="FP589" s="100"/>
      <c r="FQ589" s="100"/>
      <c r="FR589" s="100"/>
      <c r="FS589" s="100"/>
      <c r="FT589" s="100"/>
      <c r="FU589" s="100"/>
      <c r="FV589" s="100"/>
      <c r="FW589" s="100"/>
      <c r="FX589" s="100"/>
      <c r="FY589" s="100"/>
      <c r="FZ589" s="100"/>
      <c r="GA589" s="100"/>
      <c r="GB589" s="100"/>
      <c r="GC589" s="100"/>
      <c r="GD589" s="100"/>
      <c r="GE589" s="100"/>
      <c r="GF589" s="100"/>
      <c r="GG589" s="100"/>
      <c r="GH589" s="100"/>
      <c r="GI589" s="100"/>
      <c r="GJ589" s="100"/>
      <c r="GK589" s="100"/>
      <c r="GL589" s="100"/>
      <c r="GM589" s="100"/>
      <c r="GN589" s="100"/>
      <c r="GO589" s="100"/>
      <c r="GP589" s="100"/>
      <c r="GQ589" s="100"/>
      <c r="GR589" s="100"/>
      <c r="GS589" s="100"/>
      <c r="GT589" s="100"/>
      <c r="GU589" s="100"/>
      <c r="GV589" s="100"/>
      <c r="GW589" s="100"/>
      <c r="GX589" s="100"/>
      <c r="GY589" s="100"/>
      <c r="GZ589" s="100"/>
      <c r="HA589" s="100"/>
      <c r="HB589" s="100"/>
      <c r="HC589" s="100"/>
      <c r="HD589" s="100"/>
      <c r="HE589" s="100"/>
      <c r="HF589" s="100"/>
      <c r="HG589" s="100"/>
      <c r="HH589" s="100"/>
      <c r="HI589" s="100"/>
      <c r="HJ589" s="100"/>
      <c r="HK589" s="100"/>
      <c r="HL589" s="100"/>
      <c r="HM589" s="100"/>
      <c r="HN589" s="100"/>
      <c r="HO589" s="100"/>
      <c r="HP589" s="100"/>
      <c r="HQ589" s="100"/>
      <c r="HR589" s="100"/>
      <c r="HS589" s="100"/>
      <c r="HT589" s="100"/>
      <c r="HU589" s="100"/>
      <c r="HV589" s="100"/>
      <c r="HW589" s="100"/>
      <c r="HX589" s="100"/>
      <c r="HY589" s="100"/>
      <c r="HZ589" s="100"/>
      <c r="IA589" s="100"/>
      <c r="IB589" s="100"/>
      <c r="IC589" s="100"/>
      <c r="ID589" s="100"/>
      <c r="IE589" s="100"/>
      <c r="IF589" s="100"/>
      <c r="IG589" s="100"/>
      <c r="IH589" s="100"/>
      <c r="II589" s="100"/>
      <c r="IJ589" s="100"/>
      <c r="IK589" s="100"/>
      <c r="IL589" s="100"/>
      <c r="IM589" s="100"/>
      <c r="IN589" s="100"/>
    </row>
    <row r="590" spans="1:248" ht="21">
      <c r="A590" s="225"/>
      <c r="B590" s="137"/>
      <c r="C590" s="137"/>
      <c r="D590" s="137"/>
      <c r="E590" s="137"/>
      <c r="F590" s="111"/>
      <c r="G590" s="111"/>
      <c r="H590" s="272"/>
      <c r="I590" s="137"/>
      <c r="J590" s="111"/>
      <c r="K590" s="272"/>
      <c r="L590" s="273"/>
      <c r="M590" s="274"/>
      <c r="N590" s="411"/>
      <c r="O590" s="137"/>
      <c r="P590" s="133"/>
      <c r="Q590" s="133"/>
      <c r="R590" s="133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100"/>
      <c r="AV590" s="100"/>
      <c r="AW590" s="100"/>
      <c r="AX590" s="100"/>
      <c r="AY590" s="100"/>
      <c r="AZ590" s="100"/>
      <c r="BA590" s="100"/>
      <c r="BB590" s="100"/>
      <c r="BC590" s="100"/>
      <c r="BD590" s="100"/>
      <c r="BE590" s="100"/>
      <c r="BF590" s="100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100"/>
      <c r="BS590" s="100"/>
      <c r="BT590" s="100"/>
      <c r="BU590" s="100"/>
      <c r="BV590" s="100"/>
      <c r="BW590" s="100"/>
      <c r="BX590" s="100"/>
      <c r="BY590" s="100"/>
      <c r="BZ590" s="100"/>
      <c r="CA590" s="100"/>
      <c r="CB590" s="100"/>
      <c r="CC590" s="100"/>
      <c r="CD590" s="100"/>
      <c r="CE590" s="100"/>
      <c r="CF590" s="100"/>
      <c r="CG590" s="100"/>
      <c r="CH590" s="100"/>
      <c r="CI590" s="100"/>
      <c r="CJ590" s="100"/>
      <c r="CK590" s="100"/>
      <c r="CL590" s="100"/>
      <c r="CM590" s="100"/>
      <c r="CN590" s="100"/>
      <c r="CO590" s="100"/>
      <c r="CP590" s="100"/>
      <c r="CQ590" s="100"/>
      <c r="CR590" s="100"/>
      <c r="CS590" s="100"/>
      <c r="CT590" s="100"/>
      <c r="CU590" s="100"/>
      <c r="CV590" s="100"/>
      <c r="CW590" s="100"/>
      <c r="CX590" s="100"/>
      <c r="CY590" s="100"/>
      <c r="CZ590" s="100"/>
      <c r="DA590" s="100"/>
      <c r="DB590" s="100"/>
      <c r="DC590" s="100"/>
      <c r="DD590" s="100"/>
      <c r="DE590" s="100"/>
      <c r="DF590" s="100"/>
      <c r="DG590" s="100"/>
      <c r="DH590" s="100"/>
      <c r="DI590" s="100"/>
      <c r="DJ590" s="100"/>
      <c r="DK590" s="100"/>
      <c r="DL590" s="100"/>
      <c r="DM590" s="100"/>
      <c r="DN590" s="100"/>
      <c r="DO590" s="100"/>
      <c r="DP590" s="100"/>
      <c r="DQ590" s="100"/>
      <c r="DR590" s="100"/>
      <c r="DS590" s="100"/>
      <c r="DT590" s="100"/>
      <c r="DU590" s="100"/>
      <c r="DV590" s="100"/>
      <c r="DW590" s="100"/>
      <c r="DX590" s="100"/>
      <c r="DY590" s="100"/>
      <c r="DZ590" s="100"/>
      <c r="EA590" s="100"/>
      <c r="EB590" s="100"/>
      <c r="EC590" s="100"/>
      <c r="ED590" s="100"/>
      <c r="EE590" s="100"/>
      <c r="EF590" s="100"/>
      <c r="EG590" s="100"/>
      <c r="EH590" s="100"/>
      <c r="EI590" s="100"/>
      <c r="EJ590" s="100"/>
      <c r="EK590" s="100"/>
      <c r="EL590" s="100"/>
      <c r="EM590" s="100"/>
      <c r="EN590" s="100"/>
      <c r="EO590" s="100"/>
      <c r="EP590" s="100"/>
      <c r="EQ590" s="100"/>
      <c r="ER590" s="100"/>
      <c r="ES590" s="100"/>
      <c r="ET590" s="100"/>
      <c r="EU590" s="100"/>
      <c r="EV590" s="100"/>
      <c r="EW590" s="100"/>
      <c r="EX590" s="100"/>
      <c r="EY590" s="100"/>
      <c r="EZ590" s="100"/>
      <c r="FA590" s="100"/>
      <c r="FB590" s="100"/>
      <c r="FC590" s="100"/>
      <c r="FD590" s="100"/>
      <c r="FE590" s="100"/>
      <c r="FF590" s="100"/>
      <c r="FG590" s="100"/>
      <c r="FH590" s="100"/>
      <c r="FI590" s="100"/>
      <c r="FJ590" s="100"/>
      <c r="FK590" s="100"/>
      <c r="FL590" s="100"/>
      <c r="FM590" s="100"/>
      <c r="FN590" s="100"/>
      <c r="FO590" s="100"/>
      <c r="FP590" s="100"/>
      <c r="FQ590" s="100"/>
      <c r="FR590" s="100"/>
      <c r="FS590" s="100"/>
      <c r="FT590" s="100"/>
      <c r="FU590" s="100"/>
      <c r="FV590" s="100"/>
      <c r="FW590" s="100"/>
      <c r="FX590" s="100"/>
      <c r="FY590" s="100"/>
      <c r="FZ590" s="100"/>
      <c r="GA590" s="100"/>
      <c r="GB590" s="100"/>
      <c r="GC590" s="100"/>
      <c r="GD590" s="100"/>
      <c r="GE590" s="100"/>
      <c r="GF590" s="100"/>
      <c r="GG590" s="100"/>
      <c r="GH590" s="100"/>
      <c r="GI590" s="100"/>
      <c r="GJ590" s="100"/>
      <c r="GK590" s="100"/>
      <c r="GL590" s="100"/>
      <c r="GM590" s="100"/>
      <c r="GN590" s="100"/>
      <c r="GO590" s="100"/>
      <c r="GP590" s="100"/>
      <c r="GQ590" s="100"/>
      <c r="GR590" s="100"/>
      <c r="GS590" s="100"/>
      <c r="GT590" s="100"/>
      <c r="GU590" s="100"/>
      <c r="GV590" s="100"/>
      <c r="GW590" s="100"/>
      <c r="GX590" s="100"/>
      <c r="GY590" s="100"/>
      <c r="GZ590" s="100"/>
      <c r="HA590" s="100"/>
      <c r="HB590" s="100"/>
      <c r="HC590" s="100"/>
      <c r="HD590" s="100"/>
      <c r="HE590" s="100"/>
      <c r="HF590" s="100"/>
      <c r="HG590" s="100"/>
      <c r="HH590" s="100"/>
      <c r="HI590" s="100"/>
      <c r="HJ590" s="100"/>
      <c r="HK590" s="100"/>
      <c r="HL590" s="100"/>
      <c r="HM590" s="100"/>
      <c r="HN590" s="100"/>
      <c r="HO590" s="100"/>
      <c r="HP590" s="100"/>
      <c r="HQ590" s="100"/>
      <c r="HR590" s="100"/>
      <c r="HS590" s="100"/>
      <c r="HT590" s="100"/>
      <c r="HU590" s="100"/>
      <c r="HV590" s="100"/>
      <c r="HW590" s="100"/>
      <c r="HX590" s="100"/>
      <c r="HY590" s="100"/>
      <c r="HZ590" s="100"/>
      <c r="IA590" s="100"/>
      <c r="IB590" s="100"/>
      <c r="IC590" s="100"/>
      <c r="ID590" s="100"/>
      <c r="IE590" s="100"/>
      <c r="IF590" s="100"/>
      <c r="IG590" s="100"/>
      <c r="IH590" s="100"/>
      <c r="II590" s="100"/>
      <c r="IJ590" s="100"/>
      <c r="IK590" s="100"/>
      <c r="IL590" s="100"/>
      <c r="IM590" s="100"/>
      <c r="IN590" s="100"/>
    </row>
    <row r="591" spans="1:248" ht="105">
      <c r="A591" s="222">
        <v>214</v>
      </c>
      <c r="B591" s="254" t="s">
        <v>87</v>
      </c>
      <c r="C591" s="254" t="s">
        <v>903</v>
      </c>
      <c r="D591" s="254" t="s">
        <v>282</v>
      </c>
      <c r="E591" s="254">
        <v>1700</v>
      </c>
      <c r="F591" s="96" t="s">
        <v>1390</v>
      </c>
      <c r="G591" s="96"/>
      <c r="H591" s="96"/>
      <c r="I591" s="254" t="s">
        <v>157</v>
      </c>
      <c r="J591" s="254" t="s">
        <v>147</v>
      </c>
      <c r="K591" s="254">
        <v>3.99</v>
      </c>
      <c r="L591" s="281">
        <f>K591/10</f>
        <v>0.399</v>
      </c>
      <c r="M591" s="254">
        <v>4.64</v>
      </c>
      <c r="N591" s="412"/>
      <c r="O591" s="254">
        <v>3.99</v>
      </c>
      <c r="P591" s="115">
        <v>1</v>
      </c>
      <c r="Q591" s="116"/>
      <c r="R591" s="116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100"/>
      <c r="AV591" s="100"/>
      <c r="AW591" s="100"/>
      <c r="AX591" s="100"/>
      <c r="AY591" s="100"/>
      <c r="AZ591" s="100"/>
      <c r="BA591" s="100"/>
      <c r="BB591" s="100"/>
      <c r="BC591" s="100"/>
      <c r="BD591" s="100"/>
      <c r="BE591" s="100"/>
      <c r="BF591" s="100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100"/>
      <c r="BS591" s="100"/>
      <c r="BT591" s="100"/>
      <c r="BU591" s="100"/>
      <c r="BV591" s="100"/>
      <c r="BW591" s="100"/>
      <c r="BX591" s="100"/>
      <c r="BY591" s="100"/>
      <c r="BZ591" s="100"/>
      <c r="CA591" s="100"/>
      <c r="CB591" s="100"/>
      <c r="CC591" s="100"/>
      <c r="CD591" s="100"/>
      <c r="CE591" s="100"/>
      <c r="CF591" s="100"/>
      <c r="CG591" s="100"/>
      <c r="CH591" s="100"/>
      <c r="CI591" s="100"/>
      <c r="CJ591" s="100"/>
      <c r="CK591" s="100"/>
      <c r="CL591" s="100"/>
      <c r="CM591" s="100"/>
      <c r="CN591" s="100"/>
      <c r="CO591" s="100"/>
      <c r="CP591" s="100"/>
      <c r="CQ591" s="100"/>
      <c r="CR591" s="100"/>
      <c r="CS591" s="100"/>
      <c r="CT591" s="100"/>
      <c r="CU591" s="100"/>
      <c r="CV591" s="100"/>
      <c r="CW591" s="100"/>
      <c r="CX591" s="100"/>
      <c r="CY591" s="100"/>
      <c r="CZ591" s="100"/>
      <c r="DA591" s="100"/>
      <c r="DB591" s="100"/>
      <c r="DC591" s="100"/>
      <c r="DD591" s="100"/>
      <c r="DE591" s="100"/>
      <c r="DF591" s="100"/>
      <c r="DG591" s="100"/>
      <c r="DH591" s="100"/>
      <c r="DI591" s="100"/>
      <c r="DJ591" s="100"/>
      <c r="DK591" s="100"/>
      <c r="DL591" s="100"/>
      <c r="DM591" s="100"/>
      <c r="DN591" s="100"/>
      <c r="DO591" s="100"/>
      <c r="DP591" s="100"/>
      <c r="DQ591" s="100"/>
      <c r="DR591" s="100"/>
      <c r="DS591" s="100"/>
      <c r="DT591" s="100"/>
      <c r="DU591" s="100"/>
      <c r="DV591" s="100"/>
      <c r="DW591" s="100"/>
      <c r="DX591" s="100"/>
      <c r="DY591" s="100"/>
      <c r="DZ591" s="100"/>
      <c r="EA591" s="100"/>
      <c r="EB591" s="100"/>
      <c r="EC591" s="100"/>
      <c r="ED591" s="100"/>
      <c r="EE591" s="100"/>
      <c r="EF591" s="100"/>
      <c r="EG591" s="100"/>
      <c r="EH591" s="100"/>
      <c r="EI591" s="100"/>
      <c r="EJ591" s="100"/>
      <c r="EK591" s="100"/>
      <c r="EL591" s="100"/>
      <c r="EM591" s="100"/>
      <c r="EN591" s="100"/>
      <c r="EO591" s="100"/>
      <c r="EP591" s="100"/>
      <c r="EQ591" s="100"/>
      <c r="ER591" s="100"/>
      <c r="ES591" s="100"/>
      <c r="ET591" s="100"/>
      <c r="EU591" s="100"/>
      <c r="EV591" s="100"/>
      <c r="EW591" s="100"/>
      <c r="EX591" s="100"/>
      <c r="EY591" s="100"/>
      <c r="EZ591" s="100"/>
      <c r="FA591" s="100"/>
      <c r="FB591" s="100"/>
      <c r="FC591" s="100"/>
      <c r="FD591" s="100"/>
      <c r="FE591" s="100"/>
      <c r="FF591" s="100"/>
      <c r="FG591" s="100"/>
      <c r="FH591" s="100"/>
      <c r="FI591" s="100"/>
      <c r="FJ591" s="100"/>
      <c r="FK591" s="100"/>
      <c r="FL591" s="100"/>
      <c r="FM591" s="100"/>
      <c r="FN591" s="100"/>
      <c r="FO591" s="100"/>
      <c r="FP591" s="100"/>
      <c r="FQ591" s="100"/>
      <c r="FR591" s="100"/>
      <c r="FS591" s="100"/>
      <c r="FT591" s="100"/>
      <c r="FU591" s="100"/>
      <c r="FV591" s="100"/>
      <c r="FW591" s="100"/>
      <c r="FX591" s="100"/>
      <c r="FY591" s="100"/>
      <c r="FZ591" s="100"/>
      <c r="GA591" s="100"/>
      <c r="GB591" s="100"/>
      <c r="GC591" s="100"/>
      <c r="GD591" s="100"/>
      <c r="GE591" s="100"/>
      <c r="GF591" s="100"/>
      <c r="GG591" s="100"/>
      <c r="GH591" s="100"/>
      <c r="GI591" s="100"/>
      <c r="GJ591" s="100"/>
      <c r="GK591" s="100"/>
      <c r="GL591" s="100"/>
      <c r="GM591" s="100"/>
      <c r="GN591" s="100"/>
      <c r="GO591" s="100"/>
      <c r="GP591" s="100"/>
      <c r="GQ591" s="100"/>
      <c r="GR591" s="100"/>
      <c r="GS591" s="100"/>
      <c r="GT591" s="100"/>
      <c r="GU591" s="100"/>
      <c r="GV591" s="100"/>
      <c r="GW591" s="100"/>
      <c r="GX591" s="100"/>
      <c r="GY591" s="100"/>
      <c r="GZ591" s="100"/>
      <c r="HA591" s="100"/>
      <c r="HB591" s="100"/>
      <c r="HC591" s="100"/>
      <c r="HD591" s="100"/>
      <c r="HE591" s="100"/>
      <c r="HF591" s="100"/>
      <c r="HG591" s="100"/>
      <c r="HH591" s="100"/>
      <c r="HI591" s="100"/>
      <c r="HJ591" s="100"/>
      <c r="HK591" s="100"/>
      <c r="HL591" s="100"/>
      <c r="HM591" s="100"/>
      <c r="HN591" s="100"/>
      <c r="HO591" s="100"/>
      <c r="HP591" s="100"/>
      <c r="HQ591" s="100"/>
      <c r="HR591" s="100"/>
      <c r="HS591" s="100"/>
      <c r="HT591" s="100"/>
      <c r="HU591" s="100"/>
      <c r="HV591" s="100"/>
      <c r="HW591" s="100"/>
      <c r="HX591" s="100"/>
      <c r="HY591" s="100"/>
      <c r="HZ591" s="100"/>
      <c r="IA591" s="100"/>
      <c r="IB591" s="100"/>
      <c r="IC591" s="100"/>
      <c r="ID591" s="100"/>
      <c r="IE591" s="100"/>
      <c r="IF591" s="100"/>
      <c r="IG591" s="100"/>
      <c r="IH591" s="100"/>
      <c r="II591" s="100"/>
      <c r="IJ591" s="100"/>
      <c r="IK591" s="100"/>
      <c r="IL591" s="100"/>
      <c r="IM591" s="100"/>
      <c r="IN591" s="100"/>
    </row>
    <row r="592" spans="1:248" ht="168">
      <c r="A592" s="226">
        <v>214</v>
      </c>
      <c r="B592" s="101" t="s">
        <v>87</v>
      </c>
      <c r="C592" s="101" t="s">
        <v>903</v>
      </c>
      <c r="D592" s="101" t="s">
        <v>282</v>
      </c>
      <c r="E592" s="101">
        <v>1700</v>
      </c>
      <c r="F592" s="90" t="s">
        <v>2456</v>
      </c>
      <c r="G592" s="96" t="s">
        <v>1163</v>
      </c>
      <c r="H592" s="276">
        <v>10</v>
      </c>
      <c r="I592" s="90" t="s">
        <v>1148</v>
      </c>
      <c r="J592" s="90" t="s">
        <v>1124</v>
      </c>
      <c r="K592" s="276">
        <v>4.08</v>
      </c>
      <c r="L592" s="277">
        <v>0.34</v>
      </c>
      <c r="M592" s="278">
        <v>4.64</v>
      </c>
      <c r="N592" s="409"/>
      <c r="O592" s="101">
        <v>4.08</v>
      </c>
      <c r="P592" s="115">
        <v>2</v>
      </c>
      <c r="Q592" s="116"/>
      <c r="R592" s="116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100"/>
      <c r="AV592" s="100"/>
      <c r="AW592" s="100"/>
      <c r="AX592" s="100"/>
      <c r="AY592" s="100"/>
      <c r="AZ592" s="100"/>
      <c r="BA592" s="100"/>
      <c r="BB592" s="100"/>
      <c r="BC592" s="100"/>
      <c r="BD592" s="100"/>
      <c r="BE592" s="100"/>
      <c r="BF592" s="100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100"/>
      <c r="BS592" s="100"/>
      <c r="BT592" s="100"/>
      <c r="BU592" s="100"/>
      <c r="BV592" s="100"/>
      <c r="BW592" s="100"/>
      <c r="BX592" s="100"/>
      <c r="BY592" s="100"/>
      <c r="BZ592" s="100"/>
      <c r="CA592" s="100"/>
      <c r="CB592" s="100"/>
      <c r="CC592" s="100"/>
      <c r="CD592" s="100"/>
      <c r="CE592" s="100"/>
      <c r="CF592" s="100"/>
      <c r="CG592" s="100"/>
      <c r="CH592" s="100"/>
      <c r="CI592" s="100"/>
      <c r="CJ592" s="100"/>
      <c r="CK592" s="100"/>
      <c r="CL592" s="100"/>
      <c r="CM592" s="100"/>
      <c r="CN592" s="100"/>
      <c r="CO592" s="100"/>
      <c r="CP592" s="100"/>
      <c r="CQ592" s="100"/>
      <c r="CR592" s="100"/>
      <c r="CS592" s="100"/>
      <c r="CT592" s="100"/>
      <c r="CU592" s="100"/>
      <c r="CV592" s="100"/>
      <c r="CW592" s="100"/>
      <c r="CX592" s="100"/>
      <c r="CY592" s="100"/>
      <c r="CZ592" s="100"/>
      <c r="DA592" s="100"/>
      <c r="DB592" s="100"/>
      <c r="DC592" s="100"/>
      <c r="DD592" s="100"/>
      <c r="DE592" s="100"/>
      <c r="DF592" s="100"/>
      <c r="DG592" s="100"/>
      <c r="DH592" s="100"/>
      <c r="DI592" s="100"/>
      <c r="DJ592" s="100"/>
      <c r="DK592" s="100"/>
      <c r="DL592" s="100"/>
      <c r="DM592" s="100"/>
      <c r="DN592" s="100"/>
      <c r="DO592" s="100"/>
      <c r="DP592" s="100"/>
      <c r="DQ592" s="100"/>
      <c r="DR592" s="100"/>
      <c r="DS592" s="100"/>
      <c r="DT592" s="100"/>
      <c r="DU592" s="100"/>
      <c r="DV592" s="100"/>
      <c r="DW592" s="100"/>
      <c r="DX592" s="100"/>
      <c r="DY592" s="100"/>
      <c r="DZ592" s="100"/>
      <c r="EA592" s="100"/>
      <c r="EB592" s="100"/>
      <c r="EC592" s="100"/>
      <c r="ED592" s="100"/>
      <c r="EE592" s="100"/>
      <c r="EF592" s="100"/>
      <c r="EG592" s="100"/>
      <c r="EH592" s="100"/>
      <c r="EI592" s="100"/>
      <c r="EJ592" s="100"/>
      <c r="EK592" s="100"/>
      <c r="EL592" s="100"/>
      <c r="EM592" s="100"/>
      <c r="EN592" s="100"/>
      <c r="EO592" s="100"/>
      <c r="EP592" s="100"/>
      <c r="EQ592" s="100"/>
      <c r="ER592" s="100"/>
      <c r="ES592" s="100"/>
      <c r="ET592" s="100"/>
      <c r="EU592" s="100"/>
      <c r="EV592" s="100"/>
      <c r="EW592" s="100"/>
      <c r="EX592" s="100"/>
      <c r="EY592" s="100"/>
      <c r="EZ592" s="100"/>
      <c r="FA592" s="100"/>
      <c r="FB592" s="100"/>
      <c r="FC592" s="100"/>
      <c r="FD592" s="100"/>
      <c r="FE592" s="100"/>
      <c r="FF592" s="100"/>
      <c r="FG592" s="100"/>
      <c r="FH592" s="100"/>
      <c r="FI592" s="100"/>
      <c r="FJ592" s="100"/>
      <c r="FK592" s="100"/>
      <c r="FL592" s="100"/>
      <c r="FM592" s="100"/>
      <c r="FN592" s="100"/>
      <c r="FO592" s="100"/>
      <c r="FP592" s="100"/>
      <c r="FQ592" s="100"/>
      <c r="FR592" s="100"/>
      <c r="FS592" s="100"/>
      <c r="FT592" s="100"/>
      <c r="FU592" s="100"/>
      <c r="FV592" s="100"/>
      <c r="FW592" s="100"/>
      <c r="FX592" s="100"/>
      <c r="FY592" s="100"/>
      <c r="FZ592" s="100"/>
      <c r="GA592" s="100"/>
      <c r="GB592" s="100"/>
      <c r="GC592" s="100"/>
      <c r="GD592" s="100"/>
      <c r="GE592" s="100"/>
      <c r="GF592" s="100"/>
      <c r="GG592" s="100"/>
      <c r="GH592" s="100"/>
      <c r="GI592" s="100"/>
      <c r="GJ592" s="100"/>
      <c r="GK592" s="100"/>
      <c r="GL592" s="100"/>
      <c r="GM592" s="100"/>
      <c r="GN592" s="100"/>
      <c r="GO592" s="100"/>
      <c r="GP592" s="100"/>
      <c r="GQ592" s="100"/>
      <c r="GR592" s="100"/>
      <c r="GS592" s="100"/>
      <c r="GT592" s="100"/>
      <c r="GU592" s="100"/>
      <c r="GV592" s="100"/>
      <c r="GW592" s="100"/>
      <c r="GX592" s="100"/>
      <c r="GY592" s="100"/>
      <c r="GZ592" s="100"/>
      <c r="HA592" s="100"/>
      <c r="HB592" s="100"/>
      <c r="HC592" s="100"/>
      <c r="HD592" s="100"/>
      <c r="HE592" s="100"/>
      <c r="HF592" s="100"/>
      <c r="HG592" s="100"/>
      <c r="HH592" s="100"/>
      <c r="HI592" s="100"/>
      <c r="HJ592" s="100"/>
      <c r="HK592" s="100"/>
      <c r="HL592" s="100"/>
      <c r="HM592" s="100"/>
      <c r="HN592" s="100"/>
      <c r="HO592" s="100"/>
      <c r="HP592" s="100"/>
      <c r="HQ592" s="100"/>
      <c r="HR592" s="100"/>
      <c r="HS592" s="100"/>
      <c r="HT592" s="100"/>
      <c r="HU592" s="100"/>
      <c r="HV592" s="100"/>
      <c r="HW592" s="100"/>
      <c r="HX592" s="100"/>
      <c r="HY592" s="100"/>
      <c r="HZ592" s="100"/>
      <c r="IA592" s="100"/>
      <c r="IB592" s="100"/>
      <c r="IC592" s="100"/>
      <c r="ID592" s="100"/>
      <c r="IE592" s="100"/>
      <c r="IF592" s="100"/>
      <c r="IG592" s="100"/>
      <c r="IH592" s="100"/>
      <c r="II592" s="100"/>
      <c r="IJ592" s="100"/>
      <c r="IK592" s="100"/>
      <c r="IL592" s="100"/>
      <c r="IM592" s="100"/>
      <c r="IN592" s="100"/>
    </row>
    <row r="593" spans="1:248" ht="63">
      <c r="A593" s="222">
        <v>214</v>
      </c>
      <c r="B593" s="254" t="s">
        <v>87</v>
      </c>
      <c r="C593" s="254" t="s">
        <v>903</v>
      </c>
      <c r="D593" s="254" t="s">
        <v>282</v>
      </c>
      <c r="E593" s="254">
        <v>1700</v>
      </c>
      <c r="F593" s="255" t="s">
        <v>2915</v>
      </c>
      <c r="G593" s="255"/>
      <c r="H593" s="255"/>
      <c r="I593" s="254" t="s">
        <v>1723</v>
      </c>
      <c r="J593" s="254" t="s">
        <v>1724</v>
      </c>
      <c r="K593" s="403">
        <v>4.2</v>
      </c>
      <c r="L593" s="404">
        <v>0.42</v>
      </c>
      <c r="M593" s="403">
        <v>4.64</v>
      </c>
      <c r="N593" s="405"/>
      <c r="O593" s="403">
        <v>4.2</v>
      </c>
      <c r="P593" s="115">
        <v>3</v>
      </c>
      <c r="Q593" s="116"/>
      <c r="R593" s="116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100"/>
      <c r="AV593" s="100"/>
      <c r="AW593" s="100"/>
      <c r="AX593" s="100"/>
      <c r="AY593" s="100"/>
      <c r="AZ593" s="100"/>
      <c r="BA593" s="100"/>
      <c r="BB593" s="100"/>
      <c r="BC593" s="100"/>
      <c r="BD593" s="100"/>
      <c r="BE593" s="100"/>
      <c r="BF593" s="100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100"/>
      <c r="BS593" s="100"/>
      <c r="BT593" s="100"/>
      <c r="BU593" s="100"/>
      <c r="BV593" s="100"/>
      <c r="BW593" s="100"/>
      <c r="BX593" s="100"/>
      <c r="BY593" s="100"/>
      <c r="BZ593" s="100"/>
      <c r="CA593" s="100"/>
      <c r="CB593" s="100"/>
      <c r="CC593" s="100"/>
      <c r="CD593" s="100"/>
      <c r="CE593" s="100"/>
      <c r="CF593" s="100"/>
      <c r="CG593" s="100"/>
      <c r="CH593" s="100"/>
      <c r="CI593" s="100"/>
      <c r="CJ593" s="100"/>
      <c r="CK593" s="100"/>
      <c r="CL593" s="100"/>
      <c r="CM593" s="100"/>
      <c r="CN593" s="100"/>
      <c r="CO593" s="100"/>
      <c r="CP593" s="100"/>
      <c r="CQ593" s="100"/>
      <c r="CR593" s="100"/>
      <c r="CS593" s="100"/>
      <c r="CT593" s="100"/>
      <c r="CU593" s="100"/>
      <c r="CV593" s="100"/>
      <c r="CW593" s="100"/>
      <c r="CX593" s="100"/>
      <c r="CY593" s="100"/>
      <c r="CZ593" s="100"/>
      <c r="DA593" s="100"/>
      <c r="DB593" s="100"/>
      <c r="DC593" s="100"/>
      <c r="DD593" s="100"/>
      <c r="DE593" s="100"/>
      <c r="DF593" s="100"/>
      <c r="DG593" s="100"/>
      <c r="DH593" s="100"/>
      <c r="DI593" s="100"/>
      <c r="DJ593" s="100"/>
      <c r="DK593" s="100"/>
      <c r="DL593" s="100"/>
      <c r="DM593" s="100"/>
      <c r="DN593" s="100"/>
      <c r="DO593" s="100"/>
      <c r="DP593" s="100"/>
      <c r="DQ593" s="100"/>
      <c r="DR593" s="100"/>
      <c r="DS593" s="100"/>
      <c r="DT593" s="100"/>
      <c r="DU593" s="100"/>
      <c r="DV593" s="100"/>
      <c r="DW593" s="100"/>
      <c r="DX593" s="100"/>
      <c r="DY593" s="100"/>
      <c r="DZ593" s="100"/>
      <c r="EA593" s="100"/>
      <c r="EB593" s="100"/>
      <c r="EC593" s="100"/>
      <c r="ED593" s="100"/>
      <c r="EE593" s="100"/>
      <c r="EF593" s="100"/>
      <c r="EG593" s="100"/>
      <c r="EH593" s="100"/>
      <c r="EI593" s="100"/>
      <c r="EJ593" s="100"/>
      <c r="EK593" s="100"/>
      <c r="EL593" s="100"/>
      <c r="EM593" s="100"/>
      <c r="EN593" s="100"/>
      <c r="EO593" s="100"/>
      <c r="EP593" s="100"/>
      <c r="EQ593" s="100"/>
      <c r="ER593" s="100"/>
      <c r="ES593" s="100"/>
      <c r="ET593" s="100"/>
      <c r="EU593" s="100"/>
      <c r="EV593" s="100"/>
      <c r="EW593" s="100"/>
      <c r="EX593" s="100"/>
      <c r="EY593" s="100"/>
      <c r="EZ593" s="100"/>
      <c r="FA593" s="100"/>
      <c r="FB593" s="100"/>
      <c r="FC593" s="100"/>
      <c r="FD593" s="100"/>
      <c r="FE593" s="100"/>
      <c r="FF593" s="100"/>
      <c r="FG593" s="100"/>
      <c r="FH593" s="100"/>
      <c r="FI593" s="100"/>
      <c r="FJ593" s="100"/>
      <c r="FK593" s="100"/>
      <c r="FL593" s="100"/>
      <c r="FM593" s="100"/>
      <c r="FN593" s="100"/>
      <c r="FO593" s="100"/>
      <c r="FP593" s="100"/>
      <c r="FQ593" s="100"/>
      <c r="FR593" s="100"/>
      <c r="FS593" s="100"/>
      <c r="FT593" s="100"/>
      <c r="FU593" s="100"/>
      <c r="FV593" s="100"/>
      <c r="FW593" s="100"/>
      <c r="FX593" s="100"/>
      <c r="FY593" s="100"/>
      <c r="FZ593" s="100"/>
      <c r="GA593" s="100"/>
      <c r="GB593" s="100"/>
      <c r="GC593" s="100"/>
      <c r="GD593" s="100"/>
      <c r="GE593" s="100"/>
      <c r="GF593" s="100"/>
      <c r="GG593" s="100"/>
      <c r="GH593" s="100"/>
      <c r="GI593" s="100"/>
      <c r="GJ593" s="100"/>
      <c r="GK593" s="100"/>
      <c r="GL593" s="100"/>
      <c r="GM593" s="100"/>
      <c r="GN593" s="100"/>
      <c r="GO593" s="100"/>
      <c r="GP593" s="100"/>
      <c r="GQ593" s="100"/>
      <c r="GR593" s="100"/>
      <c r="GS593" s="100"/>
      <c r="GT593" s="100"/>
      <c r="GU593" s="100"/>
      <c r="GV593" s="100"/>
      <c r="GW593" s="100"/>
      <c r="GX593" s="100"/>
      <c r="GY593" s="100"/>
      <c r="GZ593" s="100"/>
      <c r="HA593" s="100"/>
      <c r="HB593" s="100"/>
      <c r="HC593" s="100"/>
      <c r="HD593" s="100"/>
      <c r="HE593" s="100"/>
      <c r="HF593" s="100"/>
      <c r="HG593" s="100"/>
      <c r="HH593" s="100"/>
      <c r="HI593" s="100"/>
      <c r="HJ593" s="100"/>
      <c r="HK593" s="100"/>
      <c r="HL593" s="100"/>
      <c r="HM593" s="100"/>
      <c r="HN593" s="100"/>
      <c r="HO593" s="100"/>
      <c r="HP593" s="100"/>
      <c r="HQ593" s="100"/>
      <c r="HR593" s="100"/>
      <c r="HS593" s="100"/>
      <c r="HT593" s="100"/>
      <c r="HU593" s="100"/>
      <c r="HV593" s="100"/>
      <c r="HW593" s="100"/>
      <c r="HX593" s="100"/>
      <c r="HY593" s="100"/>
      <c r="HZ593" s="100"/>
      <c r="IA593" s="100"/>
      <c r="IB593" s="100"/>
      <c r="IC593" s="100"/>
      <c r="ID593" s="100"/>
      <c r="IE593" s="100"/>
      <c r="IF593" s="100"/>
      <c r="IG593" s="100"/>
      <c r="IH593" s="100"/>
      <c r="II593" s="100"/>
      <c r="IJ593" s="100"/>
      <c r="IK593" s="100"/>
      <c r="IL593" s="100"/>
      <c r="IM593" s="100"/>
      <c r="IN593" s="100"/>
    </row>
    <row r="594" spans="1:248" ht="21">
      <c r="A594" s="225"/>
      <c r="B594" s="137"/>
      <c r="C594" s="137"/>
      <c r="D594" s="137"/>
      <c r="E594" s="137"/>
      <c r="F594" s="111"/>
      <c r="G594" s="111"/>
      <c r="H594" s="272"/>
      <c r="I594" s="111"/>
      <c r="J594" s="111"/>
      <c r="K594" s="272"/>
      <c r="L594" s="273"/>
      <c r="M594" s="274"/>
      <c r="N594" s="137"/>
      <c r="O594" s="137"/>
      <c r="P594" s="133"/>
      <c r="Q594" s="133"/>
      <c r="R594" s="133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100"/>
      <c r="AV594" s="100"/>
      <c r="AW594" s="100"/>
      <c r="AX594" s="100"/>
      <c r="AY594" s="100"/>
      <c r="AZ594" s="100"/>
      <c r="BA594" s="100"/>
      <c r="BB594" s="100"/>
      <c r="BC594" s="100"/>
      <c r="BD594" s="100"/>
      <c r="BE594" s="100"/>
      <c r="BF594" s="100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100"/>
      <c r="BS594" s="100"/>
      <c r="BT594" s="100"/>
      <c r="BU594" s="100"/>
      <c r="BV594" s="100"/>
      <c r="BW594" s="100"/>
      <c r="BX594" s="100"/>
      <c r="BY594" s="100"/>
      <c r="BZ594" s="100"/>
      <c r="CA594" s="100"/>
      <c r="CB594" s="100"/>
      <c r="CC594" s="100"/>
      <c r="CD594" s="100"/>
      <c r="CE594" s="100"/>
      <c r="CF594" s="100"/>
      <c r="CG594" s="100"/>
      <c r="CH594" s="100"/>
      <c r="CI594" s="100"/>
      <c r="CJ594" s="100"/>
      <c r="CK594" s="100"/>
      <c r="CL594" s="100"/>
      <c r="CM594" s="100"/>
      <c r="CN594" s="100"/>
      <c r="CO594" s="100"/>
      <c r="CP594" s="100"/>
      <c r="CQ594" s="100"/>
      <c r="CR594" s="100"/>
      <c r="CS594" s="100"/>
      <c r="CT594" s="100"/>
      <c r="CU594" s="100"/>
      <c r="CV594" s="100"/>
      <c r="CW594" s="100"/>
      <c r="CX594" s="100"/>
      <c r="CY594" s="100"/>
      <c r="CZ594" s="100"/>
      <c r="DA594" s="100"/>
      <c r="DB594" s="100"/>
      <c r="DC594" s="100"/>
      <c r="DD594" s="100"/>
      <c r="DE594" s="100"/>
      <c r="DF594" s="100"/>
      <c r="DG594" s="100"/>
      <c r="DH594" s="100"/>
      <c r="DI594" s="100"/>
      <c r="DJ594" s="100"/>
      <c r="DK594" s="100"/>
      <c r="DL594" s="100"/>
      <c r="DM594" s="100"/>
      <c r="DN594" s="100"/>
      <c r="DO594" s="100"/>
      <c r="DP594" s="100"/>
      <c r="DQ594" s="100"/>
      <c r="DR594" s="100"/>
      <c r="DS594" s="100"/>
      <c r="DT594" s="100"/>
      <c r="DU594" s="100"/>
      <c r="DV594" s="100"/>
      <c r="DW594" s="100"/>
      <c r="DX594" s="100"/>
      <c r="DY594" s="100"/>
      <c r="DZ594" s="100"/>
      <c r="EA594" s="100"/>
      <c r="EB594" s="100"/>
      <c r="EC594" s="100"/>
      <c r="ED594" s="100"/>
      <c r="EE594" s="100"/>
      <c r="EF594" s="100"/>
      <c r="EG594" s="100"/>
      <c r="EH594" s="100"/>
      <c r="EI594" s="100"/>
      <c r="EJ594" s="100"/>
      <c r="EK594" s="100"/>
      <c r="EL594" s="100"/>
      <c r="EM594" s="100"/>
      <c r="EN594" s="100"/>
      <c r="EO594" s="100"/>
      <c r="EP594" s="100"/>
      <c r="EQ594" s="100"/>
      <c r="ER594" s="100"/>
      <c r="ES594" s="100"/>
      <c r="ET594" s="100"/>
      <c r="EU594" s="100"/>
      <c r="EV594" s="100"/>
      <c r="EW594" s="100"/>
      <c r="EX594" s="100"/>
      <c r="EY594" s="100"/>
      <c r="EZ594" s="100"/>
      <c r="FA594" s="100"/>
      <c r="FB594" s="100"/>
      <c r="FC594" s="100"/>
      <c r="FD594" s="100"/>
      <c r="FE594" s="100"/>
      <c r="FF594" s="100"/>
      <c r="FG594" s="100"/>
      <c r="FH594" s="100"/>
      <c r="FI594" s="100"/>
      <c r="FJ594" s="100"/>
      <c r="FK594" s="100"/>
      <c r="FL594" s="100"/>
      <c r="FM594" s="100"/>
      <c r="FN594" s="100"/>
      <c r="FO594" s="100"/>
      <c r="FP594" s="100"/>
      <c r="FQ594" s="100"/>
      <c r="FR594" s="100"/>
      <c r="FS594" s="100"/>
      <c r="FT594" s="100"/>
      <c r="FU594" s="100"/>
      <c r="FV594" s="100"/>
      <c r="FW594" s="100"/>
      <c r="FX594" s="100"/>
      <c r="FY594" s="100"/>
      <c r="FZ594" s="100"/>
      <c r="GA594" s="100"/>
      <c r="GB594" s="100"/>
      <c r="GC594" s="100"/>
      <c r="GD594" s="100"/>
      <c r="GE594" s="100"/>
      <c r="GF594" s="100"/>
      <c r="GG594" s="100"/>
      <c r="GH594" s="100"/>
      <c r="GI594" s="100"/>
      <c r="GJ594" s="100"/>
      <c r="GK594" s="100"/>
      <c r="GL594" s="100"/>
      <c r="GM594" s="100"/>
      <c r="GN594" s="100"/>
      <c r="GO594" s="100"/>
      <c r="GP594" s="100"/>
      <c r="GQ594" s="100"/>
      <c r="GR594" s="100"/>
      <c r="GS594" s="100"/>
      <c r="GT594" s="100"/>
      <c r="GU594" s="100"/>
      <c r="GV594" s="100"/>
      <c r="GW594" s="100"/>
      <c r="GX594" s="100"/>
      <c r="GY594" s="100"/>
      <c r="GZ594" s="100"/>
      <c r="HA594" s="100"/>
      <c r="HB594" s="100"/>
      <c r="HC594" s="100"/>
      <c r="HD594" s="100"/>
      <c r="HE594" s="100"/>
      <c r="HF594" s="100"/>
      <c r="HG594" s="100"/>
      <c r="HH594" s="100"/>
      <c r="HI594" s="100"/>
      <c r="HJ594" s="100"/>
      <c r="HK594" s="100"/>
      <c r="HL594" s="100"/>
      <c r="HM594" s="100"/>
      <c r="HN594" s="100"/>
      <c r="HO594" s="100"/>
      <c r="HP594" s="100"/>
      <c r="HQ594" s="100"/>
      <c r="HR594" s="100"/>
      <c r="HS594" s="100"/>
      <c r="HT594" s="100"/>
      <c r="HU594" s="100"/>
      <c r="HV594" s="100"/>
      <c r="HW594" s="100"/>
      <c r="HX594" s="100"/>
      <c r="HY594" s="100"/>
      <c r="HZ594" s="100"/>
      <c r="IA594" s="100"/>
      <c r="IB594" s="100"/>
      <c r="IC594" s="100"/>
      <c r="ID594" s="100"/>
      <c r="IE594" s="100"/>
      <c r="IF594" s="100"/>
      <c r="IG594" s="100"/>
      <c r="IH594" s="100"/>
      <c r="II594" s="100"/>
      <c r="IJ594" s="100"/>
      <c r="IK594" s="100"/>
      <c r="IL594" s="100"/>
      <c r="IM594" s="100"/>
      <c r="IN594" s="100"/>
    </row>
    <row r="595" spans="1:248" ht="60.75">
      <c r="A595" s="227">
        <v>215</v>
      </c>
      <c r="B595" s="283" t="s">
        <v>87</v>
      </c>
      <c r="C595" s="283" t="s">
        <v>903</v>
      </c>
      <c r="D595" s="283" t="s">
        <v>292</v>
      </c>
      <c r="E595" s="283">
        <v>20</v>
      </c>
      <c r="F595" s="284" t="s">
        <v>2054</v>
      </c>
      <c r="G595" s="284"/>
      <c r="H595" s="284"/>
      <c r="I595" s="285" t="s">
        <v>184</v>
      </c>
      <c r="J595" s="284" t="s">
        <v>179</v>
      </c>
      <c r="K595" s="286">
        <v>0.55</v>
      </c>
      <c r="L595" s="287">
        <v>0.0458</v>
      </c>
      <c r="M595" s="286">
        <v>0.57</v>
      </c>
      <c r="N595" s="288">
        <v>0.57</v>
      </c>
      <c r="O595" s="289">
        <v>0.55</v>
      </c>
      <c r="P595" s="94">
        <v>1</v>
      </c>
      <c r="Q595" s="94"/>
      <c r="R595" s="94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100"/>
      <c r="AV595" s="100"/>
      <c r="AW595" s="100"/>
      <c r="AX595" s="100"/>
      <c r="AY595" s="100"/>
      <c r="AZ595" s="100"/>
      <c r="BA595" s="100"/>
      <c r="BB595" s="100"/>
      <c r="BC595" s="100"/>
      <c r="BD595" s="100"/>
      <c r="BE595" s="100"/>
      <c r="BF595" s="100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100"/>
      <c r="BS595" s="100"/>
      <c r="BT595" s="100"/>
      <c r="BU595" s="100"/>
      <c r="BV595" s="100"/>
      <c r="BW595" s="100"/>
      <c r="BX595" s="100"/>
      <c r="BY595" s="100"/>
      <c r="BZ595" s="100"/>
      <c r="CA595" s="100"/>
      <c r="CB595" s="100"/>
      <c r="CC595" s="100"/>
      <c r="CD595" s="100"/>
      <c r="CE595" s="100"/>
      <c r="CF595" s="100"/>
      <c r="CG595" s="100"/>
      <c r="CH595" s="100"/>
      <c r="CI595" s="100"/>
      <c r="CJ595" s="100"/>
      <c r="CK595" s="100"/>
      <c r="CL595" s="100"/>
      <c r="CM595" s="100"/>
      <c r="CN595" s="100"/>
      <c r="CO595" s="100"/>
      <c r="CP595" s="100"/>
      <c r="CQ595" s="100"/>
      <c r="CR595" s="100"/>
      <c r="CS595" s="100"/>
      <c r="CT595" s="100"/>
      <c r="CU595" s="100"/>
      <c r="CV595" s="100"/>
      <c r="CW595" s="100"/>
      <c r="CX595" s="100"/>
      <c r="CY595" s="100"/>
      <c r="CZ595" s="100"/>
      <c r="DA595" s="100"/>
      <c r="DB595" s="100"/>
      <c r="DC595" s="100"/>
      <c r="DD595" s="100"/>
      <c r="DE595" s="100"/>
      <c r="DF595" s="100"/>
      <c r="DG595" s="100"/>
      <c r="DH595" s="100"/>
      <c r="DI595" s="100"/>
      <c r="DJ595" s="100"/>
      <c r="DK595" s="100"/>
      <c r="DL595" s="100"/>
      <c r="DM595" s="100"/>
      <c r="DN595" s="100"/>
      <c r="DO595" s="100"/>
      <c r="DP595" s="100"/>
      <c r="DQ595" s="100"/>
      <c r="DR595" s="100"/>
      <c r="DS595" s="100"/>
      <c r="DT595" s="100"/>
      <c r="DU595" s="100"/>
      <c r="DV595" s="100"/>
      <c r="DW595" s="100"/>
      <c r="DX595" s="100"/>
      <c r="DY595" s="100"/>
      <c r="DZ595" s="100"/>
      <c r="EA595" s="100"/>
      <c r="EB595" s="100"/>
      <c r="EC595" s="100"/>
      <c r="ED595" s="100"/>
      <c r="EE595" s="100"/>
      <c r="EF595" s="100"/>
      <c r="EG595" s="100"/>
      <c r="EH595" s="100"/>
      <c r="EI595" s="100"/>
      <c r="EJ595" s="100"/>
      <c r="EK595" s="100"/>
      <c r="EL595" s="100"/>
      <c r="EM595" s="100"/>
      <c r="EN595" s="100"/>
      <c r="EO595" s="100"/>
      <c r="EP595" s="100"/>
      <c r="EQ595" s="100"/>
      <c r="ER595" s="100"/>
      <c r="ES595" s="100"/>
      <c r="ET595" s="100"/>
      <c r="EU595" s="100"/>
      <c r="EV595" s="100"/>
      <c r="EW595" s="100"/>
      <c r="EX595" s="100"/>
      <c r="EY595" s="100"/>
      <c r="EZ595" s="100"/>
      <c r="FA595" s="100"/>
      <c r="FB595" s="100"/>
      <c r="FC595" s="100"/>
      <c r="FD595" s="100"/>
      <c r="FE595" s="100"/>
      <c r="FF595" s="100"/>
      <c r="FG595" s="100"/>
      <c r="FH595" s="100"/>
      <c r="FI595" s="100"/>
      <c r="FJ595" s="100"/>
      <c r="FK595" s="100"/>
      <c r="FL595" s="100"/>
      <c r="FM595" s="100"/>
      <c r="FN595" s="100"/>
      <c r="FO595" s="100"/>
      <c r="FP595" s="100"/>
      <c r="FQ595" s="100"/>
      <c r="FR595" s="100"/>
      <c r="FS595" s="100"/>
      <c r="FT595" s="100"/>
      <c r="FU595" s="100"/>
      <c r="FV595" s="100"/>
      <c r="FW595" s="100"/>
      <c r="FX595" s="100"/>
      <c r="FY595" s="100"/>
      <c r="FZ595" s="100"/>
      <c r="GA595" s="100"/>
      <c r="GB595" s="100"/>
      <c r="GC595" s="100"/>
      <c r="GD595" s="100"/>
      <c r="GE595" s="100"/>
      <c r="GF595" s="100"/>
      <c r="GG595" s="100"/>
      <c r="GH595" s="100"/>
      <c r="GI595" s="100"/>
      <c r="GJ595" s="100"/>
      <c r="GK595" s="100"/>
      <c r="GL595" s="100"/>
      <c r="GM595" s="100"/>
      <c r="GN595" s="100"/>
      <c r="GO595" s="100"/>
      <c r="GP595" s="100"/>
      <c r="GQ595" s="100"/>
      <c r="GR595" s="100"/>
      <c r="GS595" s="100"/>
      <c r="GT595" s="100"/>
      <c r="GU595" s="100"/>
      <c r="GV595" s="100"/>
      <c r="GW595" s="100"/>
      <c r="GX595" s="100"/>
      <c r="GY595" s="100"/>
      <c r="GZ595" s="100"/>
      <c r="HA595" s="100"/>
      <c r="HB595" s="100"/>
      <c r="HC595" s="100"/>
      <c r="HD595" s="100"/>
      <c r="HE595" s="100"/>
      <c r="HF595" s="100"/>
      <c r="HG595" s="100"/>
      <c r="HH595" s="100"/>
      <c r="HI595" s="100"/>
      <c r="HJ595" s="100"/>
      <c r="HK595" s="100"/>
      <c r="HL595" s="100"/>
      <c r="HM595" s="100"/>
      <c r="HN595" s="100"/>
      <c r="HO595" s="100"/>
      <c r="HP595" s="100"/>
      <c r="HQ595" s="100"/>
      <c r="HR595" s="100"/>
      <c r="HS595" s="100"/>
      <c r="HT595" s="100"/>
      <c r="HU595" s="100"/>
      <c r="HV595" s="100"/>
      <c r="HW595" s="100"/>
      <c r="HX595" s="100"/>
      <c r="HY595" s="100"/>
      <c r="HZ595" s="100"/>
      <c r="IA595" s="100"/>
      <c r="IB595" s="100"/>
      <c r="IC595" s="100"/>
      <c r="ID595" s="100"/>
      <c r="IE595" s="100"/>
      <c r="IF595" s="100"/>
      <c r="IG595" s="100"/>
      <c r="IH595" s="100"/>
      <c r="II595" s="100"/>
      <c r="IJ595" s="100"/>
      <c r="IK595" s="100"/>
      <c r="IL595" s="100"/>
      <c r="IM595" s="100"/>
      <c r="IN595" s="100"/>
    </row>
    <row r="596" spans="1:248" ht="63">
      <c r="A596" s="222">
        <v>215</v>
      </c>
      <c r="B596" s="254" t="s">
        <v>87</v>
      </c>
      <c r="C596" s="254" t="s">
        <v>903</v>
      </c>
      <c r="D596" s="254" t="s">
        <v>292</v>
      </c>
      <c r="E596" s="254">
        <v>20</v>
      </c>
      <c r="F596" s="255" t="s">
        <v>2916</v>
      </c>
      <c r="G596" s="255"/>
      <c r="H596" s="255"/>
      <c r="I596" s="254" t="s">
        <v>1726</v>
      </c>
      <c r="J596" s="254" t="s">
        <v>1724</v>
      </c>
      <c r="K596" s="403">
        <v>0.93</v>
      </c>
      <c r="L596" s="404">
        <v>0.93</v>
      </c>
      <c r="M596" s="403">
        <v>0.95</v>
      </c>
      <c r="N596" s="405"/>
      <c r="O596" s="403">
        <v>0.56</v>
      </c>
      <c r="P596" s="115">
        <v>2</v>
      </c>
      <c r="Q596" s="116"/>
      <c r="R596" s="116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100"/>
      <c r="AV596" s="100"/>
      <c r="AW596" s="100"/>
      <c r="AX596" s="100"/>
      <c r="AY596" s="100"/>
      <c r="AZ596" s="100"/>
      <c r="BA596" s="100"/>
      <c r="BB596" s="100"/>
      <c r="BC596" s="100"/>
      <c r="BD596" s="100"/>
      <c r="BE596" s="100"/>
      <c r="BF596" s="100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100"/>
      <c r="BS596" s="100"/>
      <c r="BT596" s="100"/>
      <c r="BU596" s="100"/>
      <c r="BV596" s="100"/>
      <c r="BW596" s="100"/>
      <c r="BX596" s="100"/>
      <c r="BY596" s="100"/>
      <c r="BZ596" s="100"/>
      <c r="CA596" s="100"/>
      <c r="CB596" s="100"/>
      <c r="CC596" s="100"/>
      <c r="CD596" s="100"/>
      <c r="CE596" s="100"/>
      <c r="CF596" s="100"/>
      <c r="CG596" s="100"/>
      <c r="CH596" s="100"/>
      <c r="CI596" s="100"/>
      <c r="CJ596" s="100"/>
      <c r="CK596" s="100"/>
      <c r="CL596" s="100"/>
      <c r="CM596" s="100"/>
      <c r="CN596" s="100"/>
      <c r="CO596" s="100"/>
      <c r="CP596" s="100"/>
      <c r="CQ596" s="100"/>
      <c r="CR596" s="100"/>
      <c r="CS596" s="100"/>
      <c r="CT596" s="100"/>
      <c r="CU596" s="100"/>
      <c r="CV596" s="100"/>
      <c r="CW596" s="100"/>
      <c r="CX596" s="100"/>
      <c r="CY596" s="100"/>
      <c r="CZ596" s="100"/>
      <c r="DA596" s="100"/>
      <c r="DB596" s="100"/>
      <c r="DC596" s="100"/>
      <c r="DD596" s="100"/>
      <c r="DE596" s="100"/>
      <c r="DF596" s="100"/>
      <c r="DG596" s="100"/>
      <c r="DH596" s="100"/>
      <c r="DI596" s="100"/>
      <c r="DJ596" s="100"/>
      <c r="DK596" s="100"/>
      <c r="DL596" s="100"/>
      <c r="DM596" s="100"/>
      <c r="DN596" s="100"/>
      <c r="DO596" s="100"/>
      <c r="DP596" s="100"/>
      <c r="DQ596" s="100"/>
      <c r="DR596" s="100"/>
      <c r="DS596" s="100"/>
      <c r="DT596" s="100"/>
      <c r="DU596" s="100"/>
      <c r="DV596" s="100"/>
      <c r="DW596" s="100"/>
      <c r="DX596" s="100"/>
      <c r="DY596" s="100"/>
      <c r="DZ596" s="100"/>
      <c r="EA596" s="100"/>
      <c r="EB596" s="100"/>
      <c r="EC596" s="100"/>
      <c r="ED596" s="100"/>
      <c r="EE596" s="100"/>
      <c r="EF596" s="100"/>
      <c r="EG596" s="100"/>
      <c r="EH596" s="100"/>
      <c r="EI596" s="100"/>
      <c r="EJ596" s="100"/>
      <c r="EK596" s="100"/>
      <c r="EL596" s="100"/>
      <c r="EM596" s="100"/>
      <c r="EN596" s="100"/>
      <c r="EO596" s="100"/>
      <c r="EP596" s="100"/>
      <c r="EQ596" s="100"/>
      <c r="ER596" s="100"/>
      <c r="ES596" s="100"/>
      <c r="ET596" s="100"/>
      <c r="EU596" s="100"/>
      <c r="EV596" s="100"/>
      <c r="EW596" s="100"/>
      <c r="EX596" s="100"/>
      <c r="EY596" s="100"/>
      <c r="EZ596" s="100"/>
      <c r="FA596" s="100"/>
      <c r="FB596" s="100"/>
      <c r="FC596" s="100"/>
      <c r="FD596" s="100"/>
      <c r="FE596" s="100"/>
      <c r="FF596" s="100"/>
      <c r="FG596" s="100"/>
      <c r="FH596" s="100"/>
      <c r="FI596" s="100"/>
      <c r="FJ596" s="100"/>
      <c r="FK596" s="100"/>
      <c r="FL596" s="100"/>
      <c r="FM596" s="100"/>
      <c r="FN596" s="100"/>
      <c r="FO596" s="100"/>
      <c r="FP596" s="100"/>
      <c r="FQ596" s="100"/>
      <c r="FR596" s="100"/>
      <c r="FS596" s="100"/>
      <c r="FT596" s="100"/>
      <c r="FU596" s="100"/>
      <c r="FV596" s="100"/>
      <c r="FW596" s="100"/>
      <c r="FX596" s="100"/>
      <c r="FY596" s="100"/>
      <c r="FZ596" s="100"/>
      <c r="GA596" s="100"/>
      <c r="GB596" s="100"/>
      <c r="GC596" s="100"/>
      <c r="GD596" s="100"/>
      <c r="GE596" s="100"/>
      <c r="GF596" s="100"/>
      <c r="GG596" s="100"/>
      <c r="GH596" s="100"/>
      <c r="GI596" s="100"/>
      <c r="GJ596" s="100"/>
      <c r="GK596" s="100"/>
      <c r="GL596" s="100"/>
      <c r="GM596" s="100"/>
      <c r="GN596" s="100"/>
      <c r="GO596" s="100"/>
      <c r="GP596" s="100"/>
      <c r="GQ596" s="100"/>
      <c r="GR596" s="100"/>
      <c r="GS596" s="100"/>
      <c r="GT596" s="100"/>
      <c r="GU596" s="100"/>
      <c r="GV596" s="100"/>
      <c r="GW596" s="100"/>
      <c r="GX596" s="100"/>
      <c r="GY596" s="100"/>
      <c r="GZ596" s="100"/>
      <c r="HA596" s="100"/>
      <c r="HB596" s="100"/>
      <c r="HC596" s="100"/>
      <c r="HD596" s="100"/>
      <c r="HE596" s="100"/>
      <c r="HF596" s="100"/>
      <c r="HG596" s="100"/>
      <c r="HH596" s="100"/>
      <c r="HI596" s="100"/>
      <c r="HJ596" s="100"/>
      <c r="HK596" s="100"/>
      <c r="HL596" s="100"/>
      <c r="HM596" s="100"/>
      <c r="HN596" s="100"/>
      <c r="HO596" s="100"/>
      <c r="HP596" s="100"/>
      <c r="HQ596" s="100"/>
      <c r="HR596" s="100"/>
      <c r="HS596" s="100"/>
      <c r="HT596" s="100"/>
      <c r="HU596" s="100"/>
      <c r="HV596" s="100"/>
      <c r="HW596" s="100"/>
      <c r="HX596" s="100"/>
      <c r="HY596" s="100"/>
      <c r="HZ596" s="100"/>
      <c r="IA596" s="100"/>
      <c r="IB596" s="100"/>
      <c r="IC596" s="100"/>
      <c r="ID596" s="100"/>
      <c r="IE596" s="100"/>
      <c r="IF596" s="100"/>
      <c r="IG596" s="100"/>
      <c r="IH596" s="100"/>
      <c r="II596" s="100"/>
      <c r="IJ596" s="100"/>
      <c r="IK596" s="100"/>
      <c r="IL596" s="100"/>
      <c r="IM596" s="100"/>
      <c r="IN596" s="100"/>
    </row>
    <row r="597" spans="1:248" ht="63">
      <c r="A597" s="226">
        <v>215</v>
      </c>
      <c r="B597" s="101" t="s">
        <v>87</v>
      </c>
      <c r="C597" s="101" t="s">
        <v>903</v>
      </c>
      <c r="D597" s="101" t="s">
        <v>292</v>
      </c>
      <c r="E597" s="101">
        <v>20</v>
      </c>
      <c r="F597" s="90" t="s">
        <v>2457</v>
      </c>
      <c r="G597" s="96" t="s">
        <v>1157</v>
      </c>
      <c r="H597" s="276">
        <v>12</v>
      </c>
      <c r="I597" s="90" t="s">
        <v>1150</v>
      </c>
      <c r="J597" s="90" t="s">
        <v>1124</v>
      </c>
      <c r="K597" s="276">
        <v>0.56</v>
      </c>
      <c r="L597" s="277">
        <v>0.0392</v>
      </c>
      <c r="M597" s="278">
        <v>0.57</v>
      </c>
      <c r="N597" s="409"/>
      <c r="O597" s="101">
        <v>0.56</v>
      </c>
      <c r="P597" s="115">
        <v>2</v>
      </c>
      <c r="Q597" s="116"/>
      <c r="R597" s="116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100"/>
      <c r="AV597" s="100"/>
      <c r="AW597" s="100"/>
      <c r="AX597" s="100"/>
      <c r="AY597" s="100"/>
      <c r="AZ597" s="100"/>
      <c r="BA597" s="100"/>
      <c r="BB597" s="100"/>
      <c r="BC597" s="100"/>
      <c r="BD597" s="100"/>
      <c r="BE597" s="100"/>
      <c r="BF597" s="100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100"/>
      <c r="BS597" s="100"/>
      <c r="BT597" s="100"/>
      <c r="BU597" s="100"/>
      <c r="BV597" s="100"/>
      <c r="BW597" s="100"/>
      <c r="BX597" s="100"/>
      <c r="BY597" s="100"/>
      <c r="BZ597" s="100"/>
      <c r="CA597" s="100"/>
      <c r="CB597" s="100"/>
      <c r="CC597" s="100"/>
      <c r="CD597" s="100"/>
      <c r="CE597" s="100"/>
      <c r="CF597" s="100"/>
      <c r="CG597" s="100"/>
      <c r="CH597" s="100"/>
      <c r="CI597" s="100"/>
      <c r="CJ597" s="100"/>
      <c r="CK597" s="100"/>
      <c r="CL597" s="100"/>
      <c r="CM597" s="100"/>
      <c r="CN597" s="100"/>
      <c r="CO597" s="100"/>
      <c r="CP597" s="100"/>
      <c r="CQ597" s="100"/>
      <c r="CR597" s="100"/>
      <c r="CS597" s="100"/>
      <c r="CT597" s="100"/>
      <c r="CU597" s="100"/>
      <c r="CV597" s="100"/>
      <c r="CW597" s="100"/>
      <c r="CX597" s="100"/>
      <c r="CY597" s="100"/>
      <c r="CZ597" s="100"/>
      <c r="DA597" s="100"/>
      <c r="DB597" s="100"/>
      <c r="DC597" s="100"/>
      <c r="DD597" s="100"/>
      <c r="DE597" s="100"/>
      <c r="DF597" s="100"/>
      <c r="DG597" s="100"/>
      <c r="DH597" s="100"/>
      <c r="DI597" s="100"/>
      <c r="DJ597" s="100"/>
      <c r="DK597" s="100"/>
      <c r="DL597" s="100"/>
      <c r="DM597" s="100"/>
      <c r="DN597" s="100"/>
      <c r="DO597" s="100"/>
      <c r="DP597" s="100"/>
      <c r="DQ597" s="100"/>
      <c r="DR597" s="100"/>
      <c r="DS597" s="100"/>
      <c r="DT597" s="100"/>
      <c r="DU597" s="100"/>
      <c r="DV597" s="100"/>
      <c r="DW597" s="100"/>
      <c r="DX597" s="100"/>
      <c r="DY597" s="100"/>
      <c r="DZ597" s="100"/>
      <c r="EA597" s="100"/>
      <c r="EB597" s="100"/>
      <c r="EC597" s="100"/>
      <c r="ED597" s="100"/>
      <c r="EE597" s="100"/>
      <c r="EF597" s="100"/>
      <c r="EG597" s="100"/>
      <c r="EH597" s="100"/>
      <c r="EI597" s="100"/>
      <c r="EJ597" s="100"/>
      <c r="EK597" s="100"/>
      <c r="EL597" s="100"/>
      <c r="EM597" s="100"/>
      <c r="EN597" s="100"/>
      <c r="EO597" s="100"/>
      <c r="EP597" s="100"/>
      <c r="EQ597" s="100"/>
      <c r="ER597" s="100"/>
      <c r="ES597" s="100"/>
      <c r="ET597" s="100"/>
      <c r="EU597" s="100"/>
      <c r="EV597" s="100"/>
      <c r="EW597" s="100"/>
      <c r="EX597" s="100"/>
      <c r="EY597" s="100"/>
      <c r="EZ597" s="100"/>
      <c r="FA597" s="100"/>
      <c r="FB597" s="100"/>
      <c r="FC597" s="100"/>
      <c r="FD597" s="100"/>
      <c r="FE597" s="100"/>
      <c r="FF597" s="100"/>
      <c r="FG597" s="100"/>
      <c r="FH597" s="100"/>
      <c r="FI597" s="100"/>
      <c r="FJ597" s="100"/>
      <c r="FK597" s="100"/>
      <c r="FL597" s="100"/>
      <c r="FM597" s="100"/>
      <c r="FN597" s="100"/>
      <c r="FO597" s="100"/>
      <c r="FP597" s="100"/>
      <c r="FQ597" s="100"/>
      <c r="FR597" s="100"/>
      <c r="FS597" s="100"/>
      <c r="FT597" s="100"/>
      <c r="FU597" s="100"/>
      <c r="FV597" s="100"/>
      <c r="FW597" s="100"/>
      <c r="FX597" s="100"/>
      <c r="FY597" s="100"/>
      <c r="FZ597" s="100"/>
      <c r="GA597" s="100"/>
      <c r="GB597" s="100"/>
      <c r="GC597" s="100"/>
      <c r="GD597" s="100"/>
      <c r="GE597" s="100"/>
      <c r="GF597" s="100"/>
      <c r="GG597" s="100"/>
      <c r="GH597" s="100"/>
      <c r="GI597" s="100"/>
      <c r="GJ597" s="100"/>
      <c r="GK597" s="100"/>
      <c r="GL597" s="100"/>
      <c r="GM597" s="100"/>
      <c r="GN597" s="100"/>
      <c r="GO597" s="100"/>
      <c r="GP597" s="100"/>
      <c r="GQ597" s="100"/>
      <c r="GR597" s="100"/>
      <c r="GS597" s="100"/>
      <c r="GT597" s="100"/>
      <c r="GU597" s="100"/>
      <c r="GV597" s="100"/>
      <c r="GW597" s="100"/>
      <c r="GX597" s="100"/>
      <c r="GY597" s="100"/>
      <c r="GZ597" s="100"/>
      <c r="HA597" s="100"/>
      <c r="HB597" s="100"/>
      <c r="HC597" s="100"/>
      <c r="HD597" s="100"/>
      <c r="HE597" s="100"/>
      <c r="HF597" s="100"/>
      <c r="HG597" s="100"/>
      <c r="HH597" s="100"/>
      <c r="HI597" s="100"/>
      <c r="HJ597" s="100"/>
      <c r="HK597" s="100"/>
      <c r="HL597" s="100"/>
      <c r="HM597" s="100"/>
      <c r="HN597" s="100"/>
      <c r="HO597" s="100"/>
      <c r="HP597" s="100"/>
      <c r="HQ597" s="100"/>
      <c r="HR597" s="100"/>
      <c r="HS597" s="100"/>
      <c r="HT597" s="100"/>
      <c r="HU597" s="100"/>
      <c r="HV597" s="100"/>
      <c r="HW597" s="100"/>
      <c r="HX597" s="100"/>
      <c r="HY597" s="100"/>
      <c r="HZ597" s="100"/>
      <c r="IA597" s="100"/>
      <c r="IB597" s="100"/>
      <c r="IC597" s="100"/>
      <c r="ID597" s="100"/>
      <c r="IE597" s="100"/>
      <c r="IF597" s="100"/>
      <c r="IG597" s="100"/>
      <c r="IH597" s="100"/>
      <c r="II597" s="100"/>
      <c r="IJ597" s="100"/>
      <c r="IK597" s="100"/>
      <c r="IL597" s="100"/>
      <c r="IM597" s="100"/>
      <c r="IN597" s="100"/>
    </row>
    <row r="598" spans="1:248" ht="21">
      <c r="A598" s="225"/>
      <c r="B598" s="137"/>
      <c r="C598" s="137"/>
      <c r="D598" s="137"/>
      <c r="E598" s="137"/>
      <c r="F598" s="111"/>
      <c r="G598" s="111"/>
      <c r="H598" s="272"/>
      <c r="I598" s="111"/>
      <c r="J598" s="111"/>
      <c r="K598" s="272"/>
      <c r="L598" s="273"/>
      <c r="M598" s="274"/>
      <c r="N598" s="411"/>
      <c r="O598" s="137"/>
      <c r="P598" s="133"/>
      <c r="Q598" s="133"/>
      <c r="R598" s="133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100"/>
      <c r="AV598" s="100"/>
      <c r="AW598" s="100"/>
      <c r="AX598" s="100"/>
      <c r="AY598" s="100"/>
      <c r="AZ598" s="100"/>
      <c r="BA598" s="100"/>
      <c r="BB598" s="100"/>
      <c r="BC598" s="100"/>
      <c r="BD598" s="100"/>
      <c r="BE598" s="100"/>
      <c r="BF598" s="100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100"/>
      <c r="BS598" s="100"/>
      <c r="BT598" s="100"/>
      <c r="BU598" s="100"/>
      <c r="BV598" s="100"/>
      <c r="BW598" s="100"/>
      <c r="BX598" s="100"/>
      <c r="BY598" s="100"/>
      <c r="BZ598" s="100"/>
      <c r="CA598" s="100"/>
      <c r="CB598" s="100"/>
      <c r="CC598" s="100"/>
      <c r="CD598" s="100"/>
      <c r="CE598" s="100"/>
      <c r="CF598" s="100"/>
      <c r="CG598" s="100"/>
      <c r="CH598" s="100"/>
      <c r="CI598" s="100"/>
      <c r="CJ598" s="100"/>
      <c r="CK598" s="100"/>
      <c r="CL598" s="100"/>
      <c r="CM598" s="100"/>
      <c r="CN598" s="100"/>
      <c r="CO598" s="100"/>
      <c r="CP598" s="100"/>
      <c r="CQ598" s="100"/>
      <c r="CR598" s="100"/>
      <c r="CS598" s="100"/>
      <c r="CT598" s="100"/>
      <c r="CU598" s="100"/>
      <c r="CV598" s="100"/>
      <c r="CW598" s="100"/>
      <c r="CX598" s="100"/>
      <c r="CY598" s="100"/>
      <c r="CZ598" s="100"/>
      <c r="DA598" s="100"/>
      <c r="DB598" s="100"/>
      <c r="DC598" s="100"/>
      <c r="DD598" s="100"/>
      <c r="DE598" s="100"/>
      <c r="DF598" s="100"/>
      <c r="DG598" s="100"/>
      <c r="DH598" s="100"/>
      <c r="DI598" s="100"/>
      <c r="DJ598" s="100"/>
      <c r="DK598" s="100"/>
      <c r="DL598" s="100"/>
      <c r="DM598" s="100"/>
      <c r="DN598" s="100"/>
      <c r="DO598" s="100"/>
      <c r="DP598" s="100"/>
      <c r="DQ598" s="100"/>
      <c r="DR598" s="100"/>
      <c r="DS598" s="100"/>
      <c r="DT598" s="100"/>
      <c r="DU598" s="100"/>
      <c r="DV598" s="100"/>
      <c r="DW598" s="100"/>
      <c r="DX598" s="100"/>
      <c r="DY598" s="100"/>
      <c r="DZ598" s="100"/>
      <c r="EA598" s="100"/>
      <c r="EB598" s="100"/>
      <c r="EC598" s="100"/>
      <c r="ED598" s="100"/>
      <c r="EE598" s="100"/>
      <c r="EF598" s="100"/>
      <c r="EG598" s="100"/>
      <c r="EH598" s="100"/>
      <c r="EI598" s="100"/>
      <c r="EJ598" s="100"/>
      <c r="EK598" s="100"/>
      <c r="EL598" s="100"/>
      <c r="EM598" s="100"/>
      <c r="EN598" s="100"/>
      <c r="EO598" s="100"/>
      <c r="EP598" s="100"/>
      <c r="EQ598" s="100"/>
      <c r="ER598" s="100"/>
      <c r="ES598" s="100"/>
      <c r="ET598" s="100"/>
      <c r="EU598" s="100"/>
      <c r="EV598" s="100"/>
      <c r="EW598" s="100"/>
      <c r="EX598" s="100"/>
      <c r="EY598" s="100"/>
      <c r="EZ598" s="100"/>
      <c r="FA598" s="100"/>
      <c r="FB598" s="100"/>
      <c r="FC598" s="100"/>
      <c r="FD598" s="100"/>
      <c r="FE598" s="100"/>
      <c r="FF598" s="100"/>
      <c r="FG598" s="100"/>
      <c r="FH598" s="100"/>
      <c r="FI598" s="100"/>
      <c r="FJ598" s="100"/>
      <c r="FK598" s="100"/>
      <c r="FL598" s="100"/>
      <c r="FM598" s="100"/>
      <c r="FN598" s="100"/>
      <c r="FO598" s="100"/>
      <c r="FP598" s="100"/>
      <c r="FQ598" s="100"/>
      <c r="FR598" s="100"/>
      <c r="FS598" s="100"/>
      <c r="FT598" s="100"/>
      <c r="FU598" s="100"/>
      <c r="FV598" s="100"/>
      <c r="FW598" s="100"/>
      <c r="FX598" s="100"/>
      <c r="FY598" s="100"/>
      <c r="FZ598" s="100"/>
      <c r="GA598" s="100"/>
      <c r="GB598" s="100"/>
      <c r="GC598" s="100"/>
      <c r="GD598" s="100"/>
      <c r="GE598" s="100"/>
      <c r="GF598" s="100"/>
      <c r="GG598" s="100"/>
      <c r="GH598" s="100"/>
      <c r="GI598" s="100"/>
      <c r="GJ598" s="100"/>
      <c r="GK598" s="100"/>
      <c r="GL598" s="100"/>
      <c r="GM598" s="100"/>
      <c r="GN598" s="100"/>
      <c r="GO598" s="100"/>
      <c r="GP598" s="100"/>
      <c r="GQ598" s="100"/>
      <c r="GR598" s="100"/>
      <c r="GS598" s="100"/>
      <c r="GT598" s="100"/>
      <c r="GU598" s="100"/>
      <c r="GV598" s="100"/>
      <c r="GW598" s="100"/>
      <c r="GX598" s="100"/>
      <c r="GY598" s="100"/>
      <c r="GZ598" s="100"/>
      <c r="HA598" s="100"/>
      <c r="HB598" s="100"/>
      <c r="HC598" s="100"/>
      <c r="HD598" s="100"/>
      <c r="HE598" s="100"/>
      <c r="HF598" s="100"/>
      <c r="HG598" s="100"/>
      <c r="HH598" s="100"/>
      <c r="HI598" s="100"/>
      <c r="HJ598" s="100"/>
      <c r="HK598" s="100"/>
      <c r="HL598" s="100"/>
      <c r="HM598" s="100"/>
      <c r="HN598" s="100"/>
      <c r="HO598" s="100"/>
      <c r="HP598" s="100"/>
      <c r="HQ598" s="100"/>
      <c r="HR598" s="100"/>
      <c r="HS598" s="100"/>
      <c r="HT598" s="100"/>
      <c r="HU598" s="100"/>
      <c r="HV598" s="100"/>
      <c r="HW598" s="100"/>
      <c r="HX598" s="100"/>
      <c r="HY598" s="100"/>
      <c r="HZ598" s="100"/>
      <c r="IA598" s="100"/>
      <c r="IB598" s="100"/>
      <c r="IC598" s="100"/>
      <c r="ID598" s="100"/>
      <c r="IE598" s="100"/>
      <c r="IF598" s="100"/>
      <c r="IG598" s="100"/>
      <c r="IH598" s="100"/>
      <c r="II598" s="100"/>
      <c r="IJ598" s="100"/>
      <c r="IK598" s="100"/>
      <c r="IL598" s="100"/>
      <c r="IM598" s="100"/>
      <c r="IN598" s="100"/>
    </row>
    <row r="599" spans="1:248" ht="189">
      <c r="A599" s="226">
        <v>216</v>
      </c>
      <c r="B599" s="101" t="s">
        <v>87</v>
      </c>
      <c r="C599" s="102" t="s">
        <v>2674</v>
      </c>
      <c r="D599" s="102" t="s">
        <v>2675</v>
      </c>
      <c r="E599" s="101">
        <v>10</v>
      </c>
      <c r="F599" s="90" t="s">
        <v>2458</v>
      </c>
      <c r="G599" s="96" t="s">
        <v>33</v>
      </c>
      <c r="H599" s="276">
        <v>5</v>
      </c>
      <c r="I599" s="90" t="s">
        <v>1148</v>
      </c>
      <c r="J599" s="90" t="s">
        <v>1124</v>
      </c>
      <c r="K599" s="276">
        <v>4.8</v>
      </c>
      <c r="L599" s="277">
        <v>0.8</v>
      </c>
      <c r="M599" s="278">
        <v>5.04</v>
      </c>
      <c r="N599" s="413"/>
      <c r="O599" s="414">
        <v>4.8</v>
      </c>
      <c r="P599" s="479">
        <v>1</v>
      </c>
      <c r="Q599" s="94"/>
      <c r="R599" s="94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  <c r="AZ599" s="100"/>
      <c r="BA599" s="100"/>
      <c r="BB599" s="100"/>
      <c r="BC599" s="100"/>
      <c r="BD599" s="100"/>
      <c r="BE599" s="100"/>
      <c r="BF599" s="100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100"/>
      <c r="BS599" s="100"/>
      <c r="BT599" s="100"/>
      <c r="BU599" s="100"/>
      <c r="BV599" s="100"/>
      <c r="BW599" s="100"/>
      <c r="BX599" s="100"/>
      <c r="BY599" s="100"/>
      <c r="BZ599" s="100"/>
      <c r="CA599" s="100"/>
      <c r="CB599" s="100"/>
      <c r="CC599" s="100"/>
      <c r="CD599" s="100"/>
      <c r="CE599" s="100"/>
      <c r="CF599" s="100"/>
      <c r="CG599" s="100"/>
      <c r="CH599" s="100"/>
      <c r="CI599" s="100"/>
      <c r="CJ599" s="100"/>
      <c r="CK599" s="100"/>
      <c r="CL599" s="100"/>
      <c r="CM599" s="100"/>
      <c r="CN599" s="100"/>
      <c r="CO599" s="100"/>
      <c r="CP599" s="100"/>
      <c r="CQ599" s="100"/>
      <c r="CR599" s="100"/>
      <c r="CS599" s="100"/>
      <c r="CT599" s="100"/>
      <c r="CU599" s="100"/>
      <c r="CV599" s="100"/>
      <c r="CW599" s="100"/>
      <c r="CX599" s="100"/>
      <c r="CY599" s="100"/>
      <c r="CZ599" s="100"/>
      <c r="DA599" s="100"/>
      <c r="DB599" s="100"/>
      <c r="DC599" s="100"/>
      <c r="DD599" s="100"/>
      <c r="DE599" s="100"/>
      <c r="DF599" s="100"/>
      <c r="DG599" s="100"/>
      <c r="DH599" s="100"/>
      <c r="DI599" s="100"/>
      <c r="DJ599" s="100"/>
      <c r="DK599" s="100"/>
      <c r="DL599" s="100"/>
      <c r="DM599" s="100"/>
      <c r="DN599" s="100"/>
      <c r="DO599" s="100"/>
      <c r="DP599" s="100"/>
      <c r="DQ599" s="100"/>
      <c r="DR599" s="100"/>
      <c r="DS599" s="100"/>
      <c r="DT599" s="100"/>
      <c r="DU599" s="100"/>
      <c r="DV599" s="100"/>
      <c r="DW599" s="100"/>
      <c r="DX599" s="100"/>
      <c r="DY599" s="100"/>
      <c r="DZ599" s="100"/>
      <c r="EA599" s="100"/>
      <c r="EB599" s="100"/>
      <c r="EC599" s="100"/>
      <c r="ED599" s="100"/>
      <c r="EE599" s="100"/>
      <c r="EF599" s="100"/>
      <c r="EG599" s="100"/>
      <c r="EH599" s="100"/>
      <c r="EI599" s="100"/>
      <c r="EJ599" s="100"/>
      <c r="EK599" s="100"/>
      <c r="EL599" s="100"/>
      <c r="EM599" s="100"/>
      <c r="EN599" s="100"/>
      <c r="EO599" s="100"/>
      <c r="EP599" s="100"/>
      <c r="EQ599" s="100"/>
      <c r="ER599" s="100"/>
      <c r="ES599" s="100"/>
      <c r="ET599" s="100"/>
      <c r="EU599" s="100"/>
      <c r="EV599" s="100"/>
      <c r="EW599" s="100"/>
      <c r="EX599" s="100"/>
      <c r="EY599" s="100"/>
      <c r="EZ599" s="100"/>
      <c r="FA599" s="100"/>
      <c r="FB599" s="100"/>
      <c r="FC599" s="100"/>
      <c r="FD599" s="100"/>
      <c r="FE599" s="100"/>
      <c r="FF599" s="100"/>
      <c r="FG599" s="100"/>
      <c r="FH599" s="100"/>
      <c r="FI599" s="100"/>
      <c r="FJ599" s="100"/>
      <c r="FK599" s="100"/>
      <c r="FL599" s="100"/>
      <c r="FM599" s="100"/>
      <c r="FN599" s="100"/>
      <c r="FO599" s="100"/>
      <c r="FP599" s="100"/>
      <c r="FQ599" s="100"/>
      <c r="FR599" s="100"/>
      <c r="FS599" s="100"/>
      <c r="FT599" s="100"/>
      <c r="FU599" s="100"/>
      <c r="FV599" s="100"/>
      <c r="FW599" s="100"/>
      <c r="FX599" s="100"/>
      <c r="FY599" s="100"/>
      <c r="FZ599" s="100"/>
      <c r="GA599" s="100"/>
      <c r="GB599" s="100"/>
      <c r="GC599" s="100"/>
      <c r="GD599" s="100"/>
      <c r="GE599" s="100"/>
      <c r="GF599" s="100"/>
      <c r="GG599" s="100"/>
      <c r="GH599" s="100"/>
      <c r="GI599" s="100"/>
      <c r="GJ599" s="100"/>
      <c r="GK599" s="100"/>
      <c r="GL599" s="100"/>
      <c r="GM599" s="100"/>
      <c r="GN599" s="100"/>
      <c r="GO599" s="100"/>
      <c r="GP599" s="100"/>
      <c r="GQ599" s="100"/>
      <c r="GR599" s="100"/>
      <c r="GS599" s="100"/>
      <c r="GT599" s="100"/>
      <c r="GU599" s="100"/>
      <c r="GV599" s="100"/>
      <c r="GW599" s="100"/>
      <c r="GX599" s="100"/>
      <c r="GY599" s="100"/>
      <c r="GZ599" s="100"/>
      <c r="HA599" s="100"/>
      <c r="HB599" s="100"/>
      <c r="HC599" s="100"/>
      <c r="HD599" s="100"/>
      <c r="HE599" s="100"/>
      <c r="HF599" s="100"/>
      <c r="HG599" s="100"/>
      <c r="HH599" s="100"/>
      <c r="HI599" s="100"/>
      <c r="HJ599" s="100"/>
      <c r="HK599" s="100"/>
      <c r="HL599" s="100"/>
      <c r="HM599" s="100"/>
      <c r="HN599" s="100"/>
      <c r="HO599" s="100"/>
      <c r="HP599" s="100"/>
      <c r="HQ599" s="100"/>
      <c r="HR599" s="100"/>
      <c r="HS599" s="100"/>
      <c r="HT599" s="100"/>
      <c r="HU599" s="100"/>
      <c r="HV599" s="100"/>
      <c r="HW599" s="100"/>
      <c r="HX599" s="100"/>
      <c r="HY599" s="100"/>
      <c r="HZ599" s="100"/>
      <c r="IA599" s="100"/>
      <c r="IB599" s="100"/>
      <c r="IC599" s="100"/>
      <c r="ID599" s="100"/>
      <c r="IE599" s="100"/>
      <c r="IF599" s="100"/>
      <c r="IG599" s="100"/>
      <c r="IH599" s="100"/>
      <c r="II599" s="100"/>
      <c r="IJ599" s="100"/>
      <c r="IK599" s="100"/>
      <c r="IL599" s="100"/>
      <c r="IM599" s="100"/>
      <c r="IN599" s="100"/>
    </row>
    <row r="600" spans="1:248" ht="61.5">
      <c r="A600" s="222">
        <v>216</v>
      </c>
      <c r="B600" s="254" t="s">
        <v>87</v>
      </c>
      <c r="C600" s="102" t="s">
        <v>2674</v>
      </c>
      <c r="D600" s="102" t="s">
        <v>2675</v>
      </c>
      <c r="E600" s="254">
        <v>10</v>
      </c>
      <c r="F600" s="255" t="s">
        <v>2917</v>
      </c>
      <c r="G600" s="255"/>
      <c r="H600" s="255"/>
      <c r="I600" s="415" t="s">
        <v>1723</v>
      </c>
      <c r="J600" s="415" t="s">
        <v>1724</v>
      </c>
      <c r="K600" s="416">
        <v>4.9</v>
      </c>
      <c r="L600" s="417">
        <v>0.98</v>
      </c>
      <c r="M600" s="416">
        <v>5.04</v>
      </c>
      <c r="N600" s="418"/>
      <c r="O600" s="416">
        <v>4.9</v>
      </c>
      <c r="P600" s="479">
        <v>2</v>
      </c>
      <c r="Q600" s="117"/>
      <c r="R600" s="117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  <c r="BD600" s="103"/>
      <c r="BE600" s="103"/>
      <c r="BF600" s="103"/>
      <c r="BG600" s="103"/>
      <c r="BH600" s="103"/>
      <c r="BI600" s="103"/>
      <c r="BJ600" s="103"/>
      <c r="BK600" s="103"/>
      <c r="BL600" s="103"/>
      <c r="BM600" s="103"/>
      <c r="BN600" s="103"/>
      <c r="BO600" s="103"/>
      <c r="BP600" s="103"/>
      <c r="BQ600" s="103"/>
      <c r="BR600" s="103"/>
      <c r="BS600" s="103"/>
      <c r="BT600" s="103"/>
      <c r="BU600" s="103"/>
      <c r="BV600" s="103"/>
      <c r="BW600" s="103"/>
      <c r="BX600" s="103"/>
      <c r="BY600" s="103"/>
      <c r="BZ600" s="103"/>
      <c r="CA600" s="103"/>
      <c r="CB600" s="103"/>
      <c r="CC600" s="103"/>
      <c r="CD600" s="103"/>
      <c r="CE600" s="103"/>
      <c r="CF600" s="103"/>
      <c r="CG600" s="103"/>
      <c r="CH600" s="103"/>
      <c r="CI600" s="103"/>
      <c r="CJ600" s="103"/>
      <c r="CK600" s="103"/>
      <c r="CL600" s="103"/>
      <c r="CM600" s="103"/>
      <c r="CN600" s="103"/>
      <c r="CO600" s="103"/>
      <c r="CP600" s="103"/>
      <c r="CQ600" s="103"/>
      <c r="CR600" s="103"/>
      <c r="CS600" s="103"/>
      <c r="CT600" s="103"/>
      <c r="CU600" s="103"/>
      <c r="CV600" s="103"/>
      <c r="CW600" s="103"/>
      <c r="CX600" s="103"/>
      <c r="CY600" s="103"/>
      <c r="CZ600" s="103"/>
      <c r="DA600" s="103"/>
      <c r="DB600" s="103"/>
      <c r="DC600" s="103"/>
      <c r="DD600" s="103"/>
      <c r="DE600" s="103"/>
      <c r="DF600" s="103"/>
      <c r="DG600" s="103"/>
      <c r="DH600" s="103"/>
      <c r="DI600" s="103"/>
      <c r="DJ600" s="103"/>
      <c r="DK600" s="103"/>
      <c r="DL600" s="103"/>
      <c r="DM600" s="103"/>
      <c r="DN600" s="103"/>
      <c r="DO600" s="103"/>
      <c r="DP600" s="103"/>
      <c r="DQ600" s="103"/>
      <c r="DR600" s="103"/>
      <c r="DS600" s="103"/>
      <c r="DT600" s="103"/>
      <c r="DU600" s="103"/>
      <c r="DV600" s="103"/>
      <c r="DW600" s="103"/>
      <c r="DX600" s="103"/>
      <c r="DY600" s="103"/>
      <c r="DZ600" s="103"/>
      <c r="EA600" s="103"/>
      <c r="EB600" s="103"/>
      <c r="EC600" s="103"/>
      <c r="ED600" s="103"/>
      <c r="EE600" s="103"/>
      <c r="EF600" s="103"/>
      <c r="EG600" s="103"/>
      <c r="EH600" s="103"/>
      <c r="EI600" s="103"/>
      <c r="EJ600" s="103"/>
      <c r="EK600" s="103"/>
      <c r="EL600" s="103"/>
      <c r="EM600" s="103"/>
      <c r="EN600" s="103"/>
      <c r="EO600" s="103"/>
      <c r="EP600" s="103"/>
      <c r="EQ600" s="103"/>
      <c r="ER600" s="103"/>
      <c r="ES600" s="103"/>
      <c r="ET600" s="103"/>
      <c r="EU600" s="103"/>
      <c r="EV600" s="103"/>
      <c r="EW600" s="103"/>
      <c r="EX600" s="103"/>
      <c r="EY600" s="103"/>
      <c r="EZ600" s="103"/>
      <c r="FA600" s="103"/>
      <c r="FB600" s="103"/>
      <c r="FC600" s="103"/>
      <c r="FD600" s="103"/>
      <c r="FE600" s="103"/>
      <c r="FF600" s="103"/>
      <c r="FG600" s="103"/>
      <c r="FH600" s="103"/>
      <c r="FI600" s="103"/>
      <c r="FJ600" s="103"/>
      <c r="FK600" s="103"/>
      <c r="FL600" s="103"/>
      <c r="FM600" s="103"/>
      <c r="FN600" s="103"/>
      <c r="FO600" s="103"/>
      <c r="FP600" s="103"/>
      <c r="FQ600" s="103"/>
      <c r="FR600" s="103"/>
      <c r="FS600" s="103"/>
      <c r="FT600" s="103"/>
      <c r="FU600" s="103"/>
      <c r="FV600" s="103"/>
      <c r="FW600" s="103"/>
      <c r="FX600" s="103"/>
      <c r="FY600" s="103"/>
      <c r="FZ600" s="103"/>
      <c r="GA600" s="103"/>
      <c r="GB600" s="103"/>
      <c r="GC600" s="103"/>
      <c r="GD600" s="103"/>
      <c r="GE600" s="103"/>
      <c r="GF600" s="103"/>
      <c r="GG600" s="103"/>
      <c r="GH600" s="103"/>
      <c r="GI600" s="103"/>
      <c r="GJ600" s="103"/>
      <c r="GK600" s="103"/>
      <c r="GL600" s="103"/>
      <c r="GM600" s="103"/>
      <c r="GN600" s="103"/>
      <c r="GO600" s="103"/>
      <c r="GP600" s="103"/>
      <c r="GQ600" s="103"/>
      <c r="GR600" s="103"/>
      <c r="GS600" s="103"/>
      <c r="GT600" s="103"/>
      <c r="GU600" s="103"/>
      <c r="GV600" s="103"/>
      <c r="GW600" s="103"/>
      <c r="GX600" s="103"/>
      <c r="GY600" s="103"/>
      <c r="GZ600" s="103"/>
      <c r="HA600" s="103"/>
      <c r="HB600" s="103"/>
      <c r="HC600" s="103"/>
      <c r="HD600" s="103"/>
      <c r="HE600" s="103"/>
      <c r="HF600" s="103"/>
      <c r="HG600" s="103"/>
      <c r="HH600" s="103"/>
      <c r="HI600" s="103"/>
      <c r="HJ600" s="103"/>
      <c r="HK600" s="103"/>
      <c r="HL600" s="103"/>
      <c r="HM600" s="103"/>
      <c r="HN600" s="103"/>
      <c r="HO600" s="103"/>
      <c r="HP600" s="103"/>
      <c r="HQ600" s="103"/>
      <c r="HR600" s="103"/>
      <c r="HS600" s="103"/>
      <c r="HT600" s="103"/>
      <c r="HU600" s="103"/>
      <c r="HV600" s="103"/>
      <c r="HW600" s="103"/>
      <c r="HX600" s="103"/>
      <c r="HY600" s="103"/>
      <c r="HZ600" s="103"/>
      <c r="IA600" s="103"/>
      <c r="IB600" s="103"/>
      <c r="IC600" s="103"/>
      <c r="ID600" s="103"/>
      <c r="IE600" s="103"/>
      <c r="IF600" s="103"/>
      <c r="IG600" s="103"/>
      <c r="IH600" s="103"/>
      <c r="II600" s="103"/>
      <c r="IJ600" s="103"/>
      <c r="IK600" s="103"/>
      <c r="IL600" s="103"/>
      <c r="IM600" s="103"/>
      <c r="IN600" s="103"/>
    </row>
    <row r="601" spans="1:248" ht="21">
      <c r="A601" s="225"/>
      <c r="B601" s="137"/>
      <c r="C601" s="138"/>
      <c r="D601" s="138"/>
      <c r="E601" s="137"/>
      <c r="F601" s="111"/>
      <c r="G601" s="111"/>
      <c r="H601" s="272"/>
      <c r="I601" s="111"/>
      <c r="J601" s="111"/>
      <c r="K601" s="272"/>
      <c r="L601" s="273"/>
      <c r="M601" s="274"/>
      <c r="N601" s="419"/>
      <c r="O601" s="138"/>
      <c r="P601" s="139"/>
      <c r="Q601" s="140"/>
      <c r="R601" s="140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  <c r="BD601" s="103"/>
      <c r="BE601" s="103"/>
      <c r="BF601" s="103"/>
      <c r="BG601" s="103"/>
      <c r="BH601" s="103"/>
      <c r="BI601" s="103"/>
      <c r="BJ601" s="103"/>
      <c r="BK601" s="103"/>
      <c r="BL601" s="103"/>
      <c r="BM601" s="103"/>
      <c r="BN601" s="103"/>
      <c r="BO601" s="103"/>
      <c r="BP601" s="103"/>
      <c r="BQ601" s="103"/>
      <c r="BR601" s="103"/>
      <c r="BS601" s="103"/>
      <c r="BT601" s="103"/>
      <c r="BU601" s="103"/>
      <c r="BV601" s="103"/>
      <c r="BW601" s="103"/>
      <c r="BX601" s="103"/>
      <c r="BY601" s="103"/>
      <c r="BZ601" s="103"/>
      <c r="CA601" s="103"/>
      <c r="CB601" s="103"/>
      <c r="CC601" s="103"/>
      <c r="CD601" s="103"/>
      <c r="CE601" s="103"/>
      <c r="CF601" s="103"/>
      <c r="CG601" s="103"/>
      <c r="CH601" s="103"/>
      <c r="CI601" s="103"/>
      <c r="CJ601" s="103"/>
      <c r="CK601" s="103"/>
      <c r="CL601" s="103"/>
      <c r="CM601" s="103"/>
      <c r="CN601" s="103"/>
      <c r="CO601" s="103"/>
      <c r="CP601" s="103"/>
      <c r="CQ601" s="103"/>
      <c r="CR601" s="103"/>
      <c r="CS601" s="103"/>
      <c r="CT601" s="103"/>
      <c r="CU601" s="103"/>
      <c r="CV601" s="103"/>
      <c r="CW601" s="103"/>
      <c r="CX601" s="103"/>
      <c r="CY601" s="103"/>
      <c r="CZ601" s="103"/>
      <c r="DA601" s="103"/>
      <c r="DB601" s="103"/>
      <c r="DC601" s="103"/>
      <c r="DD601" s="103"/>
      <c r="DE601" s="103"/>
      <c r="DF601" s="103"/>
      <c r="DG601" s="103"/>
      <c r="DH601" s="103"/>
      <c r="DI601" s="103"/>
      <c r="DJ601" s="103"/>
      <c r="DK601" s="103"/>
      <c r="DL601" s="103"/>
      <c r="DM601" s="103"/>
      <c r="DN601" s="103"/>
      <c r="DO601" s="103"/>
      <c r="DP601" s="103"/>
      <c r="DQ601" s="103"/>
      <c r="DR601" s="103"/>
      <c r="DS601" s="103"/>
      <c r="DT601" s="103"/>
      <c r="DU601" s="103"/>
      <c r="DV601" s="103"/>
      <c r="DW601" s="103"/>
      <c r="DX601" s="103"/>
      <c r="DY601" s="103"/>
      <c r="DZ601" s="103"/>
      <c r="EA601" s="103"/>
      <c r="EB601" s="103"/>
      <c r="EC601" s="103"/>
      <c r="ED601" s="103"/>
      <c r="EE601" s="103"/>
      <c r="EF601" s="103"/>
      <c r="EG601" s="103"/>
      <c r="EH601" s="103"/>
      <c r="EI601" s="103"/>
      <c r="EJ601" s="103"/>
      <c r="EK601" s="103"/>
      <c r="EL601" s="103"/>
      <c r="EM601" s="103"/>
      <c r="EN601" s="103"/>
      <c r="EO601" s="103"/>
      <c r="EP601" s="103"/>
      <c r="EQ601" s="103"/>
      <c r="ER601" s="103"/>
      <c r="ES601" s="103"/>
      <c r="ET601" s="103"/>
      <c r="EU601" s="103"/>
      <c r="EV601" s="103"/>
      <c r="EW601" s="103"/>
      <c r="EX601" s="103"/>
      <c r="EY601" s="103"/>
      <c r="EZ601" s="103"/>
      <c r="FA601" s="103"/>
      <c r="FB601" s="103"/>
      <c r="FC601" s="103"/>
      <c r="FD601" s="103"/>
      <c r="FE601" s="103"/>
      <c r="FF601" s="103"/>
      <c r="FG601" s="103"/>
      <c r="FH601" s="103"/>
      <c r="FI601" s="103"/>
      <c r="FJ601" s="103"/>
      <c r="FK601" s="103"/>
      <c r="FL601" s="103"/>
      <c r="FM601" s="103"/>
      <c r="FN601" s="103"/>
      <c r="FO601" s="103"/>
      <c r="FP601" s="103"/>
      <c r="FQ601" s="103"/>
      <c r="FR601" s="103"/>
      <c r="FS601" s="103"/>
      <c r="FT601" s="103"/>
      <c r="FU601" s="103"/>
      <c r="FV601" s="103"/>
      <c r="FW601" s="103"/>
      <c r="FX601" s="103"/>
      <c r="FY601" s="103"/>
      <c r="FZ601" s="103"/>
      <c r="GA601" s="103"/>
      <c r="GB601" s="103"/>
      <c r="GC601" s="103"/>
      <c r="GD601" s="103"/>
      <c r="GE601" s="103"/>
      <c r="GF601" s="103"/>
      <c r="GG601" s="103"/>
      <c r="GH601" s="103"/>
      <c r="GI601" s="103"/>
      <c r="GJ601" s="103"/>
      <c r="GK601" s="103"/>
      <c r="GL601" s="103"/>
      <c r="GM601" s="103"/>
      <c r="GN601" s="103"/>
      <c r="GO601" s="103"/>
      <c r="GP601" s="103"/>
      <c r="GQ601" s="103"/>
      <c r="GR601" s="103"/>
      <c r="GS601" s="103"/>
      <c r="GT601" s="103"/>
      <c r="GU601" s="103"/>
      <c r="GV601" s="103"/>
      <c r="GW601" s="103"/>
      <c r="GX601" s="103"/>
      <c r="GY601" s="103"/>
      <c r="GZ601" s="103"/>
      <c r="HA601" s="103"/>
      <c r="HB601" s="103"/>
      <c r="HC601" s="103"/>
      <c r="HD601" s="103"/>
      <c r="HE601" s="103"/>
      <c r="HF601" s="103"/>
      <c r="HG601" s="103"/>
      <c r="HH601" s="103"/>
      <c r="HI601" s="103"/>
      <c r="HJ601" s="103"/>
      <c r="HK601" s="103"/>
      <c r="HL601" s="103"/>
      <c r="HM601" s="103"/>
      <c r="HN601" s="103"/>
      <c r="HO601" s="103"/>
      <c r="HP601" s="103"/>
      <c r="HQ601" s="103"/>
      <c r="HR601" s="103"/>
      <c r="HS601" s="103"/>
      <c r="HT601" s="103"/>
      <c r="HU601" s="103"/>
      <c r="HV601" s="103"/>
      <c r="HW601" s="103"/>
      <c r="HX601" s="103"/>
      <c r="HY601" s="103"/>
      <c r="HZ601" s="103"/>
      <c r="IA601" s="103"/>
      <c r="IB601" s="103"/>
      <c r="IC601" s="103"/>
      <c r="ID601" s="103"/>
      <c r="IE601" s="103"/>
      <c r="IF601" s="103"/>
      <c r="IG601" s="103"/>
      <c r="IH601" s="103"/>
      <c r="II601" s="103"/>
      <c r="IJ601" s="103"/>
      <c r="IK601" s="103"/>
      <c r="IL601" s="103"/>
      <c r="IM601" s="103"/>
      <c r="IN601" s="103"/>
    </row>
    <row r="602" spans="1:248" ht="126">
      <c r="A602" s="222">
        <v>217</v>
      </c>
      <c r="B602" s="254" t="s">
        <v>87</v>
      </c>
      <c r="C602" s="102" t="s">
        <v>2674</v>
      </c>
      <c r="D602" s="102" t="s">
        <v>2676</v>
      </c>
      <c r="E602" s="254">
        <v>2</v>
      </c>
      <c r="F602" s="90" t="s">
        <v>2459</v>
      </c>
      <c r="G602" s="96" t="s">
        <v>2460</v>
      </c>
      <c r="H602" s="276">
        <v>30</v>
      </c>
      <c r="I602" s="90" t="s">
        <v>2447</v>
      </c>
      <c r="J602" s="90" t="s">
        <v>1124</v>
      </c>
      <c r="K602" s="276">
        <v>8.28</v>
      </c>
      <c r="L602" s="277">
        <v>0.23</v>
      </c>
      <c r="M602" s="278">
        <v>8.51</v>
      </c>
      <c r="N602" s="413"/>
      <c r="O602" s="102">
        <v>8.28</v>
      </c>
      <c r="P602" s="479">
        <v>1</v>
      </c>
      <c r="Q602" s="117"/>
      <c r="R602" s="117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  <c r="BD602" s="103"/>
      <c r="BE602" s="103"/>
      <c r="BF602" s="103"/>
      <c r="BG602" s="103"/>
      <c r="BH602" s="103"/>
      <c r="BI602" s="103"/>
      <c r="BJ602" s="103"/>
      <c r="BK602" s="103"/>
      <c r="BL602" s="103"/>
      <c r="BM602" s="103"/>
      <c r="BN602" s="103"/>
      <c r="BO602" s="103"/>
      <c r="BP602" s="103"/>
      <c r="BQ602" s="103"/>
      <c r="BR602" s="103"/>
      <c r="BS602" s="103"/>
      <c r="BT602" s="103"/>
      <c r="BU602" s="103"/>
      <c r="BV602" s="103"/>
      <c r="BW602" s="103"/>
      <c r="BX602" s="103"/>
      <c r="BY602" s="103"/>
      <c r="BZ602" s="103"/>
      <c r="CA602" s="103"/>
      <c r="CB602" s="103"/>
      <c r="CC602" s="103"/>
      <c r="CD602" s="103"/>
      <c r="CE602" s="103"/>
      <c r="CF602" s="103"/>
      <c r="CG602" s="103"/>
      <c r="CH602" s="103"/>
      <c r="CI602" s="103"/>
      <c r="CJ602" s="103"/>
      <c r="CK602" s="103"/>
      <c r="CL602" s="103"/>
      <c r="CM602" s="103"/>
      <c r="CN602" s="103"/>
      <c r="CO602" s="103"/>
      <c r="CP602" s="103"/>
      <c r="CQ602" s="103"/>
      <c r="CR602" s="103"/>
      <c r="CS602" s="103"/>
      <c r="CT602" s="103"/>
      <c r="CU602" s="103"/>
      <c r="CV602" s="103"/>
      <c r="CW602" s="103"/>
      <c r="CX602" s="103"/>
      <c r="CY602" s="103"/>
      <c r="CZ602" s="103"/>
      <c r="DA602" s="103"/>
      <c r="DB602" s="103"/>
      <c r="DC602" s="103"/>
      <c r="DD602" s="103"/>
      <c r="DE602" s="103"/>
      <c r="DF602" s="103"/>
      <c r="DG602" s="103"/>
      <c r="DH602" s="103"/>
      <c r="DI602" s="103"/>
      <c r="DJ602" s="103"/>
      <c r="DK602" s="103"/>
      <c r="DL602" s="103"/>
      <c r="DM602" s="103"/>
      <c r="DN602" s="103"/>
      <c r="DO602" s="103"/>
      <c r="DP602" s="103"/>
      <c r="DQ602" s="103"/>
      <c r="DR602" s="103"/>
      <c r="DS602" s="103"/>
      <c r="DT602" s="103"/>
      <c r="DU602" s="103"/>
      <c r="DV602" s="103"/>
      <c r="DW602" s="103"/>
      <c r="DX602" s="103"/>
      <c r="DY602" s="103"/>
      <c r="DZ602" s="103"/>
      <c r="EA602" s="103"/>
      <c r="EB602" s="103"/>
      <c r="EC602" s="103"/>
      <c r="ED602" s="103"/>
      <c r="EE602" s="103"/>
      <c r="EF602" s="103"/>
      <c r="EG602" s="103"/>
      <c r="EH602" s="103"/>
      <c r="EI602" s="103"/>
      <c r="EJ602" s="103"/>
      <c r="EK602" s="103"/>
      <c r="EL602" s="103"/>
      <c r="EM602" s="103"/>
      <c r="EN602" s="103"/>
      <c r="EO602" s="103"/>
      <c r="EP602" s="103"/>
      <c r="EQ602" s="103"/>
      <c r="ER602" s="103"/>
      <c r="ES602" s="103"/>
      <c r="ET602" s="103"/>
      <c r="EU602" s="103"/>
      <c r="EV602" s="103"/>
      <c r="EW602" s="103"/>
      <c r="EX602" s="103"/>
      <c r="EY602" s="103"/>
      <c r="EZ602" s="103"/>
      <c r="FA602" s="103"/>
      <c r="FB602" s="103"/>
      <c r="FC602" s="103"/>
      <c r="FD602" s="103"/>
      <c r="FE602" s="103"/>
      <c r="FF602" s="103"/>
      <c r="FG602" s="103"/>
      <c r="FH602" s="103"/>
      <c r="FI602" s="103"/>
      <c r="FJ602" s="103"/>
      <c r="FK602" s="103"/>
      <c r="FL602" s="103"/>
      <c r="FM602" s="103"/>
      <c r="FN602" s="103"/>
      <c r="FO602" s="103"/>
      <c r="FP602" s="103"/>
      <c r="FQ602" s="103"/>
      <c r="FR602" s="103"/>
      <c r="FS602" s="103"/>
      <c r="FT602" s="103"/>
      <c r="FU602" s="103"/>
      <c r="FV602" s="103"/>
      <c r="FW602" s="103"/>
      <c r="FX602" s="103"/>
      <c r="FY602" s="103"/>
      <c r="FZ602" s="103"/>
      <c r="GA602" s="103"/>
      <c r="GB602" s="103"/>
      <c r="GC602" s="103"/>
      <c r="GD602" s="103"/>
      <c r="GE602" s="103"/>
      <c r="GF602" s="103"/>
      <c r="GG602" s="103"/>
      <c r="GH602" s="103"/>
      <c r="GI602" s="103"/>
      <c r="GJ602" s="103"/>
      <c r="GK602" s="103"/>
      <c r="GL602" s="103"/>
      <c r="GM602" s="103"/>
      <c r="GN602" s="103"/>
      <c r="GO602" s="103"/>
      <c r="GP602" s="103"/>
      <c r="GQ602" s="103"/>
      <c r="GR602" s="103"/>
      <c r="GS602" s="103"/>
      <c r="GT602" s="103"/>
      <c r="GU602" s="103"/>
      <c r="GV602" s="103"/>
      <c r="GW602" s="103"/>
      <c r="GX602" s="103"/>
      <c r="GY602" s="103"/>
      <c r="GZ602" s="103"/>
      <c r="HA602" s="103"/>
      <c r="HB602" s="103"/>
      <c r="HC602" s="103"/>
      <c r="HD602" s="103"/>
      <c r="HE602" s="103"/>
      <c r="HF602" s="103"/>
      <c r="HG602" s="103"/>
      <c r="HH602" s="103"/>
      <c r="HI602" s="103"/>
      <c r="HJ602" s="103"/>
      <c r="HK602" s="103"/>
      <c r="HL602" s="103"/>
      <c r="HM602" s="103"/>
      <c r="HN602" s="103"/>
      <c r="HO602" s="103"/>
      <c r="HP602" s="103"/>
      <c r="HQ602" s="103"/>
      <c r="HR602" s="103"/>
      <c r="HS602" s="103"/>
      <c r="HT602" s="103"/>
      <c r="HU602" s="103"/>
      <c r="HV602" s="103"/>
      <c r="HW602" s="103"/>
      <c r="HX602" s="103"/>
      <c r="HY602" s="103"/>
      <c r="HZ602" s="103"/>
      <c r="IA602" s="103"/>
      <c r="IB602" s="103"/>
      <c r="IC602" s="103"/>
      <c r="ID602" s="103"/>
      <c r="IE602" s="103"/>
      <c r="IF602" s="103"/>
      <c r="IG602" s="103"/>
      <c r="IH602" s="103"/>
      <c r="II602" s="103"/>
      <c r="IJ602" s="103"/>
      <c r="IK602" s="103"/>
      <c r="IL602" s="103"/>
      <c r="IM602" s="103"/>
      <c r="IN602" s="103"/>
    </row>
    <row r="603" spans="1:248" ht="21">
      <c r="A603" s="225"/>
      <c r="B603" s="137"/>
      <c r="C603" s="138"/>
      <c r="D603" s="138"/>
      <c r="E603" s="137"/>
      <c r="F603" s="134"/>
      <c r="G603" s="134"/>
      <c r="H603" s="275"/>
      <c r="I603" s="134"/>
      <c r="J603" s="134"/>
      <c r="K603" s="275"/>
      <c r="L603" s="420"/>
      <c r="M603" s="421"/>
      <c r="N603" s="422"/>
      <c r="O603" s="138"/>
      <c r="P603" s="139"/>
      <c r="Q603" s="140"/>
      <c r="R603" s="140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  <c r="BD603" s="103"/>
      <c r="BE603" s="103"/>
      <c r="BF603" s="103"/>
      <c r="BG603" s="103"/>
      <c r="BH603" s="103"/>
      <c r="BI603" s="103"/>
      <c r="BJ603" s="103"/>
      <c r="BK603" s="103"/>
      <c r="BL603" s="103"/>
      <c r="BM603" s="103"/>
      <c r="BN603" s="103"/>
      <c r="BO603" s="103"/>
      <c r="BP603" s="103"/>
      <c r="BQ603" s="103"/>
      <c r="BR603" s="103"/>
      <c r="BS603" s="103"/>
      <c r="BT603" s="103"/>
      <c r="BU603" s="103"/>
      <c r="BV603" s="103"/>
      <c r="BW603" s="103"/>
      <c r="BX603" s="103"/>
      <c r="BY603" s="103"/>
      <c r="BZ603" s="103"/>
      <c r="CA603" s="103"/>
      <c r="CB603" s="103"/>
      <c r="CC603" s="103"/>
      <c r="CD603" s="103"/>
      <c r="CE603" s="103"/>
      <c r="CF603" s="103"/>
      <c r="CG603" s="103"/>
      <c r="CH603" s="103"/>
      <c r="CI603" s="103"/>
      <c r="CJ603" s="103"/>
      <c r="CK603" s="103"/>
      <c r="CL603" s="103"/>
      <c r="CM603" s="103"/>
      <c r="CN603" s="103"/>
      <c r="CO603" s="103"/>
      <c r="CP603" s="103"/>
      <c r="CQ603" s="103"/>
      <c r="CR603" s="103"/>
      <c r="CS603" s="103"/>
      <c r="CT603" s="103"/>
      <c r="CU603" s="103"/>
      <c r="CV603" s="103"/>
      <c r="CW603" s="103"/>
      <c r="CX603" s="103"/>
      <c r="CY603" s="103"/>
      <c r="CZ603" s="103"/>
      <c r="DA603" s="103"/>
      <c r="DB603" s="103"/>
      <c r="DC603" s="103"/>
      <c r="DD603" s="103"/>
      <c r="DE603" s="103"/>
      <c r="DF603" s="103"/>
      <c r="DG603" s="103"/>
      <c r="DH603" s="103"/>
      <c r="DI603" s="103"/>
      <c r="DJ603" s="103"/>
      <c r="DK603" s="103"/>
      <c r="DL603" s="103"/>
      <c r="DM603" s="103"/>
      <c r="DN603" s="103"/>
      <c r="DO603" s="103"/>
      <c r="DP603" s="103"/>
      <c r="DQ603" s="103"/>
      <c r="DR603" s="103"/>
      <c r="DS603" s="103"/>
      <c r="DT603" s="103"/>
      <c r="DU603" s="103"/>
      <c r="DV603" s="103"/>
      <c r="DW603" s="103"/>
      <c r="DX603" s="103"/>
      <c r="DY603" s="103"/>
      <c r="DZ603" s="103"/>
      <c r="EA603" s="103"/>
      <c r="EB603" s="103"/>
      <c r="EC603" s="103"/>
      <c r="ED603" s="103"/>
      <c r="EE603" s="103"/>
      <c r="EF603" s="103"/>
      <c r="EG603" s="103"/>
      <c r="EH603" s="103"/>
      <c r="EI603" s="103"/>
      <c r="EJ603" s="103"/>
      <c r="EK603" s="103"/>
      <c r="EL603" s="103"/>
      <c r="EM603" s="103"/>
      <c r="EN603" s="103"/>
      <c r="EO603" s="103"/>
      <c r="EP603" s="103"/>
      <c r="EQ603" s="103"/>
      <c r="ER603" s="103"/>
      <c r="ES603" s="103"/>
      <c r="ET603" s="103"/>
      <c r="EU603" s="103"/>
      <c r="EV603" s="103"/>
      <c r="EW603" s="103"/>
      <c r="EX603" s="103"/>
      <c r="EY603" s="103"/>
      <c r="EZ603" s="103"/>
      <c r="FA603" s="103"/>
      <c r="FB603" s="103"/>
      <c r="FC603" s="103"/>
      <c r="FD603" s="103"/>
      <c r="FE603" s="103"/>
      <c r="FF603" s="103"/>
      <c r="FG603" s="103"/>
      <c r="FH603" s="103"/>
      <c r="FI603" s="103"/>
      <c r="FJ603" s="103"/>
      <c r="FK603" s="103"/>
      <c r="FL603" s="103"/>
      <c r="FM603" s="103"/>
      <c r="FN603" s="103"/>
      <c r="FO603" s="103"/>
      <c r="FP603" s="103"/>
      <c r="FQ603" s="103"/>
      <c r="FR603" s="103"/>
      <c r="FS603" s="103"/>
      <c r="FT603" s="103"/>
      <c r="FU603" s="103"/>
      <c r="FV603" s="103"/>
      <c r="FW603" s="103"/>
      <c r="FX603" s="103"/>
      <c r="FY603" s="103"/>
      <c r="FZ603" s="103"/>
      <c r="GA603" s="103"/>
      <c r="GB603" s="103"/>
      <c r="GC603" s="103"/>
      <c r="GD603" s="103"/>
      <c r="GE603" s="103"/>
      <c r="GF603" s="103"/>
      <c r="GG603" s="103"/>
      <c r="GH603" s="103"/>
      <c r="GI603" s="103"/>
      <c r="GJ603" s="103"/>
      <c r="GK603" s="103"/>
      <c r="GL603" s="103"/>
      <c r="GM603" s="103"/>
      <c r="GN603" s="103"/>
      <c r="GO603" s="103"/>
      <c r="GP603" s="103"/>
      <c r="GQ603" s="103"/>
      <c r="GR603" s="103"/>
      <c r="GS603" s="103"/>
      <c r="GT603" s="103"/>
      <c r="GU603" s="103"/>
      <c r="GV603" s="103"/>
      <c r="GW603" s="103"/>
      <c r="GX603" s="103"/>
      <c r="GY603" s="103"/>
      <c r="GZ603" s="103"/>
      <c r="HA603" s="103"/>
      <c r="HB603" s="103"/>
      <c r="HC603" s="103"/>
      <c r="HD603" s="103"/>
      <c r="HE603" s="103"/>
      <c r="HF603" s="103"/>
      <c r="HG603" s="103"/>
      <c r="HH603" s="103"/>
      <c r="HI603" s="103"/>
      <c r="HJ603" s="103"/>
      <c r="HK603" s="103"/>
      <c r="HL603" s="103"/>
      <c r="HM603" s="103"/>
      <c r="HN603" s="103"/>
      <c r="HO603" s="103"/>
      <c r="HP603" s="103"/>
      <c r="HQ603" s="103"/>
      <c r="HR603" s="103"/>
      <c r="HS603" s="103"/>
      <c r="HT603" s="103"/>
      <c r="HU603" s="103"/>
      <c r="HV603" s="103"/>
      <c r="HW603" s="103"/>
      <c r="HX603" s="103"/>
      <c r="HY603" s="103"/>
      <c r="HZ603" s="103"/>
      <c r="IA603" s="103"/>
      <c r="IB603" s="103"/>
      <c r="IC603" s="103"/>
      <c r="ID603" s="103"/>
      <c r="IE603" s="103"/>
      <c r="IF603" s="103"/>
      <c r="IG603" s="103"/>
      <c r="IH603" s="103"/>
      <c r="II603" s="103"/>
      <c r="IJ603" s="103"/>
      <c r="IK603" s="103"/>
      <c r="IL603" s="103"/>
      <c r="IM603" s="103"/>
      <c r="IN603" s="103"/>
    </row>
    <row r="604" spans="1:248" ht="60.75">
      <c r="A604" s="222">
        <v>218</v>
      </c>
      <c r="B604" s="254" t="s">
        <v>88</v>
      </c>
      <c r="C604" s="254" t="s">
        <v>283</v>
      </c>
      <c r="D604" s="254" t="s">
        <v>1183</v>
      </c>
      <c r="E604" s="254">
        <v>50</v>
      </c>
      <c r="F604" s="284" t="s">
        <v>2055</v>
      </c>
      <c r="G604" s="284"/>
      <c r="H604" s="284"/>
      <c r="I604" s="285" t="s">
        <v>184</v>
      </c>
      <c r="J604" s="284" t="s">
        <v>179</v>
      </c>
      <c r="K604" s="286">
        <v>2.33</v>
      </c>
      <c r="L604" s="287">
        <v>0.0777</v>
      </c>
      <c r="M604" s="286">
        <v>2.88</v>
      </c>
      <c r="N604" s="288">
        <v>2.88</v>
      </c>
      <c r="O604" s="289">
        <v>2.33</v>
      </c>
      <c r="P604" s="479">
        <v>1</v>
      </c>
      <c r="Q604" s="117"/>
      <c r="R604" s="117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  <c r="BD604" s="103"/>
      <c r="BE604" s="103"/>
      <c r="BF604" s="103"/>
      <c r="BG604" s="103"/>
      <c r="BH604" s="103"/>
      <c r="BI604" s="103"/>
      <c r="BJ604" s="103"/>
      <c r="BK604" s="103"/>
      <c r="BL604" s="103"/>
      <c r="BM604" s="103"/>
      <c r="BN604" s="103"/>
      <c r="BO604" s="103"/>
      <c r="BP604" s="103"/>
      <c r="BQ604" s="103"/>
      <c r="BR604" s="103"/>
      <c r="BS604" s="103"/>
      <c r="BT604" s="103"/>
      <c r="BU604" s="103"/>
      <c r="BV604" s="103"/>
      <c r="BW604" s="103"/>
      <c r="BX604" s="103"/>
      <c r="BY604" s="103"/>
      <c r="BZ604" s="103"/>
      <c r="CA604" s="103"/>
      <c r="CB604" s="103"/>
      <c r="CC604" s="103"/>
      <c r="CD604" s="103"/>
      <c r="CE604" s="103"/>
      <c r="CF604" s="103"/>
      <c r="CG604" s="103"/>
      <c r="CH604" s="103"/>
      <c r="CI604" s="103"/>
      <c r="CJ604" s="103"/>
      <c r="CK604" s="103"/>
      <c r="CL604" s="103"/>
      <c r="CM604" s="103"/>
      <c r="CN604" s="103"/>
      <c r="CO604" s="103"/>
      <c r="CP604" s="103"/>
      <c r="CQ604" s="103"/>
      <c r="CR604" s="103"/>
      <c r="CS604" s="103"/>
      <c r="CT604" s="103"/>
      <c r="CU604" s="103"/>
      <c r="CV604" s="103"/>
      <c r="CW604" s="103"/>
      <c r="CX604" s="103"/>
      <c r="CY604" s="103"/>
      <c r="CZ604" s="103"/>
      <c r="DA604" s="103"/>
      <c r="DB604" s="103"/>
      <c r="DC604" s="103"/>
      <c r="DD604" s="103"/>
      <c r="DE604" s="103"/>
      <c r="DF604" s="103"/>
      <c r="DG604" s="103"/>
      <c r="DH604" s="103"/>
      <c r="DI604" s="103"/>
      <c r="DJ604" s="103"/>
      <c r="DK604" s="103"/>
      <c r="DL604" s="103"/>
      <c r="DM604" s="103"/>
      <c r="DN604" s="103"/>
      <c r="DO604" s="103"/>
      <c r="DP604" s="103"/>
      <c r="DQ604" s="103"/>
      <c r="DR604" s="103"/>
      <c r="DS604" s="103"/>
      <c r="DT604" s="103"/>
      <c r="DU604" s="103"/>
      <c r="DV604" s="103"/>
      <c r="DW604" s="103"/>
      <c r="DX604" s="103"/>
      <c r="DY604" s="103"/>
      <c r="DZ604" s="103"/>
      <c r="EA604" s="103"/>
      <c r="EB604" s="103"/>
      <c r="EC604" s="103"/>
      <c r="ED604" s="103"/>
      <c r="EE604" s="103"/>
      <c r="EF604" s="103"/>
      <c r="EG604" s="103"/>
      <c r="EH604" s="103"/>
      <c r="EI604" s="103"/>
      <c r="EJ604" s="103"/>
      <c r="EK604" s="103"/>
      <c r="EL604" s="103"/>
      <c r="EM604" s="103"/>
      <c r="EN604" s="103"/>
      <c r="EO604" s="103"/>
      <c r="EP604" s="103"/>
      <c r="EQ604" s="103"/>
      <c r="ER604" s="103"/>
      <c r="ES604" s="103"/>
      <c r="ET604" s="103"/>
      <c r="EU604" s="103"/>
      <c r="EV604" s="103"/>
      <c r="EW604" s="103"/>
      <c r="EX604" s="103"/>
      <c r="EY604" s="103"/>
      <c r="EZ604" s="103"/>
      <c r="FA604" s="103"/>
      <c r="FB604" s="103"/>
      <c r="FC604" s="103"/>
      <c r="FD604" s="103"/>
      <c r="FE604" s="103"/>
      <c r="FF604" s="103"/>
      <c r="FG604" s="103"/>
      <c r="FH604" s="103"/>
      <c r="FI604" s="103"/>
      <c r="FJ604" s="103"/>
      <c r="FK604" s="103"/>
      <c r="FL604" s="103"/>
      <c r="FM604" s="103"/>
      <c r="FN604" s="103"/>
      <c r="FO604" s="103"/>
      <c r="FP604" s="103"/>
      <c r="FQ604" s="103"/>
      <c r="FR604" s="103"/>
      <c r="FS604" s="103"/>
      <c r="FT604" s="103"/>
      <c r="FU604" s="103"/>
      <c r="FV604" s="103"/>
      <c r="FW604" s="103"/>
      <c r="FX604" s="103"/>
      <c r="FY604" s="103"/>
      <c r="FZ604" s="103"/>
      <c r="GA604" s="103"/>
      <c r="GB604" s="103"/>
      <c r="GC604" s="103"/>
      <c r="GD604" s="103"/>
      <c r="GE604" s="103"/>
      <c r="GF604" s="103"/>
      <c r="GG604" s="103"/>
      <c r="GH604" s="103"/>
      <c r="GI604" s="103"/>
      <c r="GJ604" s="103"/>
      <c r="GK604" s="103"/>
      <c r="GL604" s="103"/>
      <c r="GM604" s="103"/>
      <c r="GN604" s="103"/>
      <c r="GO604" s="103"/>
      <c r="GP604" s="103"/>
      <c r="GQ604" s="103"/>
      <c r="GR604" s="103"/>
      <c r="GS604" s="103"/>
      <c r="GT604" s="103"/>
      <c r="GU604" s="103"/>
      <c r="GV604" s="103"/>
      <c r="GW604" s="103"/>
      <c r="GX604" s="103"/>
      <c r="GY604" s="103"/>
      <c r="GZ604" s="103"/>
      <c r="HA604" s="103"/>
      <c r="HB604" s="103"/>
      <c r="HC604" s="103"/>
      <c r="HD604" s="103"/>
      <c r="HE604" s="103"/>
      <c r="HF604" s="103"/>
      <c r="HG604" s="103"/>
      <c r="HH604" s="103"/>
      <c r="HI604" s="103"/>
      <c r="HJ604" s="103"/>
      <c r="HK604" s="103"/>
      <c r="HL604" s="103"/>
      <c r="HM604" s="103"/>
      <c r="HN604" s="103"/>
      <c r="HO604" s="103"/>
      <c r="HP604" s="103"/>
      <c r="HQ604" s="103"/>
      <c r="HR604" s="103"/>
      <c r="HS604" s="103"/>
      <c r="HT604" s="103"/>
      <c r="HU604" s="103"/>
      <c r="HV604" s="103"/>
      <c r="HW604" s="103"/>
      <c r="HX604" s="103"/>
      <c r="HY604" s="103"/>
      <c r="HZ604" s="103"/>
      <c r="IA604" s="103"/>
      <c r="IB604" s="103"/>
      <c r="IC604" s="103"/>
      <c r="ID604" s="103"/>
      <c r="IE604" s="103"/>
      <c r="IF604" s="103"/>
      <c r="IG604" s="103"/>
      <c r="IH604" s="103"/>
      <c r="II604" s="103"/>
      <c r="IJ604" s="103"/>
      <c r="IK604" s="103"/>
      <c r="IL604" s="103"/>
      <c r="IM604" s="103"/>
      <c r="IN604" s="103"/>
    </row>
    <row r="605" spans="1:248" ht="84">
      <c r="A605" s="226">
        <v>218</v>
      </c>
      <c r="B605" s="101" t="s">
        <v>88</v>
      </c>
      <c r="C605" s="101" t="s">
        <v>283</v>
      </c>
      <c r="D605" s="101" t="s">
        <v>1183</v>
      </c>
      <c r="E605" s="101">
        <v>50</v>
      </c>
      <c r="F605" s="90" t="s">
        <v>2461</v>
      </c>
      <c r="G605" s="96" t="s">
        <v>1157</v>
      </c>
      <c r="H605" s="276">
        <v>30</v>
      </c>
      <c r="I605" s="90" t="s">
        <v>1171</v>
      </c>
      <c r="J605" s="90" t="s">
        <v>1124</v>
      </c>
      <c r="K605" s="276">
        <v>2.35</v>
      </c>
      <c r="L605" s="277">
        <v>0.0653</v>
      </c>
      <c r="M605" s="278">
        <v>2.88</v>
      </c>
      <c r="N605" s="413"/>
      <c r="O605" s="102">
        <v>2.35</v>
      </c>
      <c r="P605" s="479">
        <v>2</v>
      </c>
      <c r="Q605" s="117"/>
      <c r="R605" s="117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  <c r="BD605" s="103"/>
      <c r="BE605" s="103"/>
      <c r="BF605" s="103"/>
      <c r="BG605" s="103"/>
      <c r="BH605" s="103"/>
      <c r="BI605" s="103"/>
      <c r="BJ605" s="103"/>
      <c r="BK605" s="103"/>
      <c r="BL605" s="103"/>
      <c r="BM605" s="103"/>
      <c r="BN605" s="103"/>
      <c r="BO605" s="103"/>
      <c r="BP605" s="103"/>
      <c r="BQ605" s="103"/>
      <c r="BR605" s="103"/>
      <c r="BS605" s="103"/>
      <c r="BT605" s="103"/>
      <c r="BU605" s="103"/>
      <c r="BV605" s="103"/>
      <c r="BW605" s="103"/>
      <c r="BX605" s="103"/>
      <c r="BY605" s="103"/>
      <c r="BZ605" s="103"/>
      <c r="CA605" s="103"/>
      <c r="CB605" s="103"/>
      <c r="CC605" s="103"/>
      <c r="CD605" s="103"/>
      <c r="CE605" s="103"/>
      <c r="CF605" s="103"/>
      <c r="CG605" s="103"/>
      <c r="CH605" s="103"/>
      <c r="CI605" s="103"/>
      <c r="CJ605" s="103"/>
      <c r="CK605" s="103"/>
      <c r="CL605" s="103"/>
      <c r="CM605" s="103"/>
      <c r="CN605" s="103"/>
      <c r="CO605" s="103"/>
      <c r="CP605" s="103"/>
      <c r="CQ605" s="103"/>
      <c r="CR605" s="103"/>
      <c r="CS605" s="103"/>
      <c r="CT605" s="103"/>
      <c r="CU605" s="103"/>
      <c r="CV605" s="103"/>
      <c r="CW605" s="103"/>
      <c r="CX605" s="103"/>
      <c r="CY605" s="103"/>
      <c r="CZ605" s="103"/>
      <c r="DA605" s="103"/>
      <c r="DB605" s="103"/>
      <c r="DC605" s="103"/>
      <c r="DD605" s="103"/>
      <c r="DE605" s="103"/>
      <c r="DF605" s="103"/>
      <c r="DG605" s="103"/>
      <c r="DH605" s="103"/>
      <c r="DI605" s="103"/>
      <c r="DJ605" s="103"/>
      <c r="DK605" s="103"/>
      <c r="DL605" s="103"/>
      <c r="DM605" s="103"/>
      <c r="DN605" s="103"/>
      <c r="DO605" s="103"/>
      <c r="DP605" s="103"/>
      <c r="DQ605" s="103"/>
      <c r="DR605" s="103"/>
      <c r="DS605" s="103"/>
      <c r="DT605" s="103"/>
      <c r="DU605" s="103"/>
      <c r="DV605" s="103"/>
      <c r="DW605" s="103"/>
      <c r="DX605" s="103"/>
      <c r="DY605" s="103"/>
      <c r="DZ605" s="103"/>
      <c r="EA605" s="103"/>
      <c r="EB605" s="103"/>
      <c r="EC605" s="103"/>
      <c r="ED605" s="103"/>
      <c r="EE605" s="103"/>
      <c r="EF605" s="103"/>
      <c r="EG605" s="103"/>
      <c r="EH605" s="103"/>
      <c r="EI605" s="103"/>
      <c r="EJ605" s="103"/>
      <c r="EK605" s="103"/>
      <c r="EL605" s="103"/>
      <c r="EM605" s="103"/>
      <c r="EN605" s="103"/>
      <c r="EO605" s="103"/>
      <c r="EP605" s="103"/>
      <c r="EQ605" s="103"/>
      <c r="ER605" s="103"/>
      <c r="ES605" s="103"/>
      <c r="ET605" s="103"/>
      <c r="EU605" s="103"/>
      <c r="EV605" s="103"/>
      <c r="EW605" s="103"/>
      <c r="EX605" s="103"/>
      <c r="EY605" s="103"/>
      <c r="EZ605" s="103"/>
      <c r="FA605" s="103"/>
      <c r="FB605" s="103"/>
      <c r="FC605" s="103"/>
      <c r="FD605" s="103"/>
      <c r="FE605" s="103"/>
      <c r="FF605" s="103"/>
      <c r="FG605" s="103"/>
      <c r="FH605" s="103"/>
      <c r="FI605" s="103"/>
      <c r="FJ605" s="103"/>
      <c r="FK605" s="103"/>
      <c r="FL605" s="103"/>
      <c r="FM605" s="103"/>
      <c r="FN605" s="103"/>
      <c r="FO605" s="103"/>
      <c r="FP605" s="103"/>
      <c r="FQ605" s="103"/>
      <c r="FR605" s="103"/>
      <c r="FS605" s="103"/>
      <c r="FT605" s="103"/>
      <c r="FU605" s="103"/>
      <c r="FV605" s="103"/>
      <c r="FW605" s="103"/>
      <c r="FX605" s="103"/>
      <c r="FY605" s="103"/>
      <c r="FZ605" s="103"/>
      <c r="GA605" s="103"/>
      <c r="GB605" s="103"/>
      <c r="GC605" s="103"/>
      <c r="GD605" s="103"/>
      <c r="GE605" s="103"/>
      <c r="GF605" s="103"/>
      <c r="GG605" s="103"/>
      <c r="GH605" s="103"/>
      <c r="GI605" s="103"/>
      <c r="GJ605" s="103"/>
      <c r="GK605" s="103"/>
      <c r="GL605" s="103"/>
      <c r="GM605" s="103"/>
      <c r="GN605" s="103"/>
      <c r="GO605" s="103"/>
      <c r="GP605" s="103"/>
      <c r="GQ605" s="103"/>
      <c r="GR605" s="103"/>
      <c r="GS605" s="103"/>
      <c r="GT605" s="103"/>
      <c r="GU605" s="103"/>
      <c r="GV605" s="103"/>
      <c r="GW605" s="103"/>
      <c r="GX605" s="103"/>
      <c r="GY605" s="103"/>
      <c r="GZ605" s="103"/>
      <c r="HA605" s="103"/>
      <c r="HB605" s="103"/>
      <c r="HC605" s="103"/>
      <c r="HD605" s="103"/>
      <c r="HE605" s="103"/>
      <c r="HF605" s="103"/>
      <c r="HG605" s="103"/>
      <c r="HH605" s="103"/>
      <c r="HI605" s="103"/>
      <c r="HJ605" s="103"/>
      <c r="HK605" s="103"/>
      <c r="HL605" s="103"/>
      <c r="HM605" s="103"/>
      <c r="HN605" s="103"/>
      <c r="HO605" s="103"/>
      <c r="HP605" s="103"/>
      <c r="HQ605" s="103"/>
      <c r="HR605" s="103"/>
      <c r="HS605" s="103"/>
      <c r="HT605" s="103"/>
      <c r="HU605" s="103"/>
      <c r="HV605" s="103"/>
      <c r="HW605" s="103"/>
      <c r="HX605" s="103"/>
      <c r="HY605" s="103"/>
      <c r="HZ605" s="103"/>
      <c r="IA605" s="103"/>
      <c r="IB605" s="103"/>
      <c r="IC605" s="103"/>
      <c r="ID605" s="103"/>
      <c r="IE605" s="103"/>
      <c r="IF605" s="103"/>
      <c r="IG605" s="103"/>
      <c r="IH605" s="103"/>
      <c r="II605" s="103"/>
      <c r="IJ605" s="103"/>
      <c r="IK605" s="103"/>
      <c r="IL605" s="103"/>
      <c r="IM605" s="103"/>
      <c r="IN605" s="103"/>
    </row>
    <row r="606" spans="1:248" ht="21">
      <c r="A606" s="225"/>
      <c r="B606" s="137"/>
      <c r="C606" s="137"/>
      <c r="D606" s="137"/>
      <c r="E606" s="137"/>
      <c r="F606" s="111"/>
      <c r="G606" s="111"/>
      <c r="H606" s="272"/>
      <c r="I606" s="111"/>
      <c r="J606" s="111"/>
      <c r="K606" s="272"/>
      <c r="L606" s="273"/>
      <c r="M606" s="274"/>
      <c r="N606" s="419"/>
      <c r="O606" s="138"/>
      <c r="P606" s="139"/>
      <c r="Q606" s="140"/>
      <c r="R606" s="140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  <c r="BD606" s="103"/>
      <c r="BE606" s="103"/>
      <c r="BF606" s="103"/>
      <c r="BG606" s="103"/>
      <c r="BH606" s="103"/>
      <c r="BI606" s="103"/>
      <c r="BJ606" s="103"/>
      <c r="BK606" s="103"/>
      <c r="BL606" s="103"/>
      <c r="BM606" s="103"/>
      <c r="BN606" s="103"/>
      <c r="BO606" s="103"/>
      <c r="BP606" s="103"/>
      <c r="BQ606" s="103"/>
      <c r="BR606" s="103"/>
      <c r="BS606" s="103"/>
      <c r="BT606" s="103"/>
      <c r="BU606" s="103"/>
      <c r="BV606" s="103"/>
      <c r="BW606" s="103"/>
      <c r="BX606" s="103"/>
      <c r="BY606" s="103"/>
      <c r="BZ606" s="103"/>
      <c r="CA606" s="103"/>
      <c r="CB606" s="103"/>
      <c r="CC606" s="103"/>
      <c r="CD606" s="103"/>
      <c r="CE606" s="103"/>
      <c r="CF606" s="103"/>
      <c r="CG606" s="103"/>
      <c r="CH606" s="103"/>
      <c r="CI606" s="103"/>
      <c r="CJ606" s="103"/>
      <c r="CK606" s="103"/>
      <c r="CL606" s="103"/>
      <c r="CM606" s="103"/>
      <c r="CN606" s="103"/>
      <c r="CO606" s="103"/>
      <c r="CP606" s="103"/>
      <c r="CQ606" s="103"/>
      <c r="CR606" s="103"/>
      <c r="CS606" s="103"/>
      <c r="CT606" s="103"/>
      <c r="CU606" s="103"/>
      <c r="CV606" s="103"/>
      <c r="CW606" s="103"/>
      <c r="CX606" s="103"/>
      <c r="CY606" s="103"/>
      <c r="CZ606" s="103"/>
      <c r="DA606" s="103"/>
      <c r="DB606" s="103"/>
      <c r="DC606" s="103"/>
      <c r="DD606" s="103"/>
      <c r="DE606" s="103"/>
      <c r="DF606" s="103"/>
      <c r="DG606" s="103"/>
      <c r="DH606" s="103"/>
      <c r="DI606" s="103"/>
      <c r="DJ606" s="103"/>
      <c r="DK606" s="103"/>
      <c r="DL606" s="103"/>
      <c r="DM606" s="103"/>
      <c r="DN606" s="103"/>
      <c r="DO606" s="103"/>
      <c r="DP606" s="103"/>
      <c r="DQ606" s="103"/>
      <c r="DR606" s="103"/>
      <c r="DS606" s="103"/>
      <c r="DT606" s="103"/>
      <c r="DU606" s="103"/>
      <c r="DV606" s="103"/>
      <c r="DW606" s="103"/>
      <c r="DX606" s="103"/>
      <c r="DY606" s="103"/>
      <c r="DZ606" s="103"/>
      <c r="EA606" s="103"/>
      <c r="EB606" s="103"/>
      <c r="EC606" s="103"/>
      <c r="ED606" s="103"/>
      <c r="EE606" s="103"/>
      <c r="EF606" s="103"/>
      <c r="EG606" s="103"/>
      <c r="EH606" s="103"/>
      <c r="EI606" s="103"/>
      <c r="EJ606" s="103"/>
      <c r="EK606" s="103"/>
      <c r="EL606" s="103"/>
      <c r="EM606" s="103"/>
      <c r="EN606" s="103"/>
      <c r="EO606" s="103"/>
      <c r="EP606" s="103"/>
      <c r="EQ606" s="103"/>
      <c r="ER606" s="103"/>
      <c r="ES606" s="103"/>
      <c r="ET606" s="103"/>
      <c r="EU606" s="103"/>
      <c r="EV606" s="103"/>
      <c r="EW606" s="103"/>
      <c r="EX606" s="103"/>
      <c r="EY606" s="103"/>
      <c r="EZ606" s="103"/>
      <c r="FA606" s="103"/>
      <c r="FB606" s="103"/>
      <c r="FC606" s="103"/>
      <c r="FD606" s="103"/>
      <c r="FE606" s="103"/>
      <c r="FF606" s="103"/>
      <c r="FG606" s="103"/>
      <c r="FH606" s="103"/>
      <c r="FI606" s="103"/>
      <c r="FJ606" s="103"/>
      <c r="FK606" s="103"/>
      <c r="FL606" s="103"/>
      <c r="FM606" s="103"/>
      <c r="FN606" s="103"/>
      <c r="FO606" s="103"/>
      <c r="FP606" s="103"/>
      <c r="FQ606" s="103"/>
      <c r="FR606" s="103"/>
      <c r="FS606" s="103"/>
      <c r="FT606" s="103"/>
      <c r="FU606" s="103"/>
      <c r="FV606" s="103"/>
      <c r="FW606" s="103"/>
      <c r="FX606" s="103"/>
      <c r="FY606" s="103"/>
      <c r="FZ606" s="103"/>
      <c r="GA606" s="103"/>
      <c r="GB606" s="103"/>
      <c r="GC606" s="103"/>
      <c r="GD606" s="103"/>
      <c r="GE606" s="103"/>
      <c r="GF606" s="103"/>
      <c r="GG606" s="103"/>
      <c r="GH606" s="103"/>
      <c r="GI606" s="103"/>
      <c r="GJ606" s="103"/>
      <c r="GK606" s="103"/>
      <c r="GL606" s="103"/>
      <c r="GM606" s="103"/>
      <c r="GN606" s="103"/>
      <c r="GO606" s="103"/>
      <c r="GP606" s="103"/>
      <c r="GQ606" s="103"/>
      <c r="GR606" s="103"/>
      <c r="GS606" s="103"/>
      <c r="GT606" s="103"/>
      <c r="GU606" s="103"/>
      <c r="GV606" s="103"/>
      <c r="GW606" s="103"/>
      <c r="GX606" s="103"/>
      <c r="GY606" s="103"/>
      <c r="GZ606" s="103"/>
      <c r="HA606" s="103"/>
      <c r="HB606" s="103"/>
      <c r="HC606" s="103"/>
      <c r="HD606" s="103"/>
      <c r="HE606" s="103"/>
      <c r="HF606" s="103"/>
      <c r="HG606" s="103"/>
      <c r="HH606" s="103"/>
      <c r="HI606" s="103"/>
      <c r="HJ606" s="103"/>
      <c r="HK606" s="103"/>
      <c r="HL606" s="103"/>
      <c r="HM606" s="103"/>
      <c r="HN606" s="103"/>
      <c r="HO606" s="103"/>
      <c r="HP606" s="103"/>
      <c r="HQ606" s="103"/>
      <c r="HR606" s="103"/>
      <c r="HS606" s="103"/>
      <c r="HT606" s="103"/>
      <c r="HU606" s="103"/>
      <c r="HV606" s="103"/>
      <c r="HW606" s="103"/>
      <c r="HX606" s="103"/>
      <c r="HY606" s="103"/>
      <c r="HZ606" s="103"/>
      <c r="IA606" s="103"/>
      <c r="IB606" s="103"/>
      <c r="IC606" s="103"/>
      <c r="ID606" s="103"/>
      <c r="IE606" s="103"/>
      <c r="IF606" s="103"/>
      <c r="IG606" s="103"/>
      <c r="IH606" s="103"/>
      <c r="II606" s="103"/>
      <c r="IJ606" s="103"/>
      <c r="IK606" s="103"/>
      <c r="IL606" s="103"/>
      <c r="IM606" s="103"/>
      <c r="IN606" s="103"/>
    </row>
    <row r="607" spans="1:248" ht="42">
      <c r="A607" s="222">
        <v>219</v>
      </c>
      <c r="B607" s="254" t="s">
        <v>88</v>
      </c>
      <c r="C607" s="254" t="s">
        <v>283</v>
      </c>
      <c r="D607" s="254" t="s">
        <v>1276</v>
      </c>
      <c r="E607" s="254">
        <v>10</v>
      </c>
      <c r="F607" s="255"/>
      <c r="G607" s="255"/>
      <c r="H607" s="255"/>
      <c r="I607" s="254"/>
      <c r="J607" s="254"/>
      <c r="K607" s="403"/>
      <c r="L607" s="404"/>
      <c r="M607" s="403"/>
      <c r="N607" s="405"/>
      <c r="O607" s="403"/>
      <c r="P607" s="115">
        <v>0</v>
      </c>
      <c r="Q607" s="116"/>
      <c r="R607" s="116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100"/>
      <c r="AV607" s="100"/>
      <c r="AW607" s="100"/>
      <c r="AX607" s="100"/>
      <c r="AY607" s="100"/>
      <c r="AZ607" s="100"/>
      <c r="BA607" s="100"/>
      <c r="BB607" s="100"/>
      <c r="BC607" s="100"/>
      <c r="BD607" s="100"/>
      <c r="BE607" s="100"/>
      <c r="BF607" s="100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100"/>
      <c r="BS607" s="100"/>
      <c r="BT607" s="100"/>
      <c r="BU607" s="100"/>
      <c r="BV607" s="100"/>
      <c r="BW607" s="100"/>
      <c r="BX607" s="100"/>
      <c r="BY607" s="100"/>
      <c r="BZ607" s="100"/>
      <c r="CA607" s="100"/>
      <c r="CB607" s="100"/>
      <c r="CC607" s="100"/>
      <c r="CD607" s="100"/>
      <c r="CE607" s="100"/>
      <c r="CF607" s="100"/>
      <c r="CG607" s="100"/>
      <c r="CH607" s="100"/>
      <c r="CI607" s="100"/>
      <c r="CJ607" s="100"/>
      <c r="CK607" s="100"/>
      <c r="CL607" s="100"/>
      <c r="CM607" s="100"/>
      <c r="CN607" s="100"/>
      <c r="CO607" s="100"/>
      <c r="CP607" s="100"/>
      <c r="CQ607" s="100"/>
      <c r="CR607" s="100"/>
      <c r="CS607" s="100"/>
      <c r="CT607" s="100"/>
      <c r="CU607" s="100"/>
      <c r="CV607" s="100"/>
      <c r="CW607" s="100"/>
      <c r="CX607" s="100"/>
      <c r="CY607" s="100"/>
      <c r="CZ607" s="100"/>
      <c r="DA607" s="100"/>
      <c r="DB607" s="100"/>
      <c r="DC607" s="100"/>
      <c r="DD607" s="100"/>
      <c r="DE607" s="100"/>
      <c r="DF607" s="100"/>
      <c r="DG607" s="100"/>
      <c r="DH607" s="100"/>
      <c r="DI607" s="100"/>
      <c r="DJ607" s="100"/>
      <c r="DK607" s="100"/>
      <c r="DL607" s="100"/>
      <c r="DM607" s="100"/>
      <c r="DN607" s="100"/>
      <c r="DO607" s="100"/>
      <c r="DP607" s="100"/>
      <c r="DQ607" s="100"/>
      <c r="DR607" s="100"/>
      <c r="DS607" s="100"/>
      <c r="DT607" s="100"/>
      <c r="DU607" s="100"/>
      <c r="DV607" s="100"/>
      <c r="DW607" s="100"/>
      <c r="DX607" s="100"/>
      <c r="DY607" s="100"/>
      <c r="DZ607" s="100"/>
      <c r="EA607" s="100"/>
      <c r="EB607" s="100"/>
      <c r="EC607" s="100"/>
      <c r="ED607" s="100"/>
      <c r="EE607" s="100"/>
      <c r="EF607" s="100"/>
      <c r="EG607" s="100"/>
      <c r="EH607" s="100"/>
      <c r="EI607" s="100"/>
      <c r="EJ607" s="100"/>
      <c r="EK607" s="100"/>
      <c r="EL607" s="100"/>
      <c r="EM607" s="100"/>
      <c r="EN607" s="100"/>
      <c r="EO607" s="100"/>
      <c r="EP607" s="100"/>
      <c r="EQ607" s="100"/>
      <c r="ER607" s="100"/>
      <c r="ES607" s="100"/>
      <c r="ET607" s="100"/>
      <c r="EU607" s="100"/>
      <c r="EV607" s="100"/>
      <c r="EW607" s="100"/>
      <c r="EX607" s="100"/>
      <c r="EY607" s="100"/>
      <c r="EZ607" s="100"/>
      <c r="FA607" s="100"/>
      <c r="FB607" s="100"/>
      <c r="FC607" s="100"/>
      <c r="FD607" s="100"/>
      <c r="FE607" s="100"/>
      <c r="FF607" s="100"/>
      <c r="FG607" s="100"/>
      <c r="FH607" s="100"/>
      <c r="FI607" s="100"/>
      <c r="FJ607" s="100"/>
      <c r="FK607" s="100"/>
      <c r="FL607" s="100"/>
      <c r="FM607" s="100"/>
      <c r="FN607" s="100"/>
      <c r="FO607" s="100"/>
      <c r="FP607" s="100"/>
      <c r="FQ607" s="100"/>
      <c r="FR607" s="100"/>
      <c r="FS607" s="100"/>
      <c r="FT607" s="100"/>
      <c r="FU607" s="100"/>
      <c r="FV607" s="100"/>
      <c r="FW607" s="100"/>
      <c r="FX607" s="100"/>
      <c r="FY607" s="100"/>
      <c r="FZ607" s="100"/>
      <c r="GA607" s="100"/>
      <c r="GB607" s="100"/>
      <c r="GC607" s="100"/>
      <c r="GD607" s="100"/>
      <c r="GE607" s="100"/>
      <c r="GF607" s="100"/>
      <c r="GG607" s="100"/>
      <c r="GH607" s="100"/>
      <c r="GI607" s="100"/>
      <c r="GJ607" s="100"/>
      <c r="GK607" s="100"/>
      <c r="GL607" s="100"/>
      <c r="GM607" s="100"/>
      <c r="GN607" s="100"/>
      <c r="GO607" s="100"/>
      <c r="GP607" s="100"/>
      <c r="GQ607" s="100"/>
      <c r="GR607" s="100"/>
      <c r="GS607" s="100"/>
      <c r="GT607" s="100"/>
      <c r="GU607" s="100"/>
      <c r="GV607" s="100"/>
      <c r="GW607" s="100"/>
      <c r="GX607" s="100"/>
      <c r="GY607" s="100"/>
      <c r="GZ607" s="100"/>
      <c r="HA607" s="100"/>
      <c r="HB607" s="100"/>
      <c r="HC607" s="100"/>
      <c r="HD607" s="100"/>
      <c r="HE607" s="100"/>
      <c r="HF607" s="100"/>
      <c r="HG607" s="100"/>
      <c r="HH607" s="100"/>
      <c r="HI607" s="100"/>
      <c r="HJ607" s="100"/>
      <c r="HK607" s="100"/>
      <c r="HL607" s="100"/>
      <c r="HM607" s="100"/>
      <c r="HN607" s="100"/>
      <c r="HO607" s="100"/>
      <c r="HP607" s="100"/>
      <c r="HQ607" s="100"/>
      <c r="HR607" s="100"/>
      <c r="HS607" s="100"/>
      <c r="HT607" s="100"/>
      <c r="HU607" s="100"/>
      <c r="HV607" s="100"/>
      <c r="HW607" s="100"/>
      <c r="HX607" s="100"/>
      <c r="HY607" s="100"/>
      <c r="HZ607" s="100"/>
      <c r="IA607" s="100"/>
      <c r="IB607" s="100"/>
      <c r="IC607" s="100"/>
      <c r="ID607" s="100"/>
      <c r="IE607" s="100"/>
      <c r="IF607" s="100"/>
      <c r="IG607" s="100"/>
      <c r="IH607" s="100"/>
      <c r="II607" s="100"/>
      <c r="IJ607" s="100"/>
      <c r="IK607" s="100"/>
      <c r="IL607" s="100"/>
      <c r="IM607" s="100"/>
      <c r="IN607" s="100"/>
    </row>
    <row r="608" spans="1:248" ht="21">
      <c r="A608" s="225"/>
      <c r="B608" s="137"/>
      <c r="C608" s="137"/>
      <c r="D608" s="137"/>
      <c r="E608" s="137"/>
      <c r="F608" s="296"/>
      <c r="G608" s="296"/>
      <c r="H608" s="296"/>
      <c r="I608" s="137"/>
      <c r="J608" s="137"/>
      <c r="K608" s="406"/>
      <c r="L608" s="407"/>
      <c r="M608" s="406"/>
      <c r="N608" s="408"/>
      <c r="O608" s="406"/>
      <c r="P608" s="133"/>
      <c r="Q608" s="133"/>
      <c r="R608" s="133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100"/>
      <c r="AV608" s="100"/>
      <c r="AW608" s="100"/>
      <c r="AX608" s="100"/>
      <c r="AY608" s="100"/>
      <c r="AZ608" s="100"/>
      <c r="BA608" s="100"/>
      <c r="BB608" s="100"/>
      <c r="BC608" s="100"/>
      <c r="BD608" s="100"/>
      <c r="BE608" s="100"/>
      <c r="BF608" s="100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100"/>
      <c r="BS608" s="100"/>
      <c r="BT608" s="100"/>
      <c r="BU608" s="100"/>
      <c r="BV608" s="100"/>
      <c r="BW608" s="100"/>
      <c r="BX608" s="100"/>
      <c r="BY608" s="100"/>
      <c r="BZ608" s="100"/>
      <c r="CA608" s="100"/>
      <c r="CB608" s="100"/>
      <c r="CC608" s="100"/>
      <c r="CD608" s="100"/>
      <c r="CE608" s="100"/>
      <c r="CF608" s="100"/>
      <c r="CG608" s="100"/>
      <c r="CH608" s="100"/>
      <c r="CI608" s="100"/>
      <c r="CJ608" s="100"/>
      <c r="CK608" s="100"/>
      <c r="CL608" s="100"/>
      <c r="CM608" s="100"/>
      <c r="CN608" s="100"/>
      <c r="CO608" s="100"/>
      <c r="CP608" s="100"/>
      <c r="CQ608" s="100"/>
      <c r="CR608" s="100"/>
      <c r="CS608" s="100"/>
      <c r="CT608" s="100"/>
      <c r="CU608" s="100"/>
      <c r="CV608" s="100"/>
      <c r="CW608" s="100"/>
      <c r="CX608" s="100"/>
      <c r="CY608" s="100"/>
      <c r="CZ608" s="100"/>
      <c r="DA608" s="100"/>
      <c r="DB608" s="100"/>
      <c r="DC608" s="100"/>
      <c r="DD608" s="100"/>
      <c r="DE608" s="100"/>
      <c r="DF608" s="100"/>
      <c r="DG608" s="100"/>
      <c r="DH608" s="100"/>
      <c r="DI608" s="100"/>
      <c r="DJ608" s="100"/>
      <c r="DK608" s="100"/>
      <c r="DL608" s="100"/>
      <c r="DM608" s="100"/>
      <c r="DN608" s="100"/>
      <c r="DO608" s="100"/>
      <c r="DP608" s="100"/>
      <c r="DQ608" s="100"/>
      <c r="DR608" s="100"/>
      <c r="DS608" s="100"/>
      <c r="DT608" s="100"/>
      <c r="DU608" s="100"/>
      <c r="DV608" s="100"/>
      <c r="DW608" s="100"/>
      <c r="DX608" s="100"/>
      <c r="DY608" s="100"/>
      <c r="DZ608" s="100"/>
      <c r="EA608" s="100"/>
      <c r="EB608" s="100"/>
      <c r="EC608" s="100"/>
      <c r="ED608" s="100"/>
      <c r="EE608" s="100"/>
      <c r="EF608" s="100"/>
      <c r="EG608" s="100"/>
      <c r="EH608" s="100"/>
      <c r="EI608" s="100"/>
      <c r="EJ608" s="100"/>
      <c r="EK608" s="100"/>
      <c r="EL608" s="100"/>
      <c r="EM608" s="100"/>
      <c r="EN608" s="100"/>
      <c r="EO608" s="100"/>
      <c r="EP608" s="100"/>
      <c r="EQ608" s="100"/>
      <c r="ER608" s="100"/>
      <c r="ES608" s="100"/>
      <c r="ET608" s="100"/>
      <c r="EU608" s="100"/>
      <c r="EV608" s="100"/>
      <c r="EW608" s="100"/>
      <c r="EX608" s="100"/>
      <c r="EY608" s="100"/>
      <c r="EZ608" s="100"/>
      <c r="FA608" s="100"/>
      <c r="FB608" s="100"/>
      <c r="FC608" s="100"/>
      <c r="FD608" s="100"/>
      <c r="FE608" s="100"/>
      <c r="FF608" s="100"/>
      <c r="FG608" s="100"/>
      <c r="FH608" s="100"/>
      <c r="FI608" s="100"/>
      <c r="FJ608" s="100"/>
      <c r="FK608" s="100"/>
      <c r="FL608" s="100"/>
      <c r="FM608" s="100"/>
      <c r="FN608" s="100"/>
      <c r="FO608" s="100"/>
      <c r="FP608" s="100"/>
      <c r="FQ608" s="100"/>
      <c r="FR608" s="100"/>
      <c r="FS608" s="100"/>
      <c r="FT608" s="100"/>
      <c r="FU608" s="100"/>
      <c r="FV608" s="100"/>
      <c r="FW608" s="100"/>
      <c r="FX608" s="100"/>
      <c r="FY608" s="100"/>
      <c r="FZ608" s="100"/>
      <c r="GA608" s="100"/>
      <c r="GB608" s="100"/>
      <c r="GC608" s="100"/>
      <c r="GD608" s="100"/>
      <c r="GE608" s="100"/>
      <c r="GF608" s="100"/>
      <c r="GG608" s="100"/>
      <c r="GH608" s="100"/>
      <c r="GI608" s="100"/>
      <c r="GJ608" s="100"/>
      <c r="GK608" s="100"/>
      <c r="GL608" s="100"/>
      <c r="GM608" s="100"/>
      <c r="GN608" s="100"/>
      <c r="GO608" s="100"/>
      <c r="GP608" s="100"/>
      <c r="GQ608" s="100"/>
      <c r="GR608" s="100"/>
      <c r="GS608" s="100"/>
      <c r="GT608" s="100"/>
      <c r="GU608" s="100"/>
      <c r="GV608" s="100"/>
      <c r="GW608" s="100"/>
      <c r="GX608" s="100"/>
      <c r="GY608" s="100"/>
      <c r="GZ608" s="100"/>
      <c r="HA608" s="100"/>
      <c r="HB608" s="100"/>
      <c r="HC608" s="100"/>
      <c r="HD608" s="100"/>
      <c r="HE608" s="100"/>
      <c r="HF608" s="100"/>
      <c r="HG608" s="100"/>
      <c r="HH608" s="100"/>
      <c r="HI608" s="100"/>
      <c r="HJ608" s="100"/>
      <c r="HK608" s="100"/>
      <c r="HL608" s="100"/>
      <c r="HM608" s="100"/>
      <c r="HN608" s="100"/>
      <c r="HO608" s="100"/>
      <c r="HP608" s="100"/>
      <c r="HQ608" s="100"/>
      <c r="HR608" s="100"/>
      <c r="HS608" s="100"/>
      <c r="HT608" s="100"/>
      <c r="HU608" s="100"/>
      <c r="HV608" s="100"/>
      <c r="HW608" s="100"/>
      <c r="HX608" s="100"/>
      <c r="HY608" s="100"/>
      <c r="HZ608" s="100"/>
      <c r="IA608" s="100"/>
      <c r="IB608" s="100"/>
      <c r="IC608" s="100"/>
      <c r="ID608" s="100"/>
      <c r="IE608" s="100"/>
      <c r="IF608" s="100"/>
      <c r="IG608" s="100"/>
      <c r="IH608" s="100"/>
      <c r="II608" s="100"/>
      <c r="IJ608" s="100"/>
      <c r="IK608" s="100"/>
      <c r="IL608" s="100"/>
      <c r="IM608" s="100"/>
      <c r="IN608" s="100"/>
    </row>
    <row r="609" spans="1:248" ht="84">
      <c r="A609" s="227">
        <v>220</v>
      </c>
      <c r="B609" s="283" t="s">
        <v>1077</v>
      </c>
      <c r="C609" s="283" t="s">
        <v>1115</v>
      </c>
      <c r="D609" s="283" t="s">
        <v>1184</v>
      </c>
      <c r="E609" s="283">
        <v>5</v>
      </c>
      <c r="F609" s="284" t="s">
        <v>2056</v>
      </c>
      <c r="G609" s="284"/>
      <c r="H609" s="284"/>
      <c r="I609" s="285" t="s">
        <v>184</v>
      </c>
      <c r="J609" s="284" t="s">
        <v>179</v>
      </c>
      <c r="K609" s="286">
        <v>2.67</v>
      </c>
      <c r="L609" s="287">
        <v>0.0534</v>
      </c>
      <c r="M609" s="286">
        <v>2.76</v>
      </c>
      <c r="N609" s="288">
        <v>2.76</v>
      </c>
      <c r="O609" s="289">
        <v>2.67</v>
      </c>
      <c r="P609" s="115">
        <v>1</v>
      </c>
      <c r="Q609" s="116"/>
      <c r="R609" s="116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  <c r="AX609" s="100"/>
      <c r="AY609" s="100"/>
      <c r="AZ609" s="100"/>
      <c r="BA609" s="100"/>
      <c r="BB609" s="100"/>
      <c r="BC609" s="100"/>
      <c r="BD609" s="100"/>
      <c r="BE609" s="100"/>
      <c r="BF609" s="100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100"/>
      <c r="BS609" s="100"/>
      <c r="BT609" s="100"/>
      <c r="BU609" s="100"/>
      <c r="BV609" s="100"/>
      <c r="BW609" s="100"/>
      <c r="BX609" s="100"/>
      <c r="BY609" s="100"/>
      <c r="BZ609" s="100"/>
      <c r="CA609" s="100"/>
      <c r="CB609" s="100"/>
      <c r="CC609" s="100"/>
      <c r="CD609" s="100"/>
      <c r="CE609" s="100"/>
      <c r="CF609" s="100"/>
      <c r="CG609" s="100"/>
      <c r="CH609" s="100"/>
      <c r="CI609" s="100"/>
      <c r="CJ609" s="100"/>
      <c r="CK609" s="100"/>
      <c r="CL609" s="100"/>
      <c r="CM609" s="100"/>
      <c r="CN609" s="100"/>
      <c r="CO609" s="100"/>
      <c r="CP609" s="100"/>
      <c r="CQ609" s="100"/>
      <c r="CR609" s="100"/>
      <c r="CS609" s="100"/>
      <c r="CT609" s="100"/>
      <c r="CU609" s="100"/>
      <c r="CV609" s="100"/>
      <c r="CW609" s="100"/>
      <c r="CX609" s="100"/>
      <c r="CY609" s="100"/>
      <c r="CZ609" s="100"/>
      <c r="DA609" s="100"/>
      <c r="DB609" s="100"/>
      <c r="DC609" s="100"/>
      <c r="DD609" s="100"/>
      <c r="DE609" s="100"/>
      <c r="DF609" s="100"/>
      <c r="DG609" s="100"/>
      <c r="DH609" s="100"/>
      <c r="DI609" s="100"/>
      <c r="DJ609" s="100"/>
      <c r="DK609" s="100"/>
      <c r="DL609" s="100"/>
      <c r="DM609" s="100"/>
      <c r="DN609" s="100"/>
      <c r="DO609" s="100"/>
      <c r="DP609" s="100"/>
      <c r="DQ609" s="100"/>
      <c r="DR609" s="100"/>
      <c r="DS609" s="100"/>
      <c r="DT609" s="100"/>
      <c r="DU609" s="100"/>
      <c r="DV609" s="100"/>
      <c r="DW609" s="100"/>
      <c r="DX609" s="100"/>
      <c r="DY609" s="100"/>
      <c r="DZ609" s="100"/>
      <c r="EA609" s="100"/>
      <c r="EB609" s="100"/>
      <c r="EC609" s="100"/>
      <c r="ED609" s="100"/>
      <c r="EE609" s="100"/>
      <c r="EF609" s="100"/>
      <c r="EG609" s="100"/>
      <c r="EH609" s="100"/>
      <c r="EI609" s="100"/>
      <c r="EJ609" s="100"/>
      <c r="EK609" s="100"/>
      <c r="EL609" s="100"/>
      <c r="EM609" s="100"/>
      <c r="EN609" s="100"/>
      <c r="EO609" s="100"/>
      <c r="EP609" s="100"/>
      <c r="EQ609" s="100"/>
      <c r="ER609" s="100"/>
      <c r="ES609" s="100"/>
      <c r="ET609" s="100"/>
      <c r="EU609" s="100"/>
      <c r="EV609" s="100"/>
      <c r="EW609" s="100"/>
      <c r="EX609" s="100"/>
      <c r="EY609" s="100"/>
      <c r="EZ609" s="100"/>
      <c r="FA609" s="100"/>
      <c r="FB609" s="100"/>
      <c r="FC609" s="100"/>
      <c r="FD609" s="100"/>
      <c r="FE609" s="100"/>
      <c r="FF609" s="100"/>
      <c r="FG609" s="100"/>
      <c r="FH609" s="100"/>
      <c r="FI609" s="100"/>
      <c r="FJ609" s="100"/>
      <c r="FK609" s="100"/>
      <c r="FL609" s="100"/>
      <c r="FM609" s="100"/>
      <c r="FN609" s="100"/>
      <c r="FO609" s="100"/>
      <c r="FP609" s="100"/>
      <c r="FQ609" s="100"/>
      <c r="FR609" s="100"/>
      <c r="FS609" s="100"/>
      <c r="FT609" s="100"/>
      <c r="FU609" s="100"/>
      <c r="FV609" s="100"/>
      <c r="FW609" s="100"/>
      <c r="FX609" s="100"/>
      <c r="FY609" s="100"/>
      <c r="FZ609" s="100"/>
      <c r="GA609" s="100"/>
      <c r="GB609" s="100"/>
      <c r="GC609" s="100"/>
      <c r="GD609" s="100"/>
      <c r="GE609" s="100"/>
      <c r="GF609" s="100"/>
      <c r="GG609" s="100"/>
      <c r="GH609" s="100"/>
      <c r="GI609" s="100"/>
      <c r="GJ609" s="100"/>
      <c r="GK609" s="100"/>
      <c r="GL609" s="100"/>
      <c r="GM609" s="100"/>
      <c r="GN609" s="100"/>
      <c r="GO609" s="100"/>
      <c r="GP609" s="100"/>
      <c r="GQ609" s="100"/>
      <c r="GR609" s="100"/>
      <c r="GS609" s="100"/>
      <c r="GT609" s="100"/>
      <c r="GU609" s="100"/>
      <c r="GV609" s="100"/>
      <c r="GW609" s="100"/>
      <c r="GX609" s="100"/>
      <c r="GY609" s="100"/>
      <c r="GZ609" s="100"/>
      <c r="HA609" s="100"/>
      <c r="HB609" s="100"/>
      <c r="HC609" s="100"/>
      <c r="HD609" s="100"/>
      <c r="HE609" s="100"/>
      <c r="HF609" s="100"/>
      <c r="HG609" s="100"/>
      <c r="HH609" s="100"/>
      <c r="HI609" s="100"/>
      <c r="HJ609" s="100"/>
      <c r="HK609" s="100"/>
      <c r="HL609" s="100"/>
      <c r="HM609" s="100"/>
      <c r="HN609" s="100"/>
      <c r="HO609" s="100"/>
      <c r="HP609" s="100"/>
      <c r="HQ609" s="100"/>
      <c r="HR609" s="100"/>
      <c r="HS609" s="100"/>
      <c r="HT609" s="100"/>
      <c r="HU609" s="100"/>
      <c r="HV609" s="100"/>
      <c r="HW609" s="100"/>
      <c r="HX609" s="100"/>
      <c r="HY609" s="100"/>
      <c r="HZ609" s="100"/>
      <c r="IA609" s="100"/>
      <c r="IB609" s="100"/>
      <c r="IC609" s="100"/>
      <c r="ID609" s="100"/>
      <c r="IE609" s="100"/>
      <c r="IF609" s="100"/>
      <c r="IG609" s="100"/>
      <c r="IH609" s="100"/>
      <c r="II609" s="100"/>
      <c r="IJ609" s="100"/>
      <c r="IK609" s="100"/>
      <c r="IL609" s="100"/>
      <c r="IM609" s="100"/>
      <c r="IN609" s="100"/>
    </row>
    <row r="610" spans="1:248" ht="84">
      <c r="A610" s="226">
        <v>220</v>
      </c>
      <c r="B610" s="101" t="s">
        <v>1077</v>
      </c>
      <c r="C610" s="101" t="s">
        <v>1115</v>
      </c>
      <c r="D610" s="101" t="s">
        <v>1184</v>
      </c>
      <c r="E610" s="101">
        <v>5</v>
      </c>
      <c r="F610" s="90" t="s">
        <v>2462</v>
      </c>
      <c r="G610" s="96" t="s">
        <v>1157</v>
      </c>
      <c r="H610" s="276">
        <v>50</v>
      </c>
      <c r="I610" s="90" t="s">
        <v>1150</v>
      </c>
      <c r="J610" s="90" t="s">
        <v>1124</v>
      </c>
      <c r="K610" s="276">
        <v>2.69</v>
      </c>
      <c r="L610" s="277">
        <v>0.0448</v>
      </c>
      <c r="M610" s="278">
        <v>2.76</v>
      </c>
      <c r="N610" s="409"/>
      <c r="O610" s="101">
        <v>2.69</v>
      </c>
      <c r="P610" s="115">
        <v>2</v>
      </c>
      <c r="Q610" s="116"/>
      <c r="R610" s="116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100"/>
      <c r="AV610" s="100"/>
      <c r="AW610" s="100"/>
      <c r="AX610" s="100"/>
      <c r="AY610" s="100"/>
      <c r="AZ610" s="100"/>
      <c r="BA610" s="100"/>
      <c r="BB610" s="100"/>
      <c r="BC610" s="100"/>
      <c r="BD610" s="100"/>
      <c r="BE610" s="100"/>
      <c r="BF610" s="100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100"/>
      <c r="BS610" s="100"/>
      <c r="BT610" s="100"/>
      <c r="BU610" s="100"/>
      <c r="BV610" s="100"/>
      <c r="BW610" s="100"/>
      <c r="BX610" s="100"/>
      <c r="BY610" s="100"/>
      <c r="BZ610" s="100"/>
      <c r="CA610" s="100"/>
      <c r="CB610" s="100"/>
      <c r="CC610" s="100"/>
      <c r="CD610" s="100"/>
      <c r="CE610" s="100"/>
      <c r="CF610" s="100"/>
      <c r="CG610" s="100"/>
      <c r="CH610" s="100"/>
      <c r="CI610" s="100"/>
      <c r="CJ610" s="100"/>
      <c r="CK610" s="100"/>
      <c r="CL610" s="100"/>
      <c r="CM610" s="100"/>
      <c r="CN610" s="100"/>
      <c r="CO610" s="100"/>
      <c r="CP610" s="100"/>
      <c r="CQ610" s="100"/>
      <c r="CR610" s="100"/>
      <c r="CS610" s="100"/>
      <c r="CT610" s="100"/>
      <c r="CU610" s="100"/>
      <c r="CV610" s="100"/>
      <c r="CW610" s="100"/>
      <c r="CX610" s="100"/>
      <c r="CY610" s="100"/>
      <c r="CZ610" s="100"/>
      <c r="DA610" s="100"/>
      <c r="DB610" s="100"/>
      <c r="DC610" s="100"/>
      <c r="DD610" s="100"/>
      <c r="DE610" s="100"/>
      <c r="DF610" s="100"/>
      <c r="DG610" s="100"/>
      <c r="DH610" s="100"/>
      <c r="DI610" s="100"/>
      <c r="DJ610" s="100"/>
      <c r="DK610" s="100"/>
      <c r="DL610" s="100"/>
      <c r="DM610" s="100"/>
      <c r="DN610" s="100"/>
      <c r="DO610" s="100"/>
      <c r="DP610" s="100"/>
      <c r="DQ610" s="100"/>
      <c r="DR610" s="100"/>
      <c r="DS610" s="100"/>
      <c r="DT610" s="100"/>
      <c r="DU610" s="100"/>
      <c r="DV610" s="100"/>
      <c r="DW610" s="100"/>
      <c r="DX610" s="100"/>
      <c r="DY610" s="100"/>
      <c r="DZ610" s="100"/>
      <c r="EA610" s="100"/>
      <c r="EB610" s="100"/>
      <c r="EC610" s="100"/>
      <c r="ED610" s="100"/>
      <c r="EE610" s="100"/>
      <c r="EF610" s="100"/>
      <c r="EG610" s="100"/>
      <c r="EH610" s="100"/>
      <c r="EI610" s="100"/>
      <c r="EJ610" s="100"/>
      <c r="EK610" s="100"/>
      <c r="EL610" s="100"/>
      <c r="EM610" s="100"/>
      <c r="EN610" s="100"/>
      <c r="EO610" s="100"/>
      <c r="EP610" s="100"/>
      <c r="EQ610" s="100"/>
      <c r="ER610" s="100"/>
      <c r="ES610" s="100"/>
      <c r="ET610" s="100"/>
      <c r="EU610" s="100"/>
      <c r="EV610" s="100"/>
      <c r="EW610" s="100"/>
      <c r="EX610" s="100"/>
      <c r="EY610" s="100"/>
      <c r="EZ610" s="100"/>
      <c r="FA610" s="100"/>
      <c r="FB610" s="100"/>
      <c r="FC610" s="100"/>
      <c r="FD610" s="100"/>
      <c r="FE610" s="100"/>
      <c r="FF610" s="100"/>
      <c r="FG610" s="100"/>
      <c r="FH610" s="100"/>
      <c r="FI610" s="100"/>
      <c r="FJ610" s="100"/>
      <c r="FK610" s="100"/>
      <c r="FL610" s="100"/>
      <c r="FM610" s="100"/>
      <c r="FN610" s="100"/>
      <c r="FO610" s="100"/>
      <c r="FP610" s="100"/>
      <c r="FQ610" s="100"/>
      <c r="FR610" s="100"/>
      <c r="FS610" s="100"/>
      <c r="FT610" s="100"/>
      <c r="FU610" s="100"/>
      <c r="FV610" s="100"/>
      <c r="FW610" s="100"/>
      <c r="FX610" s="100"/>
      <c r="FY610" s="100"/>
      <c r="FZ610" s="100"/>
      <c r="GA610" s="100"/>
      <c r="GB610" s="100"/>
      <c r="GC610" s="100"/>
      <c r="GD610" s="100"/>
      <c r="GE610" s="100"/>
      <c r="GF610" s="100"/>
      <c r="GG610" s="100"/>
      <c r="GH610" s="100"/>
      <c r="GI610" s="100"/>
      <c r="GJ610" s="100"/>
      <c r="GK610" s="100"/>
      <c r="GL610" s="100"/>
      <c r="GM610" s="100"/>
      <c r="GN610" s="100"/>
      <c r="GO610" s="100"/>
      <c r="GP610" s="100"/>
      <c r="GQ610" s="100"/>
      <c r="GR610" s="100"/>
      <c r="GS610" s="100"/>
      <c r="GT610" s="100"/>
      <c r="GU610" s="100"/>
      <c r="GV610" s="100"/>
      <c r="GW610" s="100"/>
      <c r="GX610" s="100"/>
      <c r="GY610" s="100"/>
      <c r="GZ610" s="100"/>
      <c r="HA610" s="100"/>
      <c r="HB610" s="100"/>
      <c r="HC610" s="100"/>
      <c r="HD610" s="100"/>
      <c r="HE610" s="100"/>
      <c r="HF610" s="100"/>
      <c r="HG610" s="100"/>
      <c r="HH610" s="100"/>
      <c r="HI610" s="100"/>
      <c r="HJ610" s="100"/>
      <c r="HK610" s="100"/>
      <c r="HL610" s="100"/>
      <c r="HM610" s="100"/>
      <c r="HN610" s="100"/>
      <c r="HO610" s="100"/>
      <c r="HP610" s="100"/>
      <c r="HQ610" s="100"/>
      <c r="HR610" s="100"/>
      <c r="HS610" s="100"/>
      <c r="HT610" s="100"/>
      <c r="HU610" s="100"/>
      <c r="HV610" s="100"/>
      <c r="HW610" s="100"/>
      <c r="HX610" s="100"/>
      <c r="HY610" s="100"/>
      <c r="HZ610" s="100"/>
      <c r="IA610" s="100"/>
      <c r="IB610" s="100"/>
      <c r="IC610" s="100"/>
      <c r="ID610" s="100"/>
      <c r="IE610" s="100"/>
      <c r="IF610" s="100"/>
      <c r="IG610" s="100"/>
      <c r="IH610" s="100"/>
      <c r="II610" s="100"/>
      <c r="IJ610" s="100"/>
      <c r="IK610" s="100"/>
      <c r="IL610" s="100"/>
      <c r="IM610" s="100"/>
      <c r="IN610" s="100"/>
    </row>
    <row r="611" spans="1:248" ht="84">
      <c r="A611" s="222">
        <v>220</v>
      </c>
      <c r="B611" s="254" t="s">
        <v>1077</v>
      </c>
      <c r="C611" s="254" t="s">
        <v>1115</v>
      </c>
      <c r="D611" s="254" t="s">
        <v>1184</v>
      </c>
      <c r="E611" s="254">
        <v>5</v>
      </c>
      <c r="F611" s="255" t="s">
        <v>2918</v>
      </c>
      <c r="G611" s="255"/>
      <c r="H611" s="255"/>
      <c r="I611" s="254" t="s">
        <v>1726</v>
      </c>
      <c r="J611" s="254" t="s">
        <v>1724</v>
      </c>
      <c r="K611" s="403">
        <v>2.75</v>
      </c>
      <c r="L611" s="404">
        <v>2.75</v>
      </c>
      <c r="M611" s="403">
        <v>2.76</v>
      </c>
      <c r="N611" s="405"/>
      <c r="O611" s="403">
        <v>2.75</v>
      </c>
      <c r="P611" s="115">
        <v>3</v>
      </c>
      <c r="Q611" s="116"/>
      <c r="R611" s="116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100"/>
      <c r="AV611" s="100"/>
      <c r="AW611" s="100"/>
      <c r="AX611" s="100"/>
      <c r="AY611" s="100"/>
      <c r="AZ611" s="100"/>
      <c r="BA611" s="100"/>
      <c r="BB611" s="100"/>
      <c r="BC611" s="100"/>
      <c r="BD611" s="100"/>
      <c r="BE611" s="100"/>
      <c r="BF611" s="100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100"/>
      <c r="BS611" s="100"/>
      <c r="BT611" s="100"/>
      <c r="BU611" s="100"/>
      <c r="BV611" s="100"/>
      <c r="BW611" s="100"/>
      <c r="BX611" s="100"/>
      <c r="BY611" s="100"/>
      <c r="BZ611" s="100"/>
      <c r="CA611" s="100"/>
      <c r="CB611" s="100"/>
      <c r="CC611" s="100"/>
      <c r="CD611" s="100"/>
      <c r="CE611" s="100"/>
      <c r="CF611" s="100"/>
      <c r="CG611" s="100"/>
      <c r="CH611" s="100"/>
      <c r="CI611" s="100"/>
      <c r="CJ611" s="100"/>
      <c r="CK611" s="100"/>
      <c r="CL611" s="100"/>
      <c r="CM611" s="100"/>
      <c r="CN611" s="100"/>
      <c r="CO611" s="100"/>
      <c r="CP611" s="100"/>
      <c r="CQ611" s="100"/>
      <c r="CR611" s="100"/>
      <c r="CS611" s="100"/>
      <c r="CT611" s="100"/>
      <c r="CU611" s="100"/>
      <c r="CV611" s="100"/>
      <c r="CW611" s="100"/>
      <c r="CX611" s="100"/>
      <c r="CY611" s="100"/>
      <c r="CZ611" s="100"/>
      <c r="DA611" s="100"/>
      <c r="DB611" s="100"/>
      <c r="DC611" s="100"/>
      <c r="DD611" s="100"/>
      <c r="DE611" s="100"/>
      <c r="DF611" s="100"/>
      <c r="DG611" s="100"/>
      <c r="DH611" s="100"/>
      <c r="DI611" s="100"/>
      <c r="DJ611" s="100"/>
      <c r="DK611" s="100"/>
      <c r="DL611" s="100"/>
      <c r="DM611" s="100"/>
      <c r="DN611" s="100"/>
      <c r="DO611" s="100"/>
      <c r="DP611" s="100"/>
      <c r="DQ611" s="100"/>
      <c r="DR611" s="100"/>
      <c r="DS611" s="100"/>
      <c r="DT611" s="100"/>
      <c r="DU611" s="100"/>
      <c r="DV611" s="100"/>
      <c r="DW611" s="100"/>
      <c r="DX611" s="100"/>
      <c r="DY611" s="100"/>
      <c r="DZ611" s="100"/>
      <c r="EA611" s="100"/>
      <c r="EB611" s="100"/>
      <c r="EC611" s="100"/>
      <c r="ED611" s="100"/>
      <c r="EE611" s="100"/>
      <c r="EF611" s="100"/>
      <c r="EG611" s="100"/>
      <c r="EH611" s="100"/>
      <c r="EI611" s="100"/>
      <c r="EJ611" s="100"/>
      <c r="EK611" s="100"/>
      <c r="EL611" s="100"/>
      <c r="EM611" s="100"/>
      <c r="EN611" s="100"/>
      <c r="EO611" s="100"/>
      <c r="EP611" s="100"/>
      <c r="EQ611" s="100"/>
      <c r="ER611" s="100"/>
      <c r="ES611" s="100"/>
      <c r="ET611" s="100"/>
      <c r="EU611" s="100"/>
      <c r="EV611" s="100"/>
      <c r="EW611" s="100"/>
      <c r="EX611" s="100"/>
      <c r="EY611" s="100"/>
      <c r="EZ611" s="100"/>
      <c r="FA611" s="100"/>
      <c r="FB611" s="100"/>
      <c r="FC611" s="100"/>
      <c r="FD611" s="100"/>
      <c r="FE611" s="100"/>
      <c r="FF611" s="100"/>
      <c r="FG611" s="100"/>
      <c r="FH611" s="100"/>
      <c r="FI611" s="100"/>
      <c r="FJ611" s="100"/>
      <c r="FK611" s="100"/>
      <c r="FL611" s="100"/>
      <c r="FM611" s="100"/>
      <c r="FN611" s="100"/>
      <c r="FO611" s="100"/>
      <c r="FP611" s="100"/>
      <c r="FQ611" s="100"/>
      <c r="FR611" s="100"/>
      <c r="FS611" s="100"/>
      <c r="FT611" s="100"/>
      <c r="FU611" s="100"/>
      <c r="FV611" s="100"/>
      <c r="FW611" s="100"/>
      <c r="FX611" s="100"/>
      <c r="FY611" s="100"/>
      <c r="FZ611" s="100"/>
      <c r="GA611" s="100"/>
      <c r="GB611" s="100"/>
      <c r="GC611" s="100"/>
      <c r="GD611" s="100"/>
      <c r="GE611" s="100"/>
      <c r="GF611" s="100"/>
      <c r="GG611" s="100"/>
      <c r="GH611" s="100"/>
      <c r="GI611" s="100"/>
      <c r="GJ611" s="100"/>
      <c r="GK611" s="100"/>
      <c r="GL611" s="100"/>
      <c r="GM611" s="100"/>
      <c r="GN611" s="100"/>
      <c r="GO611" s="100"/>
      <c r="GP611" s="100"/>
      <c r="GQ611" s="100"/>
      <c r="GR611" s="100"/>
      <c r="GS611" s="100"/>
      <c r="GT611" s="100"/>
      <c r="GU611" s="100"/>
      <c r="GV611" s="100"/>
      <c r="GW611" s="100"/>
      <c r="GX611" s="100"/>
      <c r="GY611" s="100"/>
      <c r="GZ611" s="100"/>
      <c r="HA611" s="100"/>
      <c r="HB611" s="100"/>
      <c r="HC611" s="100"/>
      <c r="HD611" s="100"/>
      <c r="HE611" s="100"/>
      <c r="HF611" s="100"/>
      <c r="HG611" s="100"/>
      <c r="HH611" s="100"/>
      <c r="HI611" s="100"/>
      <c r="HJ611" s="100"/>
      <c r="HK611" s="100"/>
      <c r="HL611" s="100"/>
      <c r="HM611" s="100"/>
      <c r="HN611" s="100"/>
      <c r="HO611" s="100"/>
      <c r="HP611" s="100"/>
      <c r="HQ611" s="100"/>
      <c r="HR611" s="100"/>
      <c r="HS611" s="100"/>
      <c r="HT611" s="100"/>
      <c r="HU611" s="100"/>
      <c r="HV611" s="100"/>
      <c r="HW611" s="100"/>
      <c r="HX611" s="100"/>
      <c r="HY611" s="100"/>
      <c r="HZ611" s="100"/>
      <c r="IA611" s="100"/>
      <c r="IB611" s="100"/>
      <c r="IC611" s="100"/>
      <c r="ID611" s="100"/>
      <c r="IE611" s="100"/>
      <c r="IF611" s="100"/>
      <c r="IG611" s="100"/>
      <c r="IH611" s="100"/>
      <c r="II611" s="100"/>
      <c r="IJ611" s="100"/>
      <c r="IK611" s="100"/>
      <c r="IL611" s="100"/>
      <c r="IM611" s="100"/>
      <c r="IN611" s="100"/>
    </row>
    <row r="612" spans="1:248" ht="21">
      <c r="A612" s="225"/>
      <c r="B612" s="137"/>
      <c r="C612" s="137"/>
      <c r="D612" s="137"/>
      <c r="E612" s="137"/>
      <c r="F612" s="111"/>
      <c r="G612" s="111"/>
      <c r="H612" s="272"/>
      <c r="I612" s="111"/>
      <c r="J612" s="111"/>
      <c r="K612" s="272"/>
      <c r="L612" s="273"/>
      <c r="M612" s="274"/>
      <c r="N612" s="411"/>
      <c r="O612" s="137"/>
      <c r="P612" s="133"/>
      <c r="Q612" s="133"/>
      <c r="R612" s="133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100"/>
      <c r="AV612" s="100"/>
      <c r="AW612" s="100"/>
      <c r="AX612" s="100"/>
      <c r="AY612" s="100"/>
      <c r="AZ612" s="100"/>
      <c r="BA612" s="100"/>
      <c r="BB612" s="100"/>
      <c r="BC612" s="100"/>
      <c r="BD612" s="100"/>
      <c r="BE612" s="100"/>
      <c r="BF612" s="100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100"/>
      <c r="BS612" s="100"/>
      <c r="BT612" s="100"/>
      <c r="BU612" s="100"/>
      <c r="BV612" s="100"/>
      <c r="BW612" s="100"/>
      <c r="BX612" s="100"/>
      <c r="BY612" s="100"/>
      <c r="BZ612" s="100"/>
      <c r="CA612" s="100"/>
      <c r="CB612" s="100"/>
      <c r="CC612" s="100"/>
      <c r="CD612" s="100"/>
      <c r="CE612" s="100"/>
      <c r="CF612" s="100"/>
      <c r="CG612" s="100"/>
      <c r="CH612" s="100"/>
      <c r="CI612" s="100"/>
      <c r="CJ612" s="100"/>
      <c r="CK612" s="100"/>
      <c r="CL612" s="100"/>
      <c r="CM612" s="100"/>
      <c r="CN612" s="100"/>
      <c r="CO612" s="100"/>
      <c r="CP612" s="100"/>
      <c r="CQ612" s="100"/>
      <c r="CR612" s="100"/>
      <c r="CS612" s="100"/>
      <c r="CT612" s="100"/>
      <c r="CU612" s="100"/>
      <c r="CV612" s="100"/>
      <c r="CW612" s="100"/>
      <c r="CX612" s="100"/>
      <c r="CY612" s="100"/>
      <c r="CZ612" s="100"/>
      <c r="DA612" s="100"/>
      <c r="DB612" s="100"/>
      <c r="DC612" s="100"/>
      <c r="DD612" s="100"/>
      <c r="DE612" s="100"/>
      <c r="DF612" s="100"/>
      <c r="DG612" s="100"/>
      <c r="DH612" s="100"/>
      <c r="DI612" s="100"/>
      <c r="DJ612" s="100"/>
      <c r="DK612" s="100"/>
      <c r="DL612" s="100"/>
      <c r="DM612" s="100"/>
      <c r="DN612" s="100"/>
      <c r="DO612" s="100"/>
      <c r="DP612" s="100"/>
      <c r="DQ612" s="100"/>
      <c r="DR612" s="100"/>
      <c r="DS612" s="100"/>
      <c r="DT612" s="100"/>
      <c r="DU612" s="100"/>
      <c r="DV612" s="100"/>
      <c r="DW612" s="100"/>
      <c r="DX612" s="100"/>
      <c r="DY612" s="100"/>
      <c r="DZ612" s="100"/>
      <c r="EA612" s="100"/>
      <c r="EB612" s="100"/>
      <c r="EC612" s="100"/>
      <c r="ED612" s="100"/>
      <c r="EE612" s="100"/>
      <c r="EF612" s="100"/>
      <c r="EG612" s="100"/>
      <c r="EH612" s="100"/>
      <c r="EI612" s="100"/>
      <c r="EJ612" s="100"/>
      <c r="EK612" s="100"/>
      <c r="EL612" s="100"/>
      <c r="EM612" s="100"/>
      <c r="EN612" s="100"/>
      <c r="EO612" s="100"/>
      <c r="EP612" s="100"/>
      <c r="EQ612" s="100"/>
      <c r="ER612" s="100"/>
      <c r="ES612" s="100"/>
      <c r="ET612" s="100"/>
      <c r="EU612" s="100"/>
      <c r="EV612" s="100"/>
      <c r="EW612" s="100"/>
      <c r="EX612" s="100"/>
      <c r="EY612" s="100"/>
      <c r="EZ612" s="100"/>
      <c r="FA612" s="100"/>
      <c r="FB612" s="100"/>
      <c r="FC612" s="100"/>
      <c r="FD612" s="100"/>
      <c r="FE612" s="100"/>
      <c r="FF612" s="100"/>
      <c r="FG612" s="100"/>
      <c r="FH612" s="100"/>
      <c r="FI612" s="100"/>
      <c r="FJ612" s="100"/>
      <c r="FK612" s="100"/>
      <c r="FL612" s="100"/>
      <c r="FM612" s="100"/>
      <c r="FN612" s="100"/>
      <c r="FO612" s="100"/>
      <c r="FP612" s="100"/>
      <c r="FQ612" s="100"/>
      <c r="FR612" s="100"/>
      <c r="FS612" s="100"/>
      <c r="FT612" s="100"/>
      <c r="FU612" s="100"/>
      <c r="FV612" s="100"/>
      <c r="FW612" s="100"/>
      <c r="FX612" s="100"/>
      <c r="FY612" s="100"/>
      <c r="FZ612" s="100"/>
      <c r="GA612" s="100"/>
      <c r="GB612" s="100"/>
      <c r="GC612" s="100"/>
      <c r="GD612" s="100"/>
      <c r="GE612" s="100"/>
      <c r="GF612" s="100"/>
      <c r="GG612" s="100"/>
      <c r="GH612" s="100"/>
      <c r="GI612" s="100"/>
      <c r="GJ612" s="100"/>
      <c r="GK612" s="100"/>
      <c r="GL612" s="100"/>
      <c r="GM612" s="100"/>
      <c r="GN612" s="100"/>
      <c r="GO612" s="100"/>
      <c r="GP612" s="100"/>
      <c r="GQ612" s="100"/>
      <c r="GR612" s="100"/>
      <c r="GS612" s="100"/>
      <c r="GT612" s="100"/>
      <c r="GU612" s="100"/>
      <c r="GV612" s="100"/>
      <c r="GW612" s="100"/>
      <c r="GX612" s="100"/>
      <c r="GY612" s="100"/>
      <c r="GZ612" s="100"/>
      <c r="HA612" s="100"/>
      <c r="HB612" s="100"/>
      <c r="HC612" s="100"/>
      <c r="HD612" s="100"/>
      <c r="HE612" s="100"/>
      <c r="HF612" s="100"/>
      <c r="HG612" s="100"/>
      <c r="HH612" s="100"/>
      <c r="HI612" s="100"/>
      <c r="HJ612" s="100"/>
      <c r="HK612" s="100"/>
      <c r="HL612" s="100"/>
      <c r="HM612" s="100"/>
      <c r="HN612" s="100"/>
      <c r="HO612" s="100"/>
      <c r="HP612" s="100"/>
      <c r="HQ612" s="100"/>
      <c r="HR612" s="100"/>
      <c r="HS612" s="100"/>
      <c r="HT612" s="100"/>
      <c r="HU612" s="100"/>
      <c r="HV612" s="100"/>
      <c r="HW612" s="100"/>
      <c r="HX612" s="100"/>
      <c r="HY612" s="100"/>
      <c r="HZ612" s="100"/>
      <c r="IA612" s="100"/>
      <c r="IB612" s="100"/>
      <c r="IC612" s="100"/>
      <c r="ID612" s="100"/>
      <c r="IE612" s="100"/>
      <c r="IF612" s="100"/>
      <c r="IG612" s="100"/>
      <c r="IH612" s="100"/>
      <c r="II612" s="100"/>
      <c r="IJ612" s="100"/>
      <c r="IK612" s="100"/>
      <c r="IL612" s="100"/>
      <c r="IM612" s="100"/>
      <c r="IN612" s="100"/>
    </row>
    <row r="613" spans="1:248" ht="61.5">
      <c r="A613" s="222"/>
      <c r="B613" s="222" t="s">
        <v>1078</v>
      </c>
      <c r="C613" s="254"/>
      <c r="D613" s="308" t="s">
        <v>441</v>
      </c>
      <c r="E613" s="254"/>
      <c r="F613" s="255"/>
      <c r="G613" s="255"/>
      <c r="H613" s="255"/>
      <c r="I613" s="254"/>
      <c r="J613" s="254"/>
      <c r="K613" s="403"/>
      <c r="L613" s="404"/>
      <c r="M613" s="403"/>
      <c r="N613" s="405"/>
      <c r="O613" s="403"/>
      <c r="P613" s="115"/>
      <c r="Q613" s="116"/>
      <c r="R613" s="116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100"/>
      <c r="AV613" s="100"/>
      <c r="AW613" s="100"/>
      <c r="AX613" s="100"/>
      <c r="AY613" s="100"/>
      <c r="AZ613" s="100"/>
      <c r="BA613" s="100"/>
      <c r="BB613" s="100"/>
      <c r="BC613" s="100"/>
      <c r="BD613" s="100"/>
      <c r="BE613" s="100"/>
      <c r="BF613" s="100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100"/>
      <c r="BS613" s="100"/>
      <c r="BT613" s="100"/>
      <c r="BU613" s="100"/>
      <c r="BV613" s="100"/>
      <c r="BW613" s="100"/>
      <c r="BX613" s="100"/>
      <c r="BY613" s="100"/>
      <c r="BZ613" s="100"/>
      <c r="CA613" s="100"/>
      <c r="CB613" s="100"/>
      <c r="CC613" s="100"/>
      <c r="CD613" s="100"/>
      <c r="CE613" s="100"/>
      <c r="CF613" s="100"/>
      <c r="CG613" s="100"/>
      <c r="CH613" s="100"/>
      <c r="CI613" s="100"/>
      <c r="CJ613" s="100"/>
      <c r="CK613" s="100"/>
      <c r="CL613" s="100"/>
      <c r="CM613" s="100"/>
      <c r="CN613" s="100"/>
      <c r="CO613" s="100"/>
      <c r="CP613" s="100"/>
      <c r="CQ613" s="100"/>
      <c r="CR613" s="100"/>
      <c r="CS613" s="100"/>
      <c r="CT613" s="100"/>
      <c r="CU613" s="100"/>
      <c r="CV613" s="100"/>
      <c r="CW613" s="100"/>
      <c r="CX613" s="100"/>
      <c r="CY613" s="100"/>
      <c r="CZ613" s="100"/>
      <c r="DA613" s="100"/>
      <c r="DB613" s="100"/>
      <c r="DC613" s="100"/>
      <c r="DD613" s="100"/>
      <c r="DE613" s="100"/>
      <c r="DF613" s="100"/>
      <c r="DG613" s="100"/>
      <c r="DH613" s="100"/>
      <c r="DI613" s="100"/>
      <c r="DJ613" s="100"/>
      <c r="DK613" s="100"/>
      <c r="DL613" s="100"/>
      <c r="DM613" s="100"/>
      <c r="DN613" s="100"/>
      <c r="DO613" s="100"/>
      <c r="DP613" s="100"/>
      <c r="DQ613" s="100"/>
      <c r="DR613" s="100"/>
      <c r="DS613" s="100"/>
      <c r="DT613" s="100"/>
      <c r="DU613" s="100"/>
      <c r="DV613" s="100"/>
      <c r="DW613" s="100"/>
      <c r="DX613" s="100"/>
      <c r="DY613" s="100"/>
      <c r="DZ613" s="100"/>
      <c r="EA613" s="100"/>
      <c r="EB613" s="100"/>
      <c r="EC613" s="100"/>
      <c r="ED613" s="100"/>
      <c r="EE613" s="100"/>
      <c r="EF613" s="100"/>
      <c r="EG613" s="100"/>
      <c r="EH613" s="100"/>
      <c r="EI613" s="100"/>
      <c r="EJ613" s="100"/>
      <c r="EK613" s="100"/>
      <c r="EL613" s="100"/>
      <c r="EM613" s="100"/>
      <c r="EN613" s="100"/>
      <c r="EO613" s="100"/>
      <c r="EP613" s="100"/>
      <c r="EQ613" s="100"/>
      <c r="ER613" s="100"/>
      <c r="ES613" s="100"/>
      <c r="ET613" s="100"/>
      <c r="EU613" s="100"/>
      <c r="EV613" s="100"/>
      <c r="EW613" s="100"/>
      <c r="EX613" s="100"/>
      <c r="EY613" s="100"/>
      <c r="EZ613" s="100"/>
      <c r="FA613" s="100"/>
      <c r="FB613" s="100"/>
      <c r="FC613" s="100"/>
      <c r="FD613" s="100"/>
      <c r="FE613" s="100"/>
      <c r="FF613" s="100"/>
      <c r="FG613" s="100"/>
      <c r="FH613" s="100"/>
      <c r="FI613" s="100"/>
      <c r="FJ613" s="100"/>
      <c r="FK613" s="100"/>
      <c r="FL613" s="100"/>
      <c r="FM613" s="100"/>
      <c r="FN613" s="100"/>
      <c r="FO613" s="100"/>
      <c r="FP613" s="100"/>
      <c r="FQ613" s="100"/>
      <c r="FR613" s="100"/>
      <c r="FS613" s="100"/>
      <c r="FT613" s="100"/>
      <c r="FU613" s="100"/>
      <c r="FV613" s="100"/>
      <c r="FW613" s="100"/>
      <c r="FX613" s="100"/>
      <c r="FY613" s="100"/>
      <c r="FZ613" s="100"/>
      <c r="GA613" s="100"/>
      <c r="GB613" s="100"/>
      <c r="GC613" s="100"/>
      <c r="GD613" s="100"/>
      <c r="GE613" s="100"/>
      <c r="GF613" s="100"/>
      <c r="GG613" s="100"/>
      <c r="GH613" s="100"/>
      <c r="GI613" s="100"/>
      <c r="GJ613" s="100"/>
      <c r="GK613" s="100"/>
      <c r="GL613" s="100"/>
      <c r="GM613" s="100"/>
      <c r="GN613" s="100"/>
      <c r="GO613" s="100"/>
      <c r="GP613" s="100"/>
      <c r="GQ613" s="100"/>
      <c r="GR613" s="100"/>
      <c r="GS613" s="100"/>
      <c r="GT613" s="100"/>
      <c r="GU613" s="100"/>
      <c r="GV613" s="100"/>
      <c r="GW613" s="100"/>
      <c r="GX613" s="100"/>
      <c r="GY613" s="100"/>
      <c r="GZ613" s="100"/>
      <c r="HA613" s="100"/>
      <c r="HB613" s="100"/>
      <c r="HC613" s="100"/>
      <c r="HD613" s="100"/>
      <c r="HE613" s="100"/>
      <c r="HF613" s="100"/>
      <c r="HG613" s="100"/>
      <c r="HH613" s="100"/>
      <c r="HI613" s="100"/>
      <c r="HJ613" s="100"/>
      <c r="HK613" s="100"/>
      <c r="HL613" s="100"/>
      <c r="HM613" s="100"/>
      <c r="HN613" s="100"/>
      <c r="HO613" s="100"/>
      <c r="HP613" s="100"/>
      <c r="HQ613" s="100"/>
      <c r="HR613" s="100"/>
      <c r="HS613" s="100"/>
      <c r="HT613" s="100"/>
      <c r="HU613" s="100"/>
      <c r="HV613" s="100"/>
      <c r="HW613" s="100"/>
      <c r="HX613" s="100"/>
      <c r="HY613" s="100"/>
      <c r="HZ613" s="100"/>
      <c r="IA613" s="100"/>
      <c r="IB613" s="100"/>
      <c r="IC613" s="100"/>
      <c r="ID613" s="100"/>
      <c r="IE613" s="100"/>
      <c r="IF613" s="100"/>
      <c r="IG613" s="100"/>
      <c r="IH613" s="100"/>
      <c r="II613" s="100"/>
      <c r="IJ613" s="100"/>
      <c r="IK613" s="100"/>
      <c r="IL613" s="100"/>
      <c r="IM613" s="100"/>
      <c r="IN613" s="100"/>
    </row>
    <row r="614" spans="1:248" ht="126">
      <c r="A614" s="226">
        <v>221</v>
      </c>
      <c r="B614" s="101" t="s">
        <v>442</v>
      </c>
      <c r="C614" s="101" t="s">
        <v>2759</v>
      </c>
      <c r="D614" s="101" t="s">
        <v>1185</v>
      </c>
      <c r="E614" s="101">
        <v>2</v>
      </c>
      <c r="F614" s="90" t="s">
        <v>2463</v>
      </c>
      <c r="G614" s="96" t="s">
        <v>2464</v>
      </c>
      <c r="H614" s="276">
        <v>20</v>
      </c>
      <c r="I614" s="90" t="s">
        <v>2447</v>
      </c>
      <c r="J614" s="90" t="s">
        <v>1124</v>
      </c>
      <c r="K614" s="276">
        <v>3.42</v>
      </c>
      <c r="L614" s="277">
        <v>0.1425</v>
      </c>
      <c r="M614" s="278">
        <v>3.47</v>
      </c>
      <c r="N614" s="405"/>
      <c r="O614" s="403">
        <v>3.42</v>
      </c>
      <c r="P614" s="115">
        <v>1</v>
      </c>
      <c r="Q614" s="116"/>
      <c r="R614" s="116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100"/>
      <c r="AV614" s="100"/>
      <c r="AW614" s="100"/>
      <c r="AX614" s="100"/>
      <c r="AY614" s="100"/>
      <c r="AZ614" s="100"/>
      <c r="BA614" s="100"/>
      <c r="BB614" s="100"/>
      <c r="BC614" s="100"/>
      <c r="BD614" s="100"/>
      <c r="BE614" s="100"/>
      <c r="BF614" s="100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100"/>
      <c r="BS614" s="100"/>
      <c r="BT614" s="100"/>
      <c r="BU614" s="100"/>
      <c r="BV614" s="100"/>
      <c r="BW614" s="100"/>
      <c r="BX614" s="100"/>
      <c r="BY614" s="100"/>
      <c r="BZ614" s="100"/>
      <c r="CA614" s="100"/>
      <c r="CB614" s="100"/>
      <c r="CC614" s="100"/>
      <c r="CD614" s="100"/>
      <c r="CE614" s="100"/>
      <c r="CF614" s="100"/>
      <c r="CG614" s="100"/>
      <c r="CH614" s="100"/>
      <c r="CI614" s="100"/>
      <c r="CJ614" s="100"/>
      <c r="CK614" s="100"/>
      <c r="CL614" s="100"/>
      <c r="CM614" s="100"/>
      <c r="CN614" s="100"/>
      <c r="CO614" s="100"/>
      <c r="CP614" s="100"/>
      <c r="CQ614" s="100"/>
      <c r="CR614" s="100"/>
      <c r="CS614" s="100"/>
      <c r="CT614" s="100"/>
      <c r="CU614" s="100"/>
      <c r="CV614" s="100"/>
      <c r="CW614" s="100"/>
      <c r="CX614" s="100"/>
      <c r="CY614" s="100"/>
      <c r="CZ614" s="100"/>
      <c r="DA614" s="100"/>
      <c r="DB614" s="100"/>
      <c r="DC614" s="100"/>
      <c r="DD614" s="100"/>
      <c r="DE614" s="100"/>
      <c r="DF614" s="100"/>
      <c r="DG614" s="100"/>
      <c r="DH614" s="100"/>
      <c r="DI614" s="100"/>
      <c r="DJ614" s="100"/>
      <c r="DK614" s="100"/>
      <c r="DL614" s="100"/>
      <c r="DM614" s="100"/>
      <c r="DN614" s="100"/>
      <c r="DO614" s="100"/>
      <c r="DP614" s="100"/>
      <c r="DQ614" s="100"/>
      <c r="DR614" s="100"/>
      <c r="DS614" s="100"/>
      <c r="DT614" s="100"/>
      <c r="DU614" s="100"/>
      <c r="DV614" s="100"/>
      <c r="DW614" s="100"/>
      <c r="DX614" s="100"/>
      <c r="DY614" s="100"/>
      <c r="DZ614" s="100"/>
      <c r="EA614" s="100"/>
      <c r="EB614" s="100"/>
      <c r="EC614" s="100"/>
      <c r="ED614" s="100"/>
      <c r="EE614" s="100"/>
      <c r="EF614" s="100"/>
      <c r="EG614" s="100"/>
      <c r="EH614" s="100"/>
      <c r="EI614" s="100"/>
      <c r="EJ614" s="100"/>
      <c r="EK614" s="100"/>
      <c r="EL614" s="100"/>
      <c r="EM614" s="100"/>
      <c r="EN614" s="100"/>
      <c r="EO614" s="100"/>
      <c r="EP614" s="100"/>
      <c r="EQ614" s="100"/>
      <c r="ER614" s="100"/>
      <c r="ES614" s="100"/>
      <c r="ET614" s="100"/>
      <c r="EU614" s="100"/>
      <c r="EV614" s="100"/>
      <c r="EW614" s="100"/>
      <c r="EX614" s="100"/>
      <c r="EY614" s="100"/>
      <c r="EZ614" s="100"/>
      <c r="FA614" s="100"/>
      <c r="FB614" s="100"/>
      <c r="FC614" s="100"/>
      <c r="FD614" s="100"/>
      <c r="FE614" s="100"/>
      <c r="FF614" s="100"/>
      <c r="FG614" s="100"/>
      <c r="FH614" s="100"/>
      <c r="FI614" s="100"/>
      <c r="FJ614" s="100"/>
      <c r="FK614" s="100"/>
      <c r="FL614" s="100"/>
      <c r="FM614" s="100"/>
      <c r="FN614" s="100"/>
      <c r="FO614" s="100"/>
      <c r="FP614" s="100"/>
      <c r="FQ614" s="100"/>
      <c r="FR614" s="100"/>
      <c r="FS614" s="100"/>
      <c r="FT614" s="100"/>
      <c r="FU614" s="100"/>
      <c r="FV614" s="100"/>
      <c r="FW614" s="100"/>
      <c r="FX614" s="100"/>
      <c r="FY614" s="100"/>
      <c r="FZ614" s="100"/>
      <c r="GA614" s="100"/>
      <c r="GB614" s="100"/>
      <c r="GC614" s="100"/>
      <c r="GD614" s="100"/>
      <c r="GE614" s="100"/>
      <c r="GF614" s="100"/>
      <c r="GG614" s="100"/>
      <c r="GH614" s="100"/>
      <c r="GI614" s="100"/>
      <c r="GJ614" s="100"/>
      <c r="GK614" s="100"/>
      <c r="GL614" s="100"/>
      <c r="GM614" s="100"/>
      <c r="GN614" s="100"/>
      <c r="GO614" s="100"/>
      <c r="GP614" s="100"/>
      <c r="GQ614" s="100"/>
      <c r="GR614" s="100"/>
      <c r="GS614" s="100"/>
      <c r="GT614" s="100"/>
      <c r="GU614" s="100"/>
      <c r="GV614" s="100"/>
      <c r="GW614" s="100"/>
      <c r="GX614" s="100"/>
      <c r="GY614" s="100"/>
      <c r="GZ614" s="100"/>
      <c r="HA614" s="100"/>
      <c r="HB614" s="100"/>
      <c r="HC614" s="100"/>
      <c r="HD614" s="100"/>
      <c r="HE614" s="100"/>
      <c r="HF614" s="100"/>
      <c r="HG614" s="100"/>
      <c r="HH614" s="100"/>
      <c r="HI614" s="100"/>
      <c r="HJ614" s="100"/>
      <c r="HK614" s="100"/>
      <c r="HL614" s="100"/>
      <c r="HM614" s="100"/>
      <c r="HN614" s="100"/>
      <c r="HO614" s="100"/>
      <c r="HP614" s="100"/>
      <c r="HQ614" s="100"/>
      <c r="HR614" s="100"/>
      <c r="HS614" s="100"/>
      <c r="HT614" s="100"/>
      <c r="HU614" s="100"/>
      <c r="HV614" s="100"/>
      <c r="HW614" s="100"/>
      <c r="HX614" s="100"/>
      <c r="HY614" s="100"/>
      <c r="HZ614" s="100"/>
      <c r="IA614" s="100"/>
      <c r="IB614" s="100"/>
      <c r="IC614" s="100"/>
      <c r="ID614" s="100"/>
      <c r="IE614" s="100"/>
      <c r="IF614" s="100"/>
      <c r="IG614" s="100"/>
      <c r="IH614" s="100"/>
      <c r="II614" s="100"/>
      <c r="IJ614" s="100"/>
      <c r="IK614" s="100"/>
      <c r="IL614" s="100"/>
      <c r="IM614" s="100"/>
      <c r="IN614" s="100"/>
    </row>
    <row r="615" spans="1:248" ht="63">
      <c r="A615" s="222">
        <v>221</v>
      </c>
      <c r="B615" s="254" t="s">
        <v>442</v>
      </c>
      <c r="C615" s="254" t="s">
        <v>2759</v>
      </c>
      <c r="D615" s="254" t="s">
        <v>1185</v>
      </c>
      <c r="E615" s="254">
        <v>2</v>
      </c>
      <c r="F615" s="255" t="s">
        <v>2919</v>
      </c>
      <c r="G615" s="255"/>
      <c r="H615" s="255"/>
      <c r="I615" s="254" t="s">
        <v>1726</v>
      </c>
      <c r="J615" s="254" t="s">
        <v>1724</v>
      </c>
      <c r="K615" s="403">
        <v>3.44</v>
      </c>
      <c r="L615" s="404">
        <v>3.44</v>
      </c>
      <c r="M615" s="403">
        <v>3.47</v>
      </c>
      <c r="N615" s="405"/>
      <c r="O615" s="403">
        <v>3.44</v>
      </c>
      <c r="P615" s="115">
        <v>2</v>
      </c>
      <c r="Q615" s="116"/>
      <c r="R615" s="116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100"/>
      <c r="AV615" s="100"/>
      <c r="AW615" s="100"/>
      <c r="AX615" s="100"/>
      <c r="AY615" s="100"/>
      <c r="AZ615" s="100"/>
      <c r="BA615" s="100"/>
      <c r="BB615" s="100"/>
      <c r="BC615" s="100"/>
      <c r="BD615" s="100"/>
      <c r="BE615" s="100"/>
      <c r="BF615" s="100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100"/>
      <c r="BS615" s="100"/>
      <c r="BT615" s="100"/>
      <c r="BU615" s="100"/>
      <c r="BV615" s="100"/>
      <c r="BW615" s="100"/>
      <c r="BX615" s="100"/>
      <c r="BY615" s="100"/>
      <c r="BZ615" s="100"/>
      <c r="CA615" s="100"/>
      <c r="CB615" s="100"/>
      <c r="CC615" s="100"/>
      <c r="CD615" s="100"/>
      <c r="CE615" s="100"/>
      <c r="CF615" s="100"/>
      <c r="CG615" s="100"/>
      <c r="CH615" s="100"/>
      <c r="CI615" s="100"/>
      <c r="CJ615" s="100"/>
      <c r="CK615" s="100"/>
      <c r="CL615" s="100"/>
      <c r="CM615" s="100"/>
      <c r="CN615" s="100"/>
      <c r="CO615" s="100"/>
      <c r="CP615" s="100"/>
      <c r="CQ615" s="100"/>
      <c r="CR615" s="100"/>
      <c r="CS615" s="100"/>
      <c r="CT615" s="100"/>
      <c r="CU615" s="100"/>
      <c r="CV615" s="100"/>
      <c r="CW615" s="100"/>
      <c r="CX615" s="100"/>
      <c r="CY615" s="100"/>
      <c r="CZ615" s="100"/>
      <c r="DA615" s="100"/>
      <c r="DB615" s="100"/>
      <c r="DC615" s="100"/>
      <c r="DD615" s="100"/>
      <c r="DE615" s="100"/>
      <c r="DF615" s="100"/>
      <c r="DG615" s="100"/>
      <c r="DH615" s="100"/>
      <c r="DI615" s="100"/>
      <c r="DJ615" s="100"/>
      <c r="DK615" s="100"/>
      <c r="DL615" s="100"/>
      <c r="DM615" s="100"/>
      <c r="DN615" s="100"/>
      <c r="DO615" s="100"/>
      <c r="DP615" s="100"/>
      <c r="DQ615" s="100"/>
      <c r="DR615" s="100"/>
      <c r="DS615" s="100"/>
      <c r="DT615" s="100"/>
      <c r="DU615" s="100"/>
      <c r="DV615" s="100"/>
      <c r="DW615" s="100"/>
      <c r="DX615" s="100"/>
      <c r="DY615" s="100"/>
      <c r="DZ615" s="100"/>
      <c r="EA615" s="100"/>
      <c r="EB615" s="100"/>
      <c r="EC615" s="100"/>
      <c r="ED615" s="100"/>
      <c r="EE615" s="100"/>
      <c r="EF615" s="100"/>
      <c r="EG615" s="100"/>
      <c r="EH615" s="100"/>
      <c r="EI615" s="100"/>
      <c r="EJ615" s="100"/>
      <c r="EK615" s="100"/>
      <c r="EL615" s="100"/>
      <c r="EM615" s="100"/>
      <c r="EN615" s="100"/>
      <c r="EO615" s="100"/>
      <c r="EP615" s="100"/>
      <c r="EQ615" s="100"/>
      <c r="ER615" s="100"/>
      <c r="ES615" s="100"/>
      <c r="ET615" s="100"/>
      <c r="EU615" s="100"/>
      <c r="EV615" s="100"/>
      <c r="EW615" s="100"/>
      <c r="EX615" s="100"/>
      <c r="EY615" s="100"/>
      <c r="EZ615" s="100"/>
      <c r="FA615" s="100"/>
      <c r="FB615" s="100"/>
      <c r="FC615" s="100"/>
      <c r="FD615" s="100"/>
      <c r="FE615" s="100"/>
      <c r="FF615" s="100"/>
      <c r="FG615" s="100"/>
      <c r="FH615" s="100"/>
      <c r="FI615" s="100"/>
      <c r="FJ615" s="100"/>
      <c r="FK615" s="100"/>
      <c r="FL615" s="100"/>
      <c r="FM615" s="100"/>
      <c r="FN615" s="100"/>
      <c r="FO615" s="100"/>
      <c r="FP615" s="100"/>
      <c r="FQ615" s="100"/>
      <c r="FR615" s="100"/>
      <c r="FS615" s="100"/>
      <c r="FT615" s="100"/>
      <c r="FU615" s="100"/>
      <c r="FV615" s="100"/>
      <c r="FW615" s="100"/>
      <c r="FX615" s="100"/>
      <c r="FY615" s="100"/>
      <c r="FZ615" s="100"/>
      <c r="GA615" s="100"/>
      <c r="GB615" s="100"/>
      <c r="GC615" s="100"/>
      <c r="GD615" s="100"/>
      <c r="GE615" s="100"/>
      <c r="GF615" s="100"/>
      <c r="GG615" s="100"/>
      <c r="GH615" s="100"/>
      <c r="GI615" s="100"/>
      <c r="GJ615" s="100"/>
      <c r="GK615" s="100"/>
      <c r="GL615" s="100"/>
      <c r="GM615" s="100"/>
      <c r="GN615" s="100"/>
      <c r="GO615" s="100"/>
      <c r="GP615" s="100"/>
      <c r="GQ615" s="100"/>
      <c r="GR615" s="100"/>
      <c r="GS615" s="100"/>
      <c r="GT615" s="100"/>
      <c r="GU615" s="100"/>
      <c r="GV615" s="100"/>
      <c r="GW615" s="100"/>
      <c r="GX615" s="100"/>
      <c r="GY615" s="100"/>
      <c r="GZ615" s="100"/>
      <c r="HA615" s="100"/>
      <c r="HB615" s="100"/>
      <c r="HC615" s="100"/>
      <c r="HD615" s="100"/>
      <c r="HE615" s="100"/>
      <c r="HF615" s="100"/>
      <c r="HG615" s="100"/>
      <c r="HH615" s="100"/>
      <c r="HI615" s="100"/>
      <c r="HJ615" s="100"/>
      <c r="HK615" s="100"/>
      <c r="HL615" s="100"/>
      <c r="HM615" s="100"/>
      <c r="HN615" s="100"/>
      <c r="HO615" s="100"/>
      <c r="HP615" s="100"/>
      <c r="HQ615" s="100"/>
      <c r="HR615" s="100"/>
      <c r="HS615" s="100"/>
      <c r="HT615" s="100"/>
      <c r="HU615" s="100"/>
      <c r="HV615" s="100"/>
      <c r="HW615" s="100"/>
      <c r="HX615" s="100"/>
      <c r="HY615" s="100"/>
      <c r="HZ615" s="100"/>
      <c r="IA615" s="100"/>
      <c r="IB615" s="100"/>
      <c r="IC615" s="100"/>
      <c r="ID615" s="100"/>
      <c r="IE615" s="100"/>
      <c r="IF615" s="100"/>
      <c r="IG615" s="100"/>
      <c r="IH615" s="100"/>
      <c r="II615" s="100"/>
      <c r="IJ615" s="100"/>
      <c r="IK615" s="100"/>
      <c r="IL615" s="100"/>
      <c r="IM615" s="100"/>
      <c r="IN615" s="100"/>
    </row>
    <row r="616" spans="1:248" ht="21">
      <c r="A616" s="225"/>
      <c r="B616" s="137"/>
      <c r="C616" s="137"/>
      <c r="D616" s="137"/>
      <c r="E616" s="137"/>
      <c r="F616" s="111"/>
      <c r="G616" s="111"/>
      <c r="H616" s="272"/>
      <c r="I616" s="111"/>
      <c r="J616" s="111"/>
      <c r="K616" s="272"/>
      <c r="L616" s="273"/>
      <c r="M616" s="274"/>
      <c r="N616" s="411"/>
      <c r="O616" s="137"/>
      <c r="P616" s="133"/>
      <c r="Q616" s="133"/>
      <c r="R616" s="133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100"/>
      <c r="AV616" s="100"/>
      <c r="AW616" s="100"/>
      <c r="AX616" s="100"/>
      <c r="AY616" s="100"/>
      <c r="AZ616" s="100"/>
      <c r="BA616" s="100"/>
      <c r="BB616" s="100"/>
      <c r="BC616" s="100"/>
      <c r="BD616" s="100"/>
      <c r="BE616" s="100"/>
      <c r="BF616" s="100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100"/>
      <c r="BS616" s="100"/>
      <c r="BT616" s="100"/>
      <c r="BU616" s="100"/>
      <c r="BV616" s="100"/>
      <c r="BW616" s="100"/>
      <c r="BX616" s="100"/>
      <c r="BY616" s="100"/>
      <c r="BZ616" s="100"/>
      <c r="CA616" s="100"/>
      <c r="CB616" s="100"/>
      <c r="CC616" s="100"/>
      <c r="CD616" s="100"/>
      <c r="CE616" s="100"/>
      <c r="CF616" s="100"/>
      <c r="CG616" s="100"/>
      <c r="CH616" s="100"/>
      <c r="CI616" s="100"/>
      <c r="CJ616" s="100"/>
      <c r="CK616" s="100"/>
      <c r="CL616" s="100"/>
      <c r="CM616" s="100"/>
      <c r="CN616" s="100"/>
      <c r="CO616" s="100"/>
      <c r="CP616" s="100"/>
      <c r="CQ616" s="100"/>
      <c r="CR616" s="100"/>
      <c r="CS616" s="100"/>
      <c r="CT616" s="100"/>
      <c r="CU616" s="100"/>
      <c r="CV616" s="100"/>
      <c r="CW616" s="100"/>
      <c r="CX616" s="100"/>
      <c r="CY616" s="100"/>
      <c r="CZ616" s="100"/>
      <c r="DA616" s="100"/>
      <c r="DB616" s="100"/>
      <c r="DC616" s="100"/>
      <c r="DD616" s="100"/>
      <c r="DE616" s="100"/>
      <c r="DF616" s="100"/>
      <c r="DG616" s="100"/>
      <c r="DH616" s="100"/>
      <c r="DI616" s="100"/>
      <c r="DJ616" s="100"/>
      <c r="DK616" s="100"/>
      <c r="DL616" s="100"/>
      <c r="DM616" s="100"/>
      <c r="DN616" s="100"/>
      <c r="DO616" s="100"/>
      <c r="DP616" s="100"/>
      <c r="DQ616" s="100"/>
      <c r="DR616" s="100"/>
      <c r="DS616" s="100"/>
      <c r="DT616" s="100"/>
      <c r="DU616" s="100"/>
      <c r="DV616" s="100"/>
      <c r="DW616" s="100"/>
      <c r="DX616" s="100"/>
      <c r="DY616" s="100"/>
      <c r="DZ616" s="100"/>
      <c r="EA616" s="100"/>
      <c r="EB616" s="100"/>
      <c r="EC616" s="100"/>
      <c r="ED616" s="100"/>
      <c r="EE616" s="100"/>
      <c r="EF616" s="100"/>
      <c r="EG616" s="100"/>
      <c r="EH616" s="100"/>
      <c r="EI616" s="100"/>
      <c r="EJ616" s="100"/>
      <c r="EK616" s="100"/>
      <c r="EL616" s="100"/>
      <c r="EM616" s="100"/>
      <c r="EN616" s="100"/>
      <c r="EO616" s="100"/>
      <c r="EP616" s="100"/>
      <c r="EQ616" s="100"/>
      <c r="ER616" s="100"/>
      <c r="ES616" s="100"/>
      <c r="ET616" s="100"/>
      <c r="EU616" s="100"/>
      <c r="EV616" s="100"/>
      <c r="EW616" s="100"/>
      <c r="EX616" s="100"/>
      <c r="EY616" s="100"/>
      <c r="EZ616" s="100"/>
      <c r="FA616" s="100"/>
      <c r="FB616" s="100"/>
      <c r="FC616" s="100"/>
      <c r="FD616" s="100"/>
      <c r="FE616" s="100"/>
      <c r="FF616" s="100"/>
      <c r="FG616" s="100"/>
      <c r="FH616" s="100"/>
      <c r="FI616" s="100"/>
      <c r="FJ616" s="100"/>
      <c r="FK616" s="100"/>
      <c r="FL616" s="100"/>
      <c r="FM616" s="100"/>
      <c r="FN616" s="100"/>
      <c r="FO616" s="100"/>
      <c r="FP616" s="100"/>
      <c r="FQ616" s="100"/>
      <c r="FR616" s="100"/>
      <c r="FS616" s="100"/>
      <c r="FT616" s="100"/>
      <c r="FU616" s="100"/>
      <c r="FV616" s="100"/>
      <c r="FW616" s="100"/>
      <c r="FX616" s="100"/>
      <c r="FY616" s="100"/>
      <c r="FZ616" s="100"/>
      <c r="GA616" s="100"/>
      <c r="GB616" s="100"/>
      <c r="GC616" s="100"/>
      <c r="GD616" s="100"/>
      <c r="GE616" s="100"/>
      <c r="GF616" s="100"/>
      <c r="GG616" s="100"/>
      <c r="GH616" s="100"/>
      <c r="GI616" s="100"/>
      <c r="GJ616" s="100"/>
      <c r="GK616" s="100"/>
      <c r="GL616" s="100"/>
      <c r="GM616" s="100"/>
      <c r="GN616" s="100"/>
      <c r="GO616" s="100"/>
      <c r="GP616" s="100"/>
      <c r="GQ616" s="100"/>
      <c r="GR616" s="100"/>
      <c r="GS616" s="100"/>
      <c r="GT616" s="100"/>
      <c r="GU616" s="100"/>
      <c r="GV616" s="100"/>
      <c r="GW616" s="100"/>
      <c r="GX616" s="100"/>
      <c r="GY616" s="100"/>
      <c r="GZ616" s="100"/>
      <c r="HA616" s="100"/>
      <c r="HB616" s="100"/>
      <c r="HC616" s="100"/>
      <c r="HD616" s="100"/>
      <c r="HE616" s="100"/>
      <c r="HF616" s="100"/>
      <c r="HG616" s="100"/>
      <c r="HH616" s="100"/>
      <c r="HI616" s="100"/>
      <c r="HJ616" s="100"/>
      <c r="HK616" s="100"/>
      <c r="HL616" s="100"/>
      <c r="HM616" s="100"/>
      <c r="HN616" s="100"/>
      <c r="HO616" s="100"/>
      <c r="HP616" s="100"/>
      <c r="HQ616" s="100"/>
      <c r="HR616" s="100"/>
      <c r="HS616" s="100"/>
      <c r="HT616" s="100"/>
      <c r="HU616" s="100"/>
      <c r="HV616" s="100"/>
      <c r="HW616" s="100"/>
      <c r="HX616" s="100"/>
      <c r="HY616" s="100"/>
      <c r="HZ616" s="100"/>
      <c r="IA616" s="100"/>
      <c r="IB616" s="100"/>
      <c r="IC616" s="100"/>
      <c r="ID616" s="100"/>
      <c r="IE616" s="100"/>
      <c r="IF616" s="100"/>
      <c r="IG616" s="100"/>
      <c r="IH616" s="100"/>
      <c r="II616" s="100"/>
      <c r="IJ616" s="100"/>
      <c r="IK616" s="100"/>
      <c r="IL616" s="100"/>
      <c r="IM616" s="100"/>
      <c r="IN616" s="100"/>
    </row>
    <row r="617" spans="1:248" ht="63">
      <c r="A617" s="222">
        <v>222</v>
      </c>
      <c r="B617" s="254" t="s">
        <v>442</v>
      </c>
      <c r="C617" s="254" t="s">
        <v>2759</v>
      </c>
      <c r="D617" s="254" t="s">
        <v>2833</v>
      </c>
      <c r="E617" s="254">
        <v>20</v>
      </c>
      <c r="F617" s="255" t="s">
        <v>2920</v>
      </c>
      <c r="G617" s="255"/>
      <c r="H617" s="255"/>
      <c r="I617" s="254" t="s">
        <v>1723</v>
      </c>
      <c r="J617" s="254" t="s">
        <v>1724</v>
      </c>
      <c r="K617" s="403">
        <v>5.9</v>
      </c>
      <c r="L617" s="404">
        <v>0.59</v>
      </c>
      <c r="M617" s="403">
        <v>7.08</v>
      </c>
      <c r="N617" s="405"/>
      <c r="O617" s="403">
        <v>2.95</v>
      </c>
      <c r="P617" s="115">
        <v>1</v>
      </c>
      <c r="Q617" s="116"/>
      <c r="R617" s="116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100"/>
      <c r="AV617" s="100"/>
      <c r="AW617" s="100"/>
      <c r="AX617" s="100"/>
      <c r="AY617" s="100"/>
      <c r="AZ617" s="100"/>
      <c r="BA617" s="100"/>
      <c r="BB617" s="100"/>
      <c r="BC617" s="100"/>
      <c r="BD617" s="100"/>
      <c r="BE617" s="100"/>
      <c r="BF617" s="100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100"/>
      <c r="BS617" s="100"/>
      <c r="BT617" s="100"/>
      <c r="BU617" s="100"/>
      <c r="BV617" s="100"/>
      <c r="BW617" s="100"/>
      <c r="BX617" s="100"/>
      <c r="BY617" s="100"/>
      <c r="BZ617" s="100"/>
      <c r="CA617" s="100"/>
      <c r="CB617" s="100"/>
      <c r="CC617" s="100"/>
      <c r="CD617" s="100"/>
      <c r="CE617" s="100"/>
      <c r="CF617" s="100"/>
      <c r="CG617" s="100"/>
      <c r="CH617" s="100"/>
      <c r="CI617" s="100"/>
      <c r="CJ617" s="100"/>
      <c r="CK617" s="100"/>
      <c r="CL617" s="100"/>
      <c r="CM617" s="100"/>
      <c r="CN617" s="100"/>
      <c r="CO617" s="100"/>
      <c r="CP617" s="100"/>
      <c r="CQ617" s="100"/>
      <c r="CR617" s="100"/>
      <c r="CS617" s="100"/>
      <c r="CT617" s="100"/>
      <c r="CU617" s="100"/>
      <c r="CV617" s="100"/>
      <c r="CW617" s="100"/>
      <c r="CX617" s="100"/>
      <c r="CY617" s="100"/>
      <c r="CZ617" s="100"/>
      <c r="DA617" s="100"/>
      <c r="DB617" s="100"/>
      <c r="DC617" s="100"/>
      <c r="DD617" s="100"/>
      <c r="DE617" s="100"/>
      <c r="DF617" s="100"/>
      <c r="DG617" s="100"/>
      <c r="DH617" s="100"/>
      <c r="DI617" s="100"/>
      <c r="DJ617" s="100"/>
      <c r="DK617" s="100"/>
      <c r="DL617" s="100"/>
      <c r="DM617" s="100"/>
      <c r="DN617" s="100"/>
      <c r="DO617" s="100"/>
      <c r="DP617" s="100"/>
      <c r="DQ617" s="100"/>
      <c r="DR617" s="100"/>
      <c r="DS617" s="100"/>
      <c r="DT617" s="100"/>
      <c r="DU617" s="100"/>
      <c r="DV617" s="100"/>
      <c r="DW617" s="100"/>
      <c r="DX617" s="100"/>
      <c r="DY617" s="100"/>
      <c r="DZ617" s="100"/>
      <c r="EA617" s="100"/>
      <c r="EB617" s="100"/>
      <c r="EC617" s="100"/>
      <c r="ED617" s="100"/>
      <c r="EE617" s="100"/>
      <c r="EF617" s="100"/>
      <c r="EG617" s="100"/>
      <c r="EH617" s="100"/>
      <c r="EI617" s="100"/>
      <c r="EJ617" s="100"/>
      <c r="EK617" s="100"/>
      <c r="EL617" s="100"/>
      <c r="EM617" s="100"/>
      <c r="EN617" s="100"/>
      <c r="EO617" s="100"/>
      <c r="EP617" s="100"/>
      <c r="EQ617" s="100"/>
      <c r="ER617" s="100"/>
      <c r="ES617" s="100"/>
      <c r="ET617" s="100"/>
      <c r="EU617" s="100"/>
      <c r="EV617" s="100"/>
      <c r="EW617" s="100"/>
      <c r="EX617" s="100"/>
      <c r="EY617" s="100"/>
      <c r="EZ617" s="100"/>
      <c r="FA617" s="100"/>
      <c r="FB617" s="100"/>
      <c r="FC617" s="100"/>
      <c r="FD617" s="100"/>
      <c r="FE617" s="100"/>
      <c r="FF617" s="100"/>
      <c r="FG617" s="100"/>
      <c r="FH617" s="100"/>
      <c r="FI617" s="100"/>
      <c r="FJ617" s="100"/>
      <c r="FK617" s="100"/>
      <c r="FL617" s="100"/>
      <c r="FM617" s="100"/>
      <c r="FN617" s="100"/>
      <c r="FO617" s="100"/>
      <c r="FP617" s="100"/>
      <c r="FQ617" s="100"/>
      <c r="FR617" s="100"/>
      <c r="FS617" s="100"/>
      <c r="FT617" s="100"/>
      <c r="FU617" s="100"/>
      <c r="FV617" s="100"/>
      <c r="FW617" s="100"/>
      <c r="FX617" s="100"/>
      <c r="FY617" s="100"/>
      <c r="FZ617" s="100"/>
      <c r="GA617" s="100"/>
      <c r="GB617" s="100"/>
      <c r="GC617" s="100"/>
      <c r="GD617" s="100"/>
      <c r="GE617" s="100"/>
      <c r="GF617" s="100"/>
      <c r="GG617" s="100"/>
      <c r="GH617" s="100"/>
      <c r="GI617" s="100"/>
      <c r="GJ617" s="100"/>
      <c r="GK617" s="100"/>
      <c r="GL617" s="100"/>
      <c r="GM617" s="100"/>
      <c r="GN617" s="100"/>
      <c r="GO617" s="100"/>
      <c r="GP617" s="100"/>
      <c r="GQ617" s="100"/>
      <c r="GR617" s="100"/>
      <c r="GS617" s="100"/>
      <c r="GT617" s="100"/>
      <c r="GU617" s="100"/>
      <c r="GV617" s="100"/>
      <c r="GW617" s="100"/>
      <c r="GX617" s="100"/>
      <c r="GY617" s="100"/>
      <c r="GZ617" s="100"/>
      <c r="HA617" s="100"/>
      <c r="HB617" s="100"/>
      <c r="HC617" s="100"/>
      <c r="HD617" s="100"/>
      <c r="HE617" s="100"/>
      <c r="HF617" s="100"/>
      <c r="HG617" s="100"/>
      <c r="HH617" s="100"/>
      <c r="HI617" s="100"/>
      <c r="HJ617" s="100"/>
      <c r="HK617" s="100"/>
      <c r="HL617" s="100"/>
      <c r="HM617" s="100"/>
      <c r="HN617" s="100"/>
      <c r="HO617" s="100"/>
      <c r="HP617" s="100"/>
      <c r="HQ617" s="100"/>
      <c r="HR617" s="100"/>
      <c r="HS617" s="100"/>
      <c r="HT617" s="100"/>
      <c r="HU617" s="100"/>
      <c r="HV617" s="100"/>
      <c r="HW617" s="100"/>
      <c r="HX617" s="100"/>
      <c r="HY617" s="100"/>
      <c r="HZ617" s="100"/>
      <c r="IA617" s="100"/>
      <c r="IB617" s="100"/>
      <c r="IC617" s="100"/>
      <c r="ID617" s="100"/>
      <c r="IE617" s="100"/>
      <c r="IF617" s="100"/>
      <c r="IG617" s="100"/>
      <c r="IH617" s="100"/>
      <c r="II617" s="100"/>
      <c r="IJ617" s="100"/>
      <c r="IK617" s="100"/>
      <c r="IL617" s="100"/>
      <c r="IM617" s="100"/>
      <c r="IN617" s="100"/>
    </row>
    <row r="618" spans="1:248" ht="105">
      <c r="A618" s="222">
        <v>222</v>
      </c>
      <c r="B618" s="254" t="s">
        <v>442</v>
      </c>
      <c r="C618" s="254" t="s">
        <v>2759</v>
      </c>
      <c r="D618" s="254" t="s">
        <v>2833</v>
      </c>
      <c r="E618" s="254">
        <v>20</v>
      </c>
      <c r="F618" s="96" t="s">
        <v>1391</v>
      </c>
      <c r="G618" s="96"/>
      <c r="H618" s="96"/>
      <c r="I618" s="254" t="s">
        <v>2006</v>
      </c>
      <c r="J618" s="254" t="s">
        <v>147</v>
      </c>
      <c r="K618" s="254">
        <v>3.13</v>
      </c>
      <c r="L618" s="281">
        <f>K618/5</f>
        <v>0.626</v>
      </c>
      <c r="M618" s="423">
        <v>3.54</v>
      </c>
      <c r="N618" s="412"/>
      <c r="O618" s="254">
        <v>3.13</v>
      </c>
      <c r="P618" s="115">
        <v>2</v>
      </c>
      <c r="Q618" s="116"/>
      <c r="R618" s="116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100"/>
      <c r="AV618" s="100"/>
      <c r="AW618" s="100"/>
      <c r="AX618" s="100"/>
      <c r="AY618" s="100"/>
      <c r="AZ618" s="100"/>
      <c r="BA618" s="100"/>
      <c r="BB618" s="100"/>
      <c r="BC618" s="100"/>
      <c r="BD618" s="100"/>
      <c r="BE618" s="100"/>
      <c r="BF618" s="100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100"/>
      <c r="BS618" s="100"/>
      <c r="BT618" s="100"/>
      <c r="BU618" s="100"/>
      <c r="BV618" s="100"/>
      <c r="BW618" s="100"/>
      <c r="BX618" s="100"/>
      <c r="BY618" s="100"/>
      <c r="BZ618" s="100"/>
      <c r="CA618" s="100"/>
      <c r="CB618" s="100"/>
      <c r="CC618" s="100"/>
      <c r="CD618" s="100"/>
      <c r="CE618" s="100"/>
      <c r="CF618" s="100"/>
      <c r="CG618" s="100"/>
      <c r="CH618" s="100"/>
      <c r="CI618" s="100"/>
      <c r="CJ618" s="100"/>
      <c r="CK618" s="100"/>
      <c r="CL618" s="100"/>
      <c r="CM618" s="100"/>
      <c r="CN618" s="100"/>
      <c r="CO618" s="100"/>
      <c r="CP618" s="100"/>
      <c r="CQ618" s="100"/>
      <c r="CR618" s="100"/>
      <c r="CS618" s="100"/>
      <c r="CT618" s="100"/>
      <c r="CU618" s="100"/>
      <c r="CV618" s="100"/>
      <c r="CW618" s="100"/>
      <c r="CX618" s="100"/>
      <c r="CY618" s="100"/>
      <c r="CZ618" s="100"/>
      <c r="DA618" s="100"/>
      <c r="DB618" s="100"/>
      <c r="DC618" s="100"/>
      <c r="DD618" s="100"/>
      <c r="DE618" s="100"/>
      <c r="DF618" s="100"/>
      <c r="DG618" s="100"/>
      <c r="DH618" s="100"/>
      <c r="DI618" s="100"/>
      <c r="DJ618" s="100"/>
      <c r="DK618" s="100"/>
      <c r="DL618" s="100"/>
      <c r="DM618" s="100"/>
      <c r="DN618" s="100"/>
      <c r="DO618" s="100"/>
      <c r="DP618" s="100"/>
      <c r="DQ618" s="100"/>
      <c r="DR618" s="100"/>
      <c r="DS618" s="100"/>
      <c r="DT618" s="100"/>
      <c r="DU618" s="100"/>
      <c r="DV618" s="100"/>
      <c r="DW618" s="100"/>
      <c r="DX618" s="100"/>
      <c r="DY618" s="100"/>
      <c r="DZ618" s="100"/>
      <c r="EA618" s="100"/>
      <c r="EB618" s="100"/>
      <c r="EC618" s="100"/>
      <c r="ED618" s="100"/>
      <c r="EE618" s="100"/>
      <c r="EF618" s="100"/>
      <c r="EG618" s="100"/>
      <c r="EH618" s="100"/>
      <c r="EI618" s="100"/>
      <c r="EJ618" s="100"/>
      <c r="EK618" s="100"/>
      <c r="EL618" s="100"/>
      <c r="EM618" s="100"/>
      <c r="EN618" s="100"/>
      <c r="EO618" s="100"/>
      <c r="EP618" s="100"/>
      <c r="EQ618" s="100"/>
      <c r="ER618" s="100"/>
      <c r="ES618" s="100"/>
      <c r="ET618" s="100"/>
      <c r="EU618" s="100"/>
      <c r="EV618" s="100"/>
      <c r="EW618" s="100"/>
      <c r="EX618" s="100"/>
      <c r="EY618" s="100"/>
      <c r="EZ618" s="100"/>
      <c r="FA618" s="100"/>
      <c r="FB618" s="100"/>
      <c r="FC618" s="100"/>
      <c r="FD618" s="100"/>
      <c r="FE618" s="100"/>
      <c r="FF618" s="100"/>
      <c r="FG618" s="100"/>
      <c r="FH618" s="100"/>
      <c r="FI618" s="100"/>
      <c r="FJ618" s="100"/>
      <c r="FK618" s="100"/>
      <c r="FL618" s="100"/>
      <c r="FM618" s="100"/>
      <c r="FN618" s="100"/>
      <c r="FO618" s="100"/>
      <c r="FP618" s="100"/>
      <c r="FQ618" s="100"/>
      <c r="FR618" s="100"/>
      <c r="FS618" s="100"/>
      <c r="FT618" s="100"/>
      <c r="FU618" s="100"/>
      <c r="FV618" s="100"/>
      <c r="FW618" s="100"/>
      <c r="FX618" s="100"/>
      <c r="FY618" s="100"/>
      <c r="FZ618" s="100"/>
      <c r="GA618" s="100"/>
      <c r="GB618" s="100"/>
      <c r="GC618" s="100"/>
      <c r="GD618" s="100"/>
      <c r="GE618" s="100"/>
      <c r="GF618" s="100"/>
      <c r="GG618" s="100"/>
      <c r="GH618" s="100"/>
      <c r="GI618" s="100"/>
      <c r="GJ618" s="100"/>
      <c r="GK618" s="100"/>
      <c r="GL618" s="100"/>
      <c r="GM618" s="100"/>
      <c r="GN618" s="100"/>
      <c r="GO618" s="100"/>
      <c r="GP618" s="100"/>
      <c r="GQ618" s="100"/>
      <c r="GR618" s="100"/>
      <c r="GS618" s="100"/>
      <c r="GT618" s="100"/>
      <c r="GU618" s="100"/>
      <c r="GV618" s="100"/>
      <c r="GW618" s="100"/>
      <c r="GX618" s="100"/>
      <c r="GY618" s="100"/>
      <c r="GZ618" s="100"/>
      <c r="HA618" s="100"/>
      <c r="HB618" s="100"/>
      <c r="HC618" s="100"/>
      <c r="HD618" s="100"/>
      <c r="HE618" s="100"/>
      <c r="HF618" s="100"/>
      <c r="HG618" s="100"/>
      <c r="HH618" s="100"/>
      <c r="HI618" s="100"/>
      <c r="HJ618" s="100"/>
      <c r="HK618" s="100"/>
      <c r="HL618" s="100"/>
      <c r="HM618" s="100"/>
      <c r="HN618" s="100"/>
      <c r="HO618" s="100"/>
      <c r="HP618" s="100"/>
      <c r="HQ618" s="100"/>
      <c r="HR618" s="100"/>
      <c r="HS618" s="100"/>
      <c r="HT618" s="100"/>
      <c r="HU618" s="100"/>
      <c r="HV618" s="100"/>
      <c r="HW618" s="100"/>
      <c r="HX618" s="100"/>
      <c r="HY618" s="100"/>
      <c r="HZ618" s="100"/>
      <c r="IA618" s="100"/>
      <c r="IB618" s="100"/>
      <c r="IC618" s="100"/>
      <c r="ID618" s="100"/>
      <c r="IE618" s="100"/>
      <c r="IF618" s="100"/>
      <c r="IG618" s="100"/>
      <c r="IH618" s="100"/>
      <c r="II618" s="100"/>
      <c r="IJ618" s="100"/>
      <c r="IK618" s="100"/>
      <c r="IL618" s="100"/>
      <c r="IM618" s="100"/>
      <c r="IN618" s="100"/>
    </row>
    <row r="619" spans="1:248" ht="126">
      <c r="A619" s="226">
        <v>222</v>
      </c>
      <c r="B619" s="101" t="s">
        <v>442</v>
      </c>
      <c r="C619" s="101" t="s">
        <v>2759</v>
      </c>
      <c r="D619" s="101" t="s">
        <v>2833</v>
      </c>
      <c r="E619" s="101">
        <v>20</v>
      </c>
      <c r="F619" s="90" t="s">
        <v>2465</v>
      </c>
      <c r="G619" s="96" t="s">
        <v>1128</v>
      </c>
      <c r="H619" s="276">
        <v>5</v>
      </c>
      <c r="I619" s="90" t="s">
        <v>1164</v>
      </c>
      <c r="J619" s="90" t="s">
        <v>1124</v>
      </c>
      <c r="K619" s="276">
        <v>3.35</v>
      </c>
      <c r="L619" s="277">
        <v>0.558</v>
      </c>
      <c r="M619" s="278">
        <v>3.54</v>
      </c>
      <c r="N619" s="409"/>
      <c r="O619" s="101">
        <v>3.35</v>
      </c>
      <c r="P619" s="115">
        <v>3</v>
      </c>
      <c r="Q619" s="116"/>
      <c r="R619" s="116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100"/>
      <c r="AV619" s="100"/>
      <c r="AW619" s="100"/>
      <c r="AX619" s="100"/>
      <c r="AY619" s="100"/>
      <c r="AZ619" s="100"/>
      <c r="BA619" s="100"/>
      <c r="BB619" s="100"/>
      <c r="BC619" s="100"/>
      <c r="BD619" s="100"/>
      <c r="BE619" s="100"/>
      <c r="BF619" s="100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100"/>
      <c r="BS619" s="100"/>
      <c r="BT619" s="100"/>
      <c r="BU619" s="100"/>
      <c r="BV619" s="100"/>
      <c r="BW619" s="100"/>
      <c r="BX619" s="100"/>
      <c r="BY619" s="100"/>
      <c r="BZ619" s="100"/>
      <c r="CA619" s="100"/>
      <c r="CB619" s="100"/>
      <c r="CC619" s="100"/>
      <c r="CD619" s="100"/>
      <c r="CE619" s="100"/>
      <c r="CF619" s="100"/>
      <c r="CG619" s="100"/>
      <c r="CH619" s="100"/>
      <c r="CI619" s="100"/>
      <c r="CJ619" s="100"/>
      <c r="CK619" s="100"/>
      <c r="CL619" s="100"/>
      <c r="CM619" s="100"/>
      <c r="CN619" s="100"/>
      <c r="CO619" s="100"/>
      <c r="CP619" s="100"/>
      <c r="CQ619" s="100"/>
      <c r="CR619" s="100"/>
      <c r="CS619" s="100"/>
      <c r="CT619" s="100"/>
      <c r="CU619" s="100"/>
      <c r="CV619" s="100"/>
      <c r="CW619" s="100"/>
      <c r="CX619" s="100"/>
      <c r="CY619" s="100"/>
      <c r="CZ619" s="100"/>
      <c r="DA619" s="100"/>
      <c r="DB619" s="100"/>
      <c r="DC619" s="100"/>
      <c r="DD619" s="100"/>
      <c r="DE619" s="100"/>
      <c r="DF619" s="100"/>
      <c r="DG619" s="100"/>
      <c r="DH619" s="100"/>
      <c r="DI619" s="100"/>
      <c r="DJ619" s="100"/>
      <c r="DK619" s="100"/>
      <c r="DL619" s="100"/>
      <c r="DM619" s="100"/>
      <c r="DN619" s="100"/>
      <c r="DO619" s="100"/>
      <c r="DP619" s="100"/>
      <c r="DQ619" s="100"/>
      <c r="DR619" s="100"/>
      <c r="DS619" s="100"/>
      <c r="DT619" s="100"/>
      <c r="DU619" s="100"/>
      <c r="DV619" s="100"/>
      <c r="DW619" s="100"/>
      <c r="DX619" s="100"/>
      <c r="DY619" s="100"/>
      <c r="DZ619" s="100"/>
      <c r="EA619" s="100"/>
      <c r="EB619" s="100"/>
      <c r="EC619" s="100"/>
      <c r="ED619" s="100"/>
      <c r="EE619" s="100"/>
      <c r="EF619" s="100"/>
      <c r="EG619" s="100"/>
      <c r="EH619" s="100"/>
      <c r="EI619" s="100"/>
      <c r="EJ619" s="100"/>
      <c r="EK619" s="100"/>
      <c r="EL619" s="100"/>
      <c r="EM619" s="100"/>
      <c r="EN619" s="100"/>
      <c r="EO619" s="100"/>
      <c r="EP619" s="100"/>
      <c r="EQ619" s="100"/>
      <c r="ER619" s="100"/>
      <c r="ES619" s="100"/>
      <c r="ET619" s="100"/>
      <c r="EU619" s="100"/>
      <c r="EV619" s="100"/>
      <c r="EW619" s="100"/>
      <c r="EX619" s="100"/>
      <c r="EY619" s="100"/>
      <c r="EZ619" s="100"/>
      <c r="FA619" s="100"/>
      <c r="FB619" s="100"/>
      <c r="FC619" s="100"/>
      <c r="FD619" s="100"/>
      <c r="FE619" s="100"/>
      <c r="FF619" s="100"/>
      <c r="FG619" s="100"/>
      <c r="FH619" s="100"/>
      <c r="FI619" s="100"/>
      <c r="FJ619" s="100"/>
      <c r="FK619" s="100"/>
      <c r="FL619" s="100"/>
      <c r="FM619" s="100"/>
      <c r="FN619" s="100"/>
      <c r="FO619" s="100"/>
      <c r="FP619" s="100"/>
      <c r="FQ619" s="100"/>
      <c r="FR619" s="100"/>
      <c r="FS619" s="100"/>
      <c r="FT619" s="100"/>
      <c r="FU619" s="100"/>
      <c r="FV619" s="100"/>
      <c r="FW619" s="100"/>
      <c r="FX619" s="100"/>
      <c r="FY619" s="100"/>
      <c r="FZ619" s="100"/>
      <c r="GA619" s="100"/>
      <c r="GB619" s="100"/>
      <c r="GC619" s="100"/>
      <c r="GD619" s="100"/>
      <c r="GE619" s="100"/>
      <c r="GF619" s="100"/>
      <c r="GG619" s="100"/>
      <c r="GH619" s="100"/>
      <c r="GI619" s="100"/>
      <c r="GJ619" s="100"/>
      <c r="GK619" s="100"/>
      <c r="GL619" s="100"/>
      <c r="GM619" s="100"/>
      <c r="GN619" s="100"/>
      <c r="GO619" s="100"/>
      <c r="GP619" s="100"/>
      <c r="GQ619" s="100"/>
      <c r="GR619" s="100"/>
      <c r="GS619" s="100"/>
      <c r="GT619" s="100"/>
      <c r="GU619" s="100"/>
      <c r="GV619" s="100"/>
      <c r="GW619" s="100"/>
      <c r="GX619" s="100"/>
      <c r="GY619" s="100"/>
      <c r="GZ619" s="100"/>
      <c r="HA619" s="100"/>
      <c r="HB619" s="100"/>
      <c r="HC619" s="100"/>
      <c r="HD619" s="100"/>
      <c r="HE619" s="100"/>
      <c r="HF619" s="100"/>
      <c r="HG619" s="100"/>
      <c r="HH619" s="100"/>
      <c r="HI619" s="100"/>
      <c r="HJ619" s="100"/>
      <c r="HK619" s="100"/>
      <c r="HL619" s="100"/>
      <c r="HM619" s="100"/>
      <c r="HN619" s="100"/>
      <c r="HO619" s="100"/>
      <c r="HP619" s="100"/>
      <c r="HQ619" s="100"/>
      <c r="HR619" s="100"/>
      <c r="HS619" s="100"/>
      <c r="HT619" s="100"/>
      <c r="HU619" s="100"/>
      <c r="HV619" s="100"/>
      <c r="HW619" s="100"/>
      <c r="HX619" s="100"/>
      <c r="HY619" s="100"/>
      <c r="HZ619" s="100"/>
      <c r="IA619" s="100"/>
      <c r="IB619" s="100"/>
      <c r="IC619" s="100"/>
      <c r="ID619" s="100"/>
      <c r="IE619" s="100"/>
      <c r="IF619" s="100"/>
      <c r="IG619" s="100"/>
      <c r="IH619" s="100"/>
      <c r="II619" s="100"/>
      <c r="IJ619" s="100"/>
      <c r="IK619" s="100"/>
      <c r="IL619" s="100"/>
      <c r="IM619" s="100"/>
      <c r="IN619" s="100"/>
    </row>
    <row r="620" spans="1:248" ht="21">
      <c r="A620" s="225"/>
      <c r="B620" s="137"/>
      <c r="C620" s="137"/>
      <c r="D620" s="137"/>
      <c r="E620" s="137"/>
      <c r="F620" s="111"/>
      <c r="G620" s="111"/>
      <c r="H620" s="272"/>
      <c r="I620" s="111"/>
      <c r="J620" s="111"/>
      <c r="K620" s="272"/>
      <c r="L620" s="273"/>
      <c r="M620" s="274"/>
      <c r="N620" s="411"/>
      <c r="O620" s="137"/>
      <c r="P620" s="133"/>
      <c r="Q620" s="133"/>
      <c r="R620" s="133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100"/>
      <c r="AV620" s="100"/>
      <c r="AW620" s="100"/>
      <c r="AX620" s="100"/>
      <c r="AY620" s="100"/>
      <c r="AZ620" s="100"/>
      <c r="BA620" s="100"/>
      <c r="BB620" s="100"/>
      <c r="BC620" s="100"/>
      <c r="BD620" s="100"/>
      <c r="BE620" s="100"/>
      <c r="BF620" s="100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100"/>
      <c r="BS620" s="100"/>
      <c r="BT620" s="100"/>
      <c r="BU620" s="100"/>
      <c r="BV620" s="100"/>
      <c r="BW620" s="100"/>
      <c r="BX620" s="100"/>
      <c r="BY620" s="100"/>
      <c r="BZ620" s="100"/>
      <c r="CA620" s="100"/>
      <c r="CB620" s="100"/>
      <c r="CC620" s="100"/>
      <c r="CD620" s="100"/>
      <c r="CE620" s="100"/>
      <c r="CF620" s="100"/>
      <c r="CG620" s="100"/>
      <c r="CH620" s="100"/>
      <c r="CI620" s="100"/>
      <c r="CJ620" s="100"/>
      <c r="CK620" s="100"/>
      <c r="CL620" s="100"/>
      <c r="CM620" s="100"/>
      <c r="CN620" s="100"/>
      <c r="CO620" s="100"/>
      <c r="CP620" s="100"/>
      <c r="CQ620" s="100"/>
      <c r="CR620" s="100"/>
      <c r="CS620" s="100"/>
      <c r="CT620" s="100"/>
      <c r="CU620" s="100"/>
      <c r="CV620" s="100"/>
      <c r="CW620" s="100"/>
      <c r="CX620" s="100"/>
      <c r="CY620" s="100"/>
      <c r="CZ620" s="100"/>
      <c r="DA620" s="100"/>
      <c r="DB620" s="100"/>
      <c r="DC620" s="100"/>
      <c r="DD620" s="100"/>
      <c r="DE620" s="100"/>
      <c r="DF620" s="100"/>
      <c r="DG620" s="100"/>
      <c r="DH620" s="100"/>
      <c r="DI620" s="100"/>
      <c r="DJ620" s="100"/>
      <c r="DK620" s="100"/>
      <c r="DL620" s="100"/>
      <c r="DM620" s="100"/>
      <c r="DN620" s="100"/>
      <c r="DO620" s="100"/>
      <c r="DP620" s="100"/>
      <c r="DQ620" s="100"/>
      <c r="DR620" s="100"/>
      <c r="DS620" s="100"/>
      <c r="DT620" s="100"/>
      <c r="DU620" s="100"/>
      <c r="DV620" s="100"/>
      <c r="DW620" s="100"/>
      <c r="DX620" s="100"/>
      <c r="DY620" s="100"/>
      <c r="DZ620" s="100"/>
      <c r="EA620" s="100"/>
      <c r="EB620" s="100"/>
      <c r="EC620" s="100"/>
      <c r="ED620" s="100"/>
      <c r="EE620" s="100"/>
      <c r="EF620" s="100"/>
      <c r="EG620" s="100"/>
      <c r="EH620" s="100"/>
      <c r="EI620" s="100"/>
      <c r="EJ620" s="100"/>
      <c r="EK620" s="100"/>
      <c r="EL620" s="100"/>
      <c r="EM620" s="100"/>
      <c r="EN620" s="100"/>
      <c r="EO620" s="100"/>
      <c r="EP620" s="100"/>
      <c r="EQ620" s="100"/>
      <c r="ER620" s="100"/>
      <c r="ES620" s="100"/>
      <c r="ET620" s="100"/>
      <c r="EU620" s="100"/>
      <c r="EV620" s="100"/>
      <c r="EW620" s="100"/>
      <c r="EX620" s="100"/>
      <c r="EY620" s="100"/>
      <c r="EZ620" s="100"/>
      <c r="FA620" s="100"/>
      <c r="FB620" s="100"/>
      <c r="FC620" s="100"/>
      <c r="FD620" s="100"/>
      <c r="FE620" s="100"/>
      <c r="FF620" s="100"/>
      <c r="FG620" s="100"/>
      <c r="FH620" s="100"/>
      <c r="FI620" s="100"/>
      <c r="FJ620" s="100"/>
      <c r="FK620" s="100"/>
      <c r="FL620" s="100"/>
      <c r="FM620" s="100"/>
      <c r="FN620" s="100"/>
      <c r="FO620" s="100"/>
      <c r="FP620" s="100"/>
      <c r="FQ620" s="100"/>
      <c r="FR620" s="100"/>
      <c r="FS620" s="100"/>
      <c r="FT620" s="100"/>
      <c r="FU620" s="100"/>
      <c r="FV620" s="100"/>
      <c r="FW620" s="100"/>
      <c r="FX620" s="100"/>
      <c r="FY620" s="100"/>
      <c r="FZ620" s="100"/>
      <c r="GA620" s="100"/>
      <c r="GB620" s="100"/>
      <c r="GC620" s="100"/>
      <c r="GD620" s="100"/>
      <c r="GE620" s="100"/>
      <c r="GF620" s="100"/>
      <c r="GG620" s="100"/>
      <c r="GH620" s="100"/>
      <c r="GI620" s="100"/>
      <c r="GJ620" s="100"/>
      <c r="GK620" s="100"/>
      <c r="GL620" s="100"/>
      <c r="GM620" s="100"/>
      <c r="GN620" s="100"/>
      <c r="GO620" s="100"/>
      <c r="GP620" s="100"/>
      <c r="GQ620" s="100"/>
      <c r="GR620" s="100"/>
      <c r="GS620" s="100"/>
      <c r="GT620" s="100"/>
      <c r="GU620" s="100"/>
      <c r="GV620" s="100"/>
      <c r="GW620" s="100"/>
      <c r="GX620" s="100"/>
      <c r="GY620" s="100"/>
      <c r="GZ620" s="100"/>
      <c r="HA620" s="100"/>
      <c r="HB620" s="100"/>
      <c r="HC620" s="100"/>
      <c r="HD620" s="100"/>
      <c r="HE620" s="100"/>
      <c r="HF620" s="100"/>
      <c r="HG620" s="100"/>
      <c r="HH620" s="100"/>
      <c r="HI620" s="100"/>
      <c r="HJ620" s="100"/>
      <c r="HK620" s="100"/>
      <c r="HL620" s="100"/>
      <c r="HM620" s="100"/>
      <c r="HN620" s="100"/>
      <c r="HO620" s="100"/>
      <c r="HP620" s="100"/>
      <c r="HQ620" s="100"/>
      <c r="HR620" s="100"/>
      <c r="HS620" s="100"/>
      <c r="HT620" s="100"/>
      <c r="HU620" s="100"/>
      <c r="HV620" s="100"/>
      <c r="HW620" s="100"/>
      <c r="HX620" s="100"/>
      <c r="HY620" s="100"/>
      <c r="HZ620" s="100"/>
      <c r="IA620" s="100"/>
      <c r="IB620" s="100"/>
      <c r="IC620" s="100"/>
      <c r="ID620" s="100"/>
      <c r="IE620" s="100"/>
      <c r="IF620" s="100"/>
      <c r="IG620" s="100"/>
      <c r="IH620" s="100"/>
      <c r="II620" s="100"/>
      <c r="IJ620" s="100"/>
      <c r="IK620" s="100"/>
      <c r="IL620" s="100"/>
      <c r="IM620" s="100"/>
      <c r="IN620" s="100"/>
    </row>
    <row r="621" spans="1:248" ht="42">
      <c r="A621" s="222">
        <v>223</v>
      </c>
      <c r="B621" s="254" t="s">
        <v>442</v>
      </c>
      <c r="C621" s="254" t="s">
        <v>2759</v>
      </c>
      <c r="D621" s="254" t="s">
        <v>1186</v>
      </c>
      <c r="E621" s="254">
        <v>2</v>
      </c>
      <c r="F621" s="255"/>
      <c r="G621" s="255"/>
      <c r="H621" s="255"/>
      <c r="I621" s="254"/>
      <c r="J621" s="254"/>
      <c r="K621" s="403"/>
      <c r="L621" s="404"/>
      <c r="M621" s="403"/>
      <c r="N621" s="405"/>
      <c r="O621" s="403"/>
      <c r="P621" s="115">
        <v>0</v>
      </c>
      <c r="Q621" s="116"/>
      <c r="R621" s="116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100"/>
      <c r="AV621" s="100"/>
      <c r="AW621" s="100"/>
      <c r="AX621" s="100"/>
      <c r="AY621" s="100"/>
      <c r="AZ621" s="100"/>
      <c r="BA621" s="100"/>
      <c r="BB621" s="100"/>
      <c r="BC621" s="100"/>
      <c r="BD621" s="100"/>
      <c r="BE621" s="100"/>
      <c r="BF621" s="100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100"/>
      <c r="BS621" s="100"/>
      <c r="BT621" s="100"/>
      <c r="BU621" s="100"/>
      <c r="BV621" s="100"/>
      <c r="BW621" s="100"/>
      <c r="BX621" s="100"/>
      <c r="BY621" s="100"/>
      <c r="BZ621" s="100"/>
      <c r="CA621" s="100"/>
      <c r="CB621" s="100"/>
      <c r="CC621" s="100"/>
      <c r="CD621" s="100"/>
      <c r="CE621" s="100"/>
      <c r="CF621" s="100"/>
      <c r="CG621" s="100"/>
      <c r="CH621" s="100"/>
      <c r="CI621" s="100"/>
      <c r="CJ621" s="100"/>
      <c r="CK621" s="100"/>
      <c r="CL621" s="100"/>
      <c r="CM621" s="100"/>
      <c r="CN621" s="100"/>
      <c r="CO621" s="100"/>
      <c r="CP621" s="100"/>
      <c r="CQ621" s="100"/>
      <c r="CR621" s="100"/>
      <c r="CS621" s="100"/>
      <c r="CT621" s="100"/>
      <c r="CU621" s="100"/>
      <c r="CV621" s="100"/>
      <c r="CW621" s="100"/>
      <c r="CX621" s="100"/>
      <c r="CY621" s="100"/>
      <c r="CZ621" s="100"/>
      <c r="DA621" s="100"/>
      <c r="DB621" s="100"/>
      <c r="DC621" s="100"/>
      <c r="DD621" s="100"/>
      <c r="DE621" s="100"/>
      <c r="DF621" s="100"/>
      <c r="DG621" s="100"/>
      <c r="DH621" s="100"/>
      <c r="DI621" s="100"/>
      <c r="DJ621" s="100"/>
      <c r="DK621" s="100"/>
      <c r="DL621" s="100"/>
      <c r="DM621" s="100"/>
      <c r="DN621" s="100"/>
      <c r="DO621" s="100"/>
      <c r="DP621" s="100"/>
      <c r="DQ621" s="100"/>
      <c r="DR621" s="100"/>
      <c r="DS621" s="100"/>
      <c r="DT621" s="100"/>
      <c r="DU621" s="100"/>
      <c r="DV621" s="100"/>
      <c r="DW621" s="100"/>
      <c r="DX621" s="100"/>
      <c r="DY621" s="100"/>
      <c r="DZ621" s="100"/>
      <c r="EA621" s="100"/>
      <c r="EB621" s="100"/>
      <c r="EC621" s="100"/>
      <c r="ED621" s="100"/>
      <c r="EE621" s="100"/>
      <c r="EF621" s="100"/>
      <c r="EG621" s="100"/>
      <c r="EH621" s="100"/>
      <c r="EI621" s="100"/>
      <c r="EJ621" s="100"/>
      <c r="EK621" s="100"/>
      <c r="EL621" s="100"/>
      <c r="EM621" s="100"/>
      <c r="EN621" s="100"/>
      <c r="EO621" s="100"/>
      <c r="EP621" s="100"/>
      <c r="EQ621" s="100"/>
      <c r="ER621" s="100"/>
      <c r="ES621" s="100"/>
      <c r="ET621" s="100"/>
      <c r="EU621" s="100"/>
      <c r="EV621" s="100"/>
      <c r="EW621" s="100"/>
      <c r="EX621" s="100"/>
      <c r="EY621" s="100"/>
      <c r="EZ621" s="100"/>
      <c r="FA621" s="100"/>
      <c r="FB621" s="100"/>
      <c r="FC621" s="100"/>
      <c r="FD621" s="100"/>
      <c r="FE621" s="100"/>
      <c r="FF621" s="100"/>
      <c r="FG621" s="100"/>
      <c r="FH621" s="100"/>
      <c r="FI621" s="100"/>
      <c r="FJ621" s="100"/>
      <c r="FK621" s="100"/>
      <c r="FL621" s="100"/>
      <c r="FM621" s="100"/>
      <c r="FN621" s="100"/>
      <c r="FO621" s="100"/>
      <c r="FP621" s="100"/>
      <c r="FQ621" s="100"/>
      <c r="FR621" s="100"/>
      <c r="FS621" s="100"/>
      <c r="FT621" s="100"/>
      <c r="FU621" s="100"/>
      <c r="FV621" s="100"/>
      <c r="FW621" s="100"/>
      <c r="FX621" s="100"/>
      <c r="FY621" s="100"/>
      <c r="FZ621" s="100"/>
      <c r="GA621" s="100"/>
      <c r="GB621" s="100"/>
      <c r="GC621" s="100"/>
      <c r="GD621" s="100"/>
      <c r="GE621" s="100"/>
      <c r="GF621" s="100"/>
      <c r="GG621" s="100"/>
      <c r="GH621" s="100"/>
      <c r="GI621" s="100"/>
      <c r="GJ621" s="100"/>
      <c r="GK621" s="100"/>
      <c r="GL621" s="100"/>
      <c r="GM621" s="100"/>
      <c r="GN621" s="100"/>
      <c r="GO621" s="100"/>
      <c r="GP621" s="100"/>
      <c r="GQ621" s="100"/>
      <c r="GR621" s="100"/>
      <c r="GS621" s="100"/>
      <c r="GT621" s="100"/>
      <c r="GU621" s="100"/>
      <c r="GV621" s="100"/>
      <c r="GW621" s="100"/>
      <c r="GX621" s="100"/>
      <c r="GY621" s="100"/>
      <c r="GZ621" s="100"/>
      <c r="HA621" s="100"/>
      <c r="HB621" s="100"/>
      <c r="HC621" s="100"/>
      <c r="HD621" s="100"/>
      <c r="HE621" s="100"/>
      <c r="HF621" s="100"/>
      <c r="HG621" s="100"/>
      <c r="HH621" s="100"/>
      <c r="HI621" s="100"/>
      <c r="HJ621" s="100"/>
      <c r="HK621" s="100"/>
      <c r="HL621" s="100"/>
      <c r="HM621" s="100"/>
      <c r="HN621" s="100"/>
      <c r="HO621" s="100"/>
      <c r="HP621" s="100"/>
      <c r="HQ621" s="100"/>
      <c r="HR621" s="100"/>
      <c r="HS621" s="100"/>
      <c r="HT621" s="100"/>
      <c r="HU621" s="100"/>
      <c r="HV621" s="100"/>
      <c r="HW621" s="100"/>
      <c r="HX621" s="100"/>
      <c r="HY621" s="100"/>
      <c r="HZ621" s="100"/>
      <c r="IA621" s="100"/>
      <c r="IB621" s="100"/>
      <c r="IC621" s="100"/>
      <c r="ID621" s="100"/>
      <c r="IE621" s="100"/>
      <c r="IF621" s="100"/>
      <c r="IG621" s="100"/>
      <c r="IH621" s="100"/>
      <c r="II621" s="100"/>
      <c r="IJ621" s="100"/>
      <c r="IK621" s="100"/>
      <c r="IL621" s="100"/>
      <c r="IM621" s="100"/>
      <c r="IN621" s="100"/>
    </row>
    <row r="622" spans="1:248" ht="21">
      <c r="A622" s="225"/>
      <c r="B622" s="137"/>
      <c r="C622" s="137"/>
      <c r="D622" s="137"/>
      <c r="E622" s="137"/>
      <c r="F622" s="296"/>
      <c r="G622" s="296"/>
      <c r="H622" s="296"/>
      <c r="I622" s="137"/>
      <c r="J622" s="137"/>
      <c r="K622" s="406"/>
      <c r="L622" s="407"/>
      <c r="M622" s="406"/>
      <c r="N622" s="408"/>
      <c r="O622" s="406"/>
      <c r="P622" s="133"/>
      <c r="Q622" s="133"/>
      <c r="R622" s="133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100"/>
      <c r="AV622" s="100"/>
      <c r="AW622" s="100"/>
      <c r="AX622" s="100"/>
      <c r="AY622" s="100"/>
      <c r="AZ622" s="100"/>
      <c r="BA622" s="100"/>
      <c r="BB622" s="100"/>
      <c r="BC622" s="100"/>
      <c r="BD622" s="100"/>
      <c r="BE622" s="100"/>
      <c r="BF622" s="100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100"/>
      <c r="BS622" s="100"/>
      <c r="BT622" s="100"/>
      <c r="BU622" s="100"/>
      <c r="BV622" s="100"/>
      <c r="BW622" s="100"/>
      <c r="BX622" s="100"/>
      <c r="BY622" s="100"/>
      <c r="BZ622" s="100"/>
      <c r="CA622" s="100"/>
      <c r="CB622" s="100"/>
      <c r="CC622" s="100"/>
      <c r="CD622" s="100"/>
      <c r="CE622" s="100"/>
      <c r="CF622" s="100"/>
      <c r="CG622" s="100"/>
      <c r="CH622" s="100"/>
      <c r="CI622" s="100"/>
      <c r="CJ622" s="100"/>
      <c r="CK622" s="100"/>
      <c r="CL622" s="100"/>
      <c r="CM622" s="100"/>
      <c r="CN622" s="100"/>
      <c r="CO622" s="100"/>
      <c r="CP622" s="100"/>
      <c r="CQ622" s="100"/>
      <c r="CR622" s="100"/>
      <c r="CS622" s="100"/>
      <c r="CT622" s="100"/>
      <c r="CU622" s="100"/>
      <c r="CV622" s="100"/>
      <c r="CW622" s="100"/>
      <c r="CX622" s="100"/>
      <c r="CY622" s="100"/>
      <c r="CZ622" s="100"/>
      <c r="DA622" s="100"/>
      <c r="DB622" s="100"/>
      <c r="DC622" s="100"/>
      <c r="DD622" s="100"/>
      <c r="DE622" s="100"/>
      <c r="DF622" s="100"/>
      <c r="DG622" s="100"/>
      <c r="DH622" s="100"/>
      <c r="DI622" s="100"/>
      <c r="DJ622" s="100"/>
      <c r="DK622" s="100"/>
      <c r="DL622" s="100"/>
      <c r="DM622" s="100"/>
      <c r="DN622" s="100"/>
      <c r="DO622" s="100"/>
      <c r="DP622" s="100"/>
      <c r="DQ622" s="100"/>
      <c r="DR622" s="100"/>
      <c r="DS622" s="100"/>
      <c r="DT622" s="100"/>
      <c r="DU622" s="100"/>
      <c r="DV622" s="100"/>
      <c r="DW622" s="100"/>
      <c r="DX622" s="100"/>
      <c r="DY622" s="100"/>
      <c r="DZ622" s="100"/>
      <c r="EA622" s="100"/>
      <c r="EB622" s="100"/>
      <c r="EC622" s="100"/>
      <c r="ED622" s="100"/>
      <c r="EE622" s="100"/>
      <c r="EF622" s="100"/>
      <c r="EG622" s="100"/>
      <c r="EH622" s="100"/>
      <c r="EI622" s="100"/>
      <c r="EJ622" s="100"/>
      <c r="EK622" s="100"/>
      <c r="EL622" s="100"/>
      <c r="EM622" s="100"/>
      <c r="EN622" s="100"/>
      <c r="EO622" s="100"/>
      <c r="EP622" s="100"/>
      <c r="EQ622" s="100"/>
      <c r="ER622" s="100"/>
      <c r="ES622" s="100"/>
      <c r="ET622" s="100"/>
      <c r="EU622" s="100"/>
      <c r="EV622" s="100"/>
      <c r="EW622" s="100"/>
      <c r="EX622" s="100"/>
      <c r="EY622" s="100"/>
      <c r="EZ622" s="100"/>
      <c r="FA622" s="100"/>
      <c r="FB622" s="100"/>
      <c r="FC622" s="100"/>
      <c r="FD622" s="100"/>
      <c r="FE622" s="100"/>
      <c r="FF622" s="100"/>
      <c r="FG622" s="100"/>
      <c r="FH622" s="100"/>
      <c r="FI622" s="100"/>
      <c r="FJ622" s="100"/>
      <c r="FK622" s="100"/>
      <c r="FL622" s="100"/>
      <c r="FM622" s="100"/>
      <c r="FN622" s="100"/>
      <c r="FO622" s="100"/>
      <c r="FP622" s="100"/>
      <c r="FQ622" s="100"/>
      <c r="FR622" s="100"/>
      <c r="FS622" s="100"/>
      <c r="FT622" s="100"/>
      <c r="FU622" s="100"/>
      <c r="FV622" s="100"/>
      <c r="FW622" s="100"/>
      <c r="FX622" s="100"/>
      <c r="FY622" s="100"/>
      <c r="FZ622" s="100"/>
      <c r="GA622" s="100"/>
      <c r="GB622" s="100"/>
      <c r="GC622" s="100"/>
      <c r="GD622" s="100"/>
      <c r="GE622" s="100"/>
      <c r="GF622" s="100"/>
      <c r="GG622" s="100"/>
      <c r="GH622" s="100"/>
      <c r="GI622" s="100"/>
      <c r="GJ622" s="100"/>
      <c r="GK622" s="100"/>
      <c r="GL622" s="100"/>
      <c r="GM622" s="100"/>
      <c r="GN622" s="100"/>
      <c r="GO622" s="100"/>
      <c r="GP622" s="100"/>
      <c r="GQ622" s="100"/>
      <c r="GR622" s="100"/>
      <c r="GS622" s="100"/>
      <c r="GT622" s="100"/>
      <c r="GU622" s="100"/>
      <c r="GV622" s="100"/>
      <c r="GW622" s="100"/>
      <c r="GX622" s="100"/>
      <c r="GY622" s="100"/>
      <c r="GZ622" s="100"/>
      <c r="HA622" s="100"/>
      <c r="HB622" s="100"/>
      <c r="HC622" s="100"/>
      <c r="HD622" s="100"/>
      <c r="HE622" s="100"/>
      <c r="HF622" s="100"/>
      <c r="HG622" s="100"/>
      <c r="HH622" s="100"/>
      <c r="HI622" s="100"/>
      <c r="HJ622" s="100"/>
      <c r="HK622" s="100"/>
      <c r="HL622" s="100"/>
      <c r="HM622" s="100"/>
      <c r="HN622" s="100"/>
      <c r="HO622" s="100"/>
      <c r="HP622" s="100"/>
      <c r="HQ622" s="100"/>
      <c r="HR622" s="100"/>
      <c r="HS622" s="100"/>
      <c r="HT622" s="100"/>
      <c r="HU622" s="100"/>
      <c r="HV622" s="100"/>
      <c r="HW622" s="100"/>
      <c r="HX622" s="100"/>
      <c r="HY622" s="100"/>
      <c r="HZ622" s="100"/>
      <c r="IA622" s="100"/>
      <c r="IB622" s="100"/>
      <c r="IC622" s="100"/>
      <c r="ID622" s="100"/>
      <c r="IE622" s="100"/>
      <c r="IF622" s="100"/>
      <c r="IG622" s="100"/>
      <c r="IH622" s="100"/>
      <c r="II622" s="100"/>
      <c r="IJ622" s="100"/>
      <c r="IK622" s="100"/>
      <c r="IL622" s="100"/>
      <c r="IM622" s="100"/>
      <c r="IN622" s="100"/>
    </row>
    <row r="623" spans="1:248" ht="63">
      <c r="A623" s="222">
        <v>224</v>
      </c>
      <c r="B623" s="254" t="s">
        <v>262</v>
      </c>
      <c r="C623" s="254" t="s">
        <v>1415</v>
      </c>
      <c r="D623" s="254" t="s">
        <v>2834</v>
      </c>
      <c r="E623" s="254">
        <v>10</v>
      </c>
      <c r="F623" s="255"/>
      <c r="G623" s="255"/>
      <c r="H623" s="255"/>
      <c r="I623" s="254"/>
      <c r="J623" s="254"/>
      <c r="K623" s="403"/>
      <c r="L623" s="404"/>
      <c r="M623" s="403"/>
      <c r="N623" s="405"/>
      <c r="O623" s="403"/>
      <c r="P623" s="115">
        <v>0</v>
      </c>
      <c r="Q623" s="116"/>
      <c r="R623" s="116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100"/>
      <c r="AV623" s="100"/>
      <c r="AW623" s="100"/>
      <c r="AX623" s="100"/>
      <c r="AY623" s="100"/>
      <c r="AZ623" s="100"/>
      <c r="BA623" s="100"/>
      <c r="BB623" s="100"/>
      <c r="BC623" s="100"/>
      <c r="BD623" s="100"/>
      <c r="BE623" s="100"/>
      <c r="BF623" s="100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100"/>
      <c r="BS623" s="100"/>
      <c r="BT623" s="100"/>
      <c r="BU623" s="100"/>
      <c r="BV623" s="100"/>
      <c r="BW623" s="100"/>
      <c r="BX623" s="100"/>
      <c r="BY623" s="100"/>
      <c r="BZ623" s="100"/>
      <c r="CA623" s="100"/>
      <c r="CB623" s="100"/>
      <c r="CC623" s="100"/>
      <c r="CD623" s="100"/>
      <c r="CE623" s="100"/>
      <c r="CF623" s="100"/>
      <c r="CG623" s="100"/>
      <c r="CH623" s="100"/>
      <c r="CI623" s="100"/>
      <c r="CJ623" s="100"/>
      <c r="CK623" s="100"/>
      <c r="CL623" s="100"/>
      <c r="CM623" s="100"/>
      <c r="CN623" s="100"/>
      <c r="CO623" s="100"/>
      <c r="CP623" s="100"/>
      <c r="CQ623" s="100"/>
      <c r="CR623" s="100"/>
      <c r="CS623" s="100"/>
      <c r="CT623" s="100"/>
      <c r="CU623" s="100"/>
      <c r="CV623" s="100"/>
      <c r="CW623" s="100"/>
      <c r="CX623" s="100"/>
      <c r="CY623" s="100"/>
      <c r="CZ623" s="100"/>
      <c r="DA623" s="100"/>
      <c r="DB623" s="100"/>
      <c r="DC623" s="100"/>
      <c r="DD623" s="100"/>
      <c r="DE623" s="100"/>
      <c r="DF623" s="100"/>
      <c r="DG623" s="100"/>
      <c r="DH623" s="100"/>
      <c r="DI623" s="100"/>
      <c r="DJ623" s="100"/>
      <c r="DK623" s="100"/>
      <c r="DL623" s="100"/>
      <c r="DM623" s="100"/>
      <c r="DN623" s="100"/>
      <c r="DO623" s="100"/>
      <c r="DP623" s="100"/>
      <c r="DQ623" s="100"/>
      <c r="DR623" s="100"/>
      <c r="DS623" s="100"/>
      <c r="DT623" s="100"/>
      <c r="DU623" s="100"/>
      <c r="DV623" s="100"/>
      <c r="DW623" s="100"/>
      <c r="DX623" s="100"/>
      <c r="DY623" s="100"/>
      <c r="DZ623" s="100"/>
      <c r="EA623" s="100"/>
      <c r="EB623" s="100"/>
      <c r="EC623" s="100"/>
      <c r="ED623" s="100"/>
      <c r="EE623" s="100"/>
      <c r="EF623" s="100"/>
      <c r="EG623" s="100"/>
      <c r="EH623" s="100"/>
      <c r="EI623" s="100"/>
      <c r="EJ623" s="100"/>
      <c r="EK623" s="100"/>
      <c r="EL623" s="100"/>
      <c r="EM623" s="100"/>
      <c r="EN623" s="100"/>
      <c r="EO623" s="100"/>
      <c r="EP623" s="100"/>
      <c r="EQ623" s="100"/>
      <c r="ER623" s="100"/>
      <c r="ES623" s="100"/>
      <c r="ET623" s="100"/>
      <c r="EU623" s="100"/>
      <c r="EV623" s="100"/>
      <c r="EW623" s="100"/>
      <c r="EX623" s="100"/>
      <c r="EY623" s="100"/>
      <c r="EZ623" s="100"/>
      <c r="FA623" s="100"/>
      <c r="FB623" s="100"/>
      <c r="FC623" s="100"/>
      <c r="FD623" s="100"/>
      <c r="FE623" s="100"/>
      <c r="FF623" s="100"/>
      <c r="FG623" s="100"/>
      <c r="FH623" s="100"/>
      <c r="FI623" s="100"/>
      <c r="FJ623" s="100"/>
      <c r="FK623" s="100"/>
      <c r="FL623" s="100"/>
      <c r="FM623" s="100"/>
      <c r="FN623" s="100"/>
      <c r="FO623" s="100"/>
      <c r="FP623" s="100"/>
      <c r="FQ623" s="100"/>
      <c r="FR623" s="100"/>
      <c r="FS623" s="100"/>
      <c r="FT623" s="100"/>
      <c r="FU623" s="100"/>
      <c r="FV623" s="100"/>
      <c r="FW623" s="100"/>
      <c r="FX623" s="100"/>
      <c r="FY623" s="100"/>
      <c r="FZ623" s="100"/>
      <c r="GA623" s="100"/>
      <c r="GB623" s="100"/>
      <c r="GC623" s="100"/>
      <c r="GD623" s="100"/>
      <c r="GE623" s="100"/>
      <c r="GF623" s="100"/>
      <c r="GG623" s="100"/>
      <c r="GH623" s="100"/>
      <c r="GI623" s="100"/>
      <c r="GJ623" s="100"/>
      <c r="GK623" s="100"/>
      <c r="GL623" s="100"/>
      <c r="GM623" s="100"/>
      <c r="GN623" s="100"/>
      <c r="GO623" s="100"/>
      <c r="GP623" s="100"/>
      <c r="GQ623" s="100"/>
      <c r="GR623" s="100"/>
      <c r="GS623" s="100"/>
      <c r="GT623" s="100"/>
      <c r="GU623" s="100"/>
      <c r="GV623" s="100"/>
      <c r="GW623" s="100"/>
      <c r="GX623" s="100"/>
      <c r="GY623" s="100"/>
      <c r="GZ623" s="100"/>
      <c r="HA623" s="100"/>
      <c r="HB623" s="100"/>
      <c r="HC623" s="100"/>
      <c r="HD623" s="100"/>
      <c r="HE623" s="100"/>
      <c r="HF623" s="100"/>
      <c r="HG623" s="100"/>
      <c r="HH623" s="100"/>
      <c r="HI623" s="100"/>
      <c r="HJ623" s="100"/>
      <c r="HK623" s="100"/>
      <c r="HL623" s="100"/>
      <c r="HM623" s="100"/>
      <c r="HN623" s="100"/>
      <c r="HO623" s="100"/>
      <c r="HP623" s="100"/>
      <c r="HQ623" s="100"/>
      <c r="HR623" s="100"/>
      <c r="HS623" s="100"/>
      <c r="HT623" s="100"/>
      <c r="HU623" s="100"/>
      <c r="HV623" s="100"/>
      <c r="HW623" s="100"/>
      <c r="HX623" s="100"/>
      <c r="HY623" s="100"/>
      <c r="HZ623" s="100"/>
      <c r="IA623" s="100"/>
      <c r="IB623" s="100"/>
      <c r="IC623" s="100"/>
      <c r="ID623" s="100"/>
      <c r="IE623" s="100"/>
      <c r="IF623" s="100"/>
      <c r="IG623" s="100"/>
      <c r="IH623" s="100"/>
      <c r="II623" s="100"/>
      <c r="IJ623" s="100"/>
      <c r="IK623" s="100"/>
      <c r="IL623" s="100"/>
      <c r="IM623" s="100"/>
      <c r="IN623" s="100"/>
    </row>
    <row r="624" spans="1:248" ht="21">
      <c r="A624" s="225"/>
      <c r="B624" s="137"/>
      <c r="C624" s="137"/>
      <c r="D624" s="137"/>
      <c r="E624" s="137"/>
      <c r="F624" s="296"/>
      <c r="G624" s="296"/>
      <c r="H624" s="296"/>
      <c r="I624" s="137"/>
      <c r="J624" s="137"/>
      <c r="K624" s="406"/>
      <c r="L624" s="407"/>
      <c r="M624" s="406"/>
      <c r="N624" s="408"/>
      <c r="O624" s="406"/>
      <c r="P624" s="133"/>
      <c r="Q624" s="133"/>
      <c r="R624" s="133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100"/>
      <c r="AV624" s="100"/>
      <c r="AW624" s="100"/>
      <c r="AX624" s="100"/>
      <c r="AY624" s="100"/>
      <c r="AZ624" s="100"/>
      <c r="BA624" s="100"/>
      <c r="BB624" s="100"/>
      <c r="BC624" s="100"/>
      <c r="BD624" s="100"/>
      <c r="BE624" s="100"/>
      <c r="BF624" s="100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100"/>
      <c r="BS624" s="100"/>
      <c r="BT624" s="100"/>
      <c r="BU624" s="100"/>
      <c r="BV624" s="100"/>
      <c r="BW624" s="100"/>
      <c r="BX624" s="100"/>
      <c r="BY624" s="100"/>
      <c r="BZ624" s="100"/>
      <c r="CA624" s="100"/>
      <c r="CB624" s="100"/>
      <c r="CC624" s="100"/>
      <c r="CD624" s="100"/>
      <c r="CE624" s="100"/>
      <c r="CF624" s="100"/>
      <c r="CG624" s="100"/>
      <c r="CH624" s="100"/>
      <c r="CI624" s="100"/>
      <c r="CJ624" s="100"/>
      <c r="CK624" s="100"/>
      <c r="CL624" s="100"/>
      <c r="CM624" s="100"/>
      <c r="CN624" s="100"/>
      <c r="CO624" s="100"/>
      <c r="CP624" s="100"/>
      <c r="CQ624" s="100"/>
      <c r="CR624" s="100"/>
      <c r="CS624" s="100"/>
      <c r="CT624" s="100"/>
      <c r="CU624" s="100"/>
      <c r="CV624" s="100"/>
      <c r="CW624" s="100"/>
      <c r="CX624" s="100"/>
      <c r="CY624" s="100"/>
      <c r="CZ624" s="100"/>
      <c r="DA624" s="100"/>
      <c r="DB624" s="100"/>
      <c r="DC624" s="100"/>
      <c r="DD624" s="100"/>
      <c r="DE624" s="100"/>
      <c r="DF624" s="100"/>
      <c r="DG624" s="100"/>
      <c r="DH624" s="100"/>
      <c r="DI624" s="100"/>
      <c r="DJ624" s="100"/>
      <c r="DK624" s="100"/>
      <c r="DL624" s="100"/>
      <c r="DM624" s="100"/>
      <c r="DN624" s="100"/>
      <c r="DO624" s="100"/>
      <c r="DP624" s="100"/>
      <c r="DQ624" s="100"/>
      <c r="DR624" s="100"/>
      <c r="DS624" s="100"/>
      <c r="DT624" s="100"/>
      <c r="DU624" s="100"/>
      <c r="DV624" s="100"/>
      <c r="DW624" s="100"/>
      <c r="DX624" s="100"/>
      <c r="DY624" s="100"/>
      <c r="DZ624" s="100"/>
      <c r="EA624" s="100"/>
      <c r="EB624" s="100"/>
      <c r="EC624" s="100"/>
      <c r="ED624" s="100"/>
      <c r="EE624" s="100"/>
      <c r="EF624" s="100"/>
      <c r="EG624" s="100"/>
      <c r="EH624" s="100"/>
      <c r="EI624" s="100"/>
      <c r="EJ624" s="100"/>
      <c r="EK624" s="100"/>
      <c r="EL624" s="100"/>
      <c r="EM624" s="100"/>
      <c r="EN624" s="100"/>
      <c r="EO624" s="100"/>
      <c r="EP624" s="100"/>
      <c r="EQ624" s="100"/>
      <c r="ER624" s="100"/>
      <c r="ES624" s="100"/>
      <c r="ET624" s="100"/>
      <c r="EU624" s="100"/>
      <c r="EV624" s="100"/>
      <c r="EW624" s="100"/>
      <c r="EX624" s="100"/>
      <c r="EY624" s="100"/>
      <c r="EZ624" s="100"/>
      <c r="FA624" s="100"/>
      <c r="FB624" s="100"/>
      <c r="FC624" s="100"/>
      <c r="FD624" s="100"/>
      <c r="FE624" s="100"/>
      <c r="FF624" s="100"/>
      <c r="FG624" s="100"/>
      <c r="FH624" s="100"/>
      <c r="FI624" s="100"/>
      <c r="FJ624" s="100"/>
      <c r="FK624" s="100"/>
      <c r="FL624" s="100"/>
      <c r="FM624" s="100"/>
      <c r="FN624" s="100"/>
      <c r="FO624" s="100"/>
      <c r="FP624" s="100"/>
      <c r="FQ624" s="100"/>
      <c r="FR624" s="100"/>
      <c r="FS624" s="100"/>
      <c r="FT624" s="100"/>
      <c r="FU624" s="100"/>
      <c r="FV624" s="100"/>
      <c r="FW624" s="100"/>
      <c r="FX624" s="100"/>
      <c r="FY624" s="100"/>
      <c r="FZ624" s="100"/>
      <c r="GA624" s="100"/>
      <c r="GB624" s="100"/>
      <c r="GC624" s="100"/>
      <c r="GD624" s="100"/>
      <c r="GE624" s="100"/>
      <c r="GF624" s="100"/>
      <c r="GG624" s="100"/>
      <c r="GH624" s="100"/>
      <c r="GI624" s="100"/>
      <c r="GJ624" s="100"/>
      <c r="GK624" s="100"/>
      <c r="GL624" s="100"/>
      <c r="GM624" s="100"/>
      <c r="GN624" s="100"/>
      <c r="GO624" s="100"/>
      <c r="GP624" s="100"/>
      <c r="GQ624" s="100"/>
      <c r="GR624" s="100"/>
      <c r="GS624" s="100"/>
      <c r="GT624" s="100"/>
      <c r="GU624" s="100"/>
      <c r="GV624" s="100"/>
      <c r="GW624" s="100"/>
      <c r="GX624" s="100"/>
      <c r="GY624" s="100"/>
      <c r="GZ624" s="100"/>
      <c r="HA624" s="100"/>
      <c r="HB624" s="100"/>
      <c r="HC624" s="100"/>
      <c r="HD624" s="100"/>
      <c r="HE624" s="100"/>
      <c r="HF624" s="100"/>
      <c r="HG624" s="100"/>
      <c r="HH624" s="100"/>
      <c r="HI624" s="100"/>
      <c r="HJ624" s="100"/>
      <c r="HK624" s="100"/>
      <c r="HL624" s="100"/>
      <c r="HM624" s="100"/>
      <c r="HN624" s="100"/>
      <c r="HO624" s="100"/>
      <c r="HP624" s="100"/>
      <c r="HQ624" s="100"/>
      <c r="HR624" s="100"/>
      <c r="HS624" s="100"/>
      <c r="HT624" s="100"/>
      <c r="HU624" s="100"/>
      <c r="HV624" s="100"/>
      <c r="HW624" s="100"/>
      <c r="HX624" s="100"/>
      <c r="HY624" s="100"/>
      <c r="HZ624" s="100"/>
      <c r="IA624" s="100"/>
      <c r="IB624" s="100"/>
      <c r="IC624" s="100"/>
      <c r="ID624" s="100"/>
      <c r="IE624" s="100"/>
      <c r="IF624" s="100"/>
      <c r="IG624" s="100"/>
      <c r="IH624" s="100"/>
      <c r="II624" s="100"/>
      <c r="IJ624" s="100"/>
      <c r="IK624" s="100"/>
      <c r="IL624" s="100"/>
      <c r="IM624" s="100"/>
      <c r="IN624" s="100"/>
    </row>
    <row r="625" spans="1:248" ht="105">
      <c r="A625" s="226">
        <v>225</v>
      </c>
      <c r="B625" s="101" t="s">
        <v>262</v>
      </c>
      <c r="C625" s="101" t="s">
        <v>1415</v>
      </c>
      <c r="D625" s="101" t="s">
        <v>1187</v>
      </c>
      <c r="E625" s="101">
        <v>2</v>
      </c>
      <c r="F625" s="90" t="s">
        <v>2466</v>
      </c>
      <c r="G625" s="96" t="s">
        <v>2467</v>
      </c>
      <c r="H625" s="276">
        <v>30</v>
      </c>
      <c r="I625" s="90" t="s">
        <v>1153</v>
      </c>
      <c r="J625" s="90" t="s">
        <v>1124</v>
      </c>
      <c r="K625" s="276">
        <v>17.94</v>
      </c>
      <c r="L625" s="277">
        <v>0.4983</v>
      </c>
      <c r="M625" s="278">
        <v>18.17</v>
      </c>
      <c r="N625" s="282"/>
      <c r="O625" s="276">
        <v>17.94</v>
      </c>
      <c r="P625" s="94">
        <v>1</v>
      </c>
      <c r="Q625" s="94"/>
      <c r="R625" s="94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100"/>
      <c r="AV625" s="100"/>
      <c r="AW625" s="100"/>
      <c r="AX625" s="100"/>
      <c r="AY625" s="100"/>
      <c r="AZ625" s="100"/>
      <c r="BA625" s="100"/>
      <c r="BB625" s="100"/>
      <c r="BC625" s="100"/>
      <c r="BD625" s="100"/>
      <c r="BE625" s="100"/>
      <c r="BF625" s="100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100"/>
      <c r="BS625" s="100"/>
      <c r="BT625" s="100"/>
      <c r="BU625" s="100"/>
      <c r="BV625" s="100"/>
      <c r="BW625" s="100"/>
      <c r="BX625" s="100"/>
      <c r="BY625" s="100"/>
      <c r="BZ625" s="100"/>
      <c r="CA625" s="100"/>
      <c r="CB625" s="100"/>
      <c r="CC625" s="100"/>
      <c r="CD625" s="100"/>
      <c r="CE625" s="100"/>
      <c r="CF625" s="100"/>
      <c r="CG625" s="100"/>
      <c r="CH625" s="100"/>
      <c r="CI625" s="100"/>
      <c r="CJ625" s="100"/>
      <c r="CK625" s="100"/>
      <c r="CL625" s="100"/>
      <c r="CM625" s="100"/>
      <c r="CN625" s="100"/>
      <c r="CO625" s="100"/>
      <c r="CP625" s="100"/>
      <c r="CQ625" s="100"/>
      <c r="CR625" s="100"/>
      <c r="CS625" s="100"/>
      <c r="CT625" s="100"/>
      <c r="CU625" s="100"/>
      <c r="CV625" s="100"/>
      <c r="CW625" s="100"/>
      <c r="CX625" s="100"/>
      <c r="CY625" s="100"/>
      <c r="CZ625" s="100"/>
      <c r="DA625" s="100"/>
      <c r="DB625" s="100"/>
      <c r="DC625" s="100"/>
      <c r="DD625" s="100"/>
      <c r="DE625" s="100"/>
      <c r="DF625" s="100"/>
      <c r="DG625" s="100"/>
      <c r="DH625" s="100"/>
      <c r="DI625" s="100"/>
      <c r="DJ625" s="100"/>
      <c r="DK625" s="100"/>
      <c r="DL625" s="100"/>
      <c r="DM625" s="100"/>
      <c r="DN625" s="100"/>
      <c r="DO625" s="100"/>
      <c r="DP625" s="100"/>
      <c r="DQ625" s="100"/>
      <c r="DR625" s="100"/>
      <c r="DS625" s="100"/>
      <c r="DT625" s="100"/>
      <c r="DU625" s="100"/>
      <c r="DV625" s="100"/>
      <c r="DW625" s="100"/>
      <c r="DX625" s="100"/>
      <c r="DY625" s="100"/>
      <c r="DZ625" s="100"/>
      <c r="EA625" s="100"/>
      <c r="EB625" s="100"/>
      <c r="EC625" s="100"/>
      <c r="ED625" s="100"/>
      <c r="EE625" s="100"/>
      <c r="EF625" s="100"/>
      <c r="EG625" s="100"/>
      <c r="EH625" s="100"/>
      <c r="EI625" s="100"/>
      <c r="EJ625" s="100"/>
      <c r="EK625" s="100"/>
      <c r="EL625" s="100"/>
      <c r="EM625" s="100"/>
      <c r="EN625" s="100"/>
      <c r="EO625" s="100"/>
      <c r="EP625" s="100"/>
      <c r="EQ625" s="100"/>
      <c r="ER625" s="100"/>
      <c r="ES625" s="100"/>
      <c r="ET625" s="100"/>
      <c r="EU625" s="100"/>
      <c r="EV625" s="100"/>
      <c r="EW625" s="100"/>
      <c r="EX625" s="100"/>
      <c r="EY625" s="100"/>
      <c r="EZ625" s="100"/>
      <c r="FA625" s="100"/>
      <c r="FB625" s="100"/>
      <c r="FC625" s="100"/>
      <c r="FD625" s="100"/>
      <c r="FE625" s="100"/>
      <c r="FF625" s="100"/>
      <c r="FG625" s="100"/>
      <c r="FH625" s="100"/>
      <c r="FI625" s="100"/>
      <c r="FJ625" s="100"/>
      <c r="FK625" s="100"/>
      <c r="FL625" s="100"/>
      <c r="FM625" s="100"/>
      <c r="FN625" s="100"/>
      <c r="FO625" s="100"/>
      <c r="FP625" s="100"/>
      <c r="FQ625" s="100"/>
      <c r="FR625" s="100"/>
      <c r="FS625" s="100"/>
      <c r="FT625" s="100"/>
      <c r="FU625" s="100"/>
      <c r="FV625" s="100"/>
      <c r="FW625" s="100"/>
      <c r="FX625" s="100"/>
      <c r="FY625" s="100"/>
      <c r="FZ625" s="100"/>
      <c r="GA625" s="100"/>
      <c r="GB625" s="100"/>
      <c r="GC625" s="100"/>
      <c r="GD625" s="100"/>
      <c r="GE625" s="100"/>
      <c r="GF625" s="100"/>
      <c r="GG625" s="100"/>
      <c r="GH625" s="100"/>
      <c r="GI625" s="100"/>
      <c r="GJ625" s="100"/>
      <c r="GK625" s="100"/>
      <c r="GL625" s="100"/>
      <c r="GM625" s="100"/>
      <c r="GN625" s="100"/>
      <c r="GO625" s="100"/>
      <c r="GP625" s="100"/>
      <c r="GQ625" s="100"/>
      <c r="GR625" s="100"/>
      <c r="GS625" s="100"/>
      <c r="GT625" s="100"/>
      <c r="GU625" s="100"/>
      <c r="GV625" s="100"/>
      <c r="GW625" s="100"/>
      <c r="GX625" s="100"/>
      <c r="GY625" s="100"/>
      <c r="GZ625" s="100"/>
      <c r="HA625" s="100"/>
      <c r="HB625" s="100"/>
      <c r="HC625" s="100"/>
      <c r="HD625" s="100"/>
      <c r="HE625" s="100"/>
      <c r="HF625" s="100"/>
      <c r="HG625" s="100"/>
      <c r="HH625" s="100"/>
      <c r="HI625" s="100"/>
      <c r="HJ625" s="100"/>
      <c r="HK625" s="100"/>
      <c r="HL625" s="100"/>
      <c r="HM625" s="100"/>
      <c r="HN625" s="100"/>
      <c r="HO625" s="100"/>
      <c r="HP625" s="100"/>
      <c r="HQ625" s="100"/>
      <c r="HR625" s="100"/>
      <c r="HS625" s="100"/>
      <c r="HT625" s="100"/>
      <c r="HU625" s="100"/>
      <c r="HV625" s="100"/>
      <c r="HW625" s="100"/>
      <c r="HX625" s="100"/>
      <c r="HY625" s="100"/>
      <c r="HZ625" s="100"/>
      <c r="IA625" s="100"/>
      <c r="IB625" s="100"/>
      <c r="IC625" s="100"/>
      <c r="ID625" s="100"/>
      <c r="IE625" s="100"/>
      <c r="IF625" s="100"/>
      <c r="IG625" s="100"/>
      <c r="IH625" s="100"/>
      <c r="II625" s="100"/>
      <c r="IJ625" s="100"/>
      <c r="IK625" s="100"/>
      <c r="IL625" s="100"/>
      <c r="IM625" s="100"/>
      <c r="IN625" s="100"/>
    </row>
    <row r="626" spans="1:18" ht="61.5">
      <c r="A626" s="222">
        <v>225</v>
      </c>
      <c r="B626" s="254" t="s">
        <v>262</v>
      </c>
      <c r="C626" s="254" t="s">
        <v>1415</v>
      </c>
      <c r="D626" s="254" t="s">
        <v>1187</v>
      </c>
      <c r="E626" s="254">
        <v>2</v>
      </c>
      <c r="F626" s="255" t="s">
        <v>2921</v>
      </c>
      <c r="G626" s="255"/>
      <c r="H626" s="255"/>
      <c r="I626" s="256" t="s">
        <v>1726</v>
      </c>
      <c r="J626" s="255" t="s">
        <v>1724</v>
      </c>
      <c r="K626" s="250">
        <v>17.97</v>
      </c>
      <c r="L626" s="251">
        <v>17.97</v>
      </c>
      <c r="M626" s="250">
        <v>18.17</v>
      </c>
      <c r="N626" s="290"/>
      <c r="O626" s="250">
        <v>17.97</v>
      </c>
      <c r="P626" s="112">
        <v>2</v>
      </c>
      <c r="Q626" s="113"/>
      <c r="R626" s="113"/>
    </row>
    <row r="627" spans="1:18" ht="21">
      <c r="A627" s="225"/>
      <c r="B627" s="137"/>
      <c r="C627" s="137"/>
      <c r="D627" s="137"/>
      <c r="E627" s="137"/>
      <c r="F627" s="111"/>
      <c r="G627" s="111"/>
      <c r="H627" s="272"/>
      <c r="I627" s="111"/>
      <c r="J627" s="111"/>
      <c r="K627" s="272"/>
      <c r="L627" s="273"/>
      <c r="M627" s="274"/>
      <c r="N627" s="294"/>
      <c r="O627" s="272"/>
      <c r="P627" s="114"/>
      <c r="Q627" s="114"/>
      <c r="R627" s="114"/>
    </row>
    <row r="628" spans="1:18" ht="41.25">
      <c r="A628" s="222"/>
      <c r="B628" s="222" t="s">
        <v>2166</v>
      </c>
      <c r="C628" s="254"/>
      <c r="D628" s="308" t="s">
        <v>2167</v>
      </c>
      <c r="E628" s="254"/>
      <c r="F628" s="255"/>
      <c r="G628" s="255"/>
      <c r="H628" s="255"/>
      <c r="I628" s="256"/>
      <c r="J628" s="255"/>
      <c r="K628" s="250"/>
      <c r="L628" s="251"/>
      <c r="M628" s="250"/>
      <c r="N628" s="290"/>
      <c r="O628" s="250"/>
      <c r="P628" s="112"/>
      <c r="Q628" s="113"/>
      <c r="R628" s="113"/>
    </row>
    <row r="629" spans="1:18" ht="105">
      <c r="A629" s="222">
        <v>226</v>
      </c>
      <c r="B629" s="254" t="s">
        <v>1528</v>
      </c>
      <c r="C629" s="254" t="s">
        <v>971</v>
      </c>
      <c r="D629" s="254" t="s">
        <v>1529</v>
      </c>
      <c r="E629" s="254">
        <v>23</v>
      </c>
      <c r="F629" s="255"/>
      <c r="G629" s="255"/>
      <c r="H629" s="255"/>
      <c r="I629" s="256"/>
      <c r="J629" s="255"/>
      <c r="K629" s="250"/>
      <c r="L629" s="251"/>
      <c r="M629" s="250"/>
      <c r="N629" s="290"/>
      <c r="O629" s="250"/>
      <c r="P629" s="112">
        <v>0</v>
      </c>
      <c r="Q629" s="113"/>
      <c r="R629" s="113"/>
    </row>
    <row r="630" spans="1:18" ht="21">
      <c r="A630" s="225"/>
      <c r="B630" s="137"/>
      <c r="C630" s="137"/>
      <c r="D630" s="137"/>
      <c r="E630" s="137"/>
      <c r="F630" s="296"/>
      <c r="G630" s="296"/>
      <c r="H630" s="296"/>
      <c r="I630" s="297"/>
      <c r="J630" s="296"/>
      <c r="K630" s="292"/>
      <c r="L630" s="298"/>
      <c r="M630" s="292"/>
      <c r="N630" s="299"/>
      <c r="O630" s="292"/>
      <c r="P630" s="114"/>
      <c r="Q630" s="114"/>
      <c r="R630" s="114"/>
    </row>
    <row r="631" spans="1:18" ht="105">
      <c r="A631" s="222">
        <v>227</v>
      </c>
      <c r="B631" s="254" t="s">
        <v>1528</v>
      </c>
      <c r="C631" s="254" t="s">
        <v>971</v>
      </c>
      <c r="D631" s="254" t="s">
        <v>2124</v>
      </c>
      <c r="E631" s="254">
        <v>50</v>
      </c>
      <c r="F631" s="255"/>
      <c r="G631" s="255"/>
      <c r="H631" s="255"/>
      <c r="I631" s="256"/>
      <c r="J631" s="255"/>
      <c r="K631" s="250"/>
      <c r="L631" s="251"/>
      <c r="M631" s="250"/>
      <c r="N631" s="290"/>
      <c r="O631" s="250"/>
      <c r="P631" s="112">
        <v>0</v>
      </c>
      <c r="Q631" s="113"/>
      <c r="R631" s="113"/>
    </row>
    <row r="632" spans="1:18" ht="21">
      <c r="A632" s="225"/>
      <c r="B632" s="137"/>
      <c r="C632" s="137"/>
      <c r="D632" s="137"/>
      <c r="E632" s="137"/>
      <c r="F632" s="296"/>
      <c r="G632" s="296"/>
      <c r="H632" s="296"/>
      <c r="I632" s="297"/>
      <c r="J632" s="296"/>
      <c r="K632" s="292"/>
      <c r="L632" s="298"/>
      <c r="M632" s="292"/>
      <c r="N632" s="299"/>
      <c r="O632" s="292"/>
      <c r="P632" s="114"/>
      <c r="Q632" s="114"/>
      <c r="R632" s="114"/>
    </row>
    <row r="633" spans="1:18" ht="63">
      <c r="A633" s="222">
        <v>228</v>
      </c>
      <c r="B633" s="254" t="s">
        <v>2125</v>
      </c>
      <c r="C633" s="254" t="s">
        <v>971</v>
      </c>
      <c r="D633" s="254" t="s">
        <v>2126</v>
      </c>
      <c r="E633" s="254">
        <v>40</v>
      </c>
      <c r="F633" s="255" t="s">
        <v>2922</v>
      </c>
      <c r="G633" s="255"/>
      <c r="H633" s="255"/>
      <c r="I633" s="256" t="s">
        <v>2923</v>
      </c>
      <c r="J633" s="255" t="s">
        <v>1724</v>
      </c>
      <c r="K633" s="250">
        <v>7.25</v>
      </c>
      <c r="L633" s="251">
        <v>7.25</v>
      </c>
      <c r="M633" s="250"/>
      <c r="N633" s="290"/>
      <c r="O633" s="250">
        <v>7.25</v>
      </c>
      <c r="P633" s="112">
        <v>1</v>
      </c>
      <c r="Q633" s="113"/>
      <c r="R633" s="113"/>
    </row>
    <row r="634" spans="1:18" ht="84">
      <c r="A634" s="226">
        <v>228</v>
      </c>
      <c r="B634" s="101" t="s">
        <v>2125</v>
      </c>
      <c r="C634" s="101" t="s">
        <v>971</v>
      </c>
      <c r="D634" s="101" t="s">
        <v>2126</v>
      </c>
      <c r="E634" s="101">
        <v>40</v>
      </c>
      <c r="F634" s="90" t="s">
        <v>2468</v>
      </c>
      <c r="G634" s="96" t="s">
        <v>2469</v>
      </c>
      <c r="H634" s="276">
        <v>1</v>
      </c>
      <c r="I634" s="90" t="s">
        <v>2470</v>
      </c>
      <c r="J634" s="90" t="s">
        <v>1124</v>
      </c>
      <c r="K634" s="276">
        <v>7.64</v>
      </c>
      <c r="L634" s="277">
        <v>6.37</v>
      </c>
      <c r="M634" s="278"/>
      <c r="N634" s="282"/>
      <c r="O634" s="276">
        <v>7.64</v>
      </c>
      <c r="P634" s="112">
        <v>2</v>
      </c>
      <c r="Q634" s="113"/>
      <c r="R634" s="113"/>
    </row>
    <row r="635" spans="1:18" ht="21">
      <c r="A635" s="225"/>
      <c r="B635" s="137"/>
      <c r="C635" s="137"/>
      <c r="D635" s="137"/>
      <c r="E635" s="137"/>
      <c r="F635" s="111"/>
      <c r="G635" s="111"/>
      <c r="H635" s="272"/>
      <c r="I635" s="111"/>
      <c r="J635" s="111"/>
      <c r="K635" s="272"/>
      <c r="L635" s="273"/>
      <c r="M635" s="274"/>
      <c r="N635" s="294"/>
      <c r="O635" s="272"/>
      <c r="P635" s="114"/>
      <c r="Q635" s="114"/>
      <c r="R635" s="114"/>
    </row>
    <row r="636" spans="1:18" ht="63">
      <c r="A636" s="222">
        <v>229</v>
      </c>
      <c r="B636" s="254" t="s">
        <v>2125</v>
      </c>
      <c r="C636" s="254" t="s">
        <v>971</v>
      </c>
      <c r="D636" s="254" t="s">
        <v>2127</v>
      </c>
      <c r="E636" s="254">
        <v>5</v>
      </c>
      <c r="F636" s="255" t="s">
        <v>2924</v>
      </c>
      <c r="G636" s="255"/>
      <c r="H636" s="255"/>
      <c r="I636" s="256" t="s">
        <v>2925</v>
      </c>
      <c r="J636" s="255" t="s">
        <v>1724</v>
      </c>
      <c r="K636" s="250">
        <v>7.86</v>
      </c>
      <c r="L636" s="251">
        <v>7.86</v>
      </c>
      <c r="M636" s="250"/>
      <c r="N636" s="290"/>
      <c r="O636" s="250">
        <v>7.86</v>
      </c>
      <c r="P636" s="112">
        <v>1</v>
      </c>
      <c r="Q636" s="113"/>
      <c r="R636" s="113"/>
    </row>
    <row r="637" spans="1:18" ht="84">
      <c r="A637" s="226">
        <v>229</v>
      </c>
      <c r="B637" s="101" t="s">
        <v>2125</v>
      </c>
      <c r="C637" s="101" t="s">
        <v>971</v>
      </c>
      <c r="D637" s="101" t="s">
        <v>2127</v>
      </c>
      <c r="E637" s="101">
        <v>5</v>
      </c>
      <c r="F637" s="90" t="s">
        <v>2471</v>
      </c>
      <c r="G637" s="96" t="s">
        <v>2469</v>
      </c>
      <c r="H637" s="276">
        <v>10</v>
      </c>
      <c r="I637" s="90" t="s">
        <v>2963</v>
      </c>
      <c r="J637" s="90" t="s">
        <v>1124</v>
      </c>
      <c r="K637" s="276">
        <v>8.34</v>
      </c>
      <c r="L637" s="277">
        <v>0.695</v>
      </c>
      <c r="M637" s="278"/>
      <c r="N637" s="282"/>
      <c r="O637" s="276">
        <v>8.34</v>
      </c>
      <c r="P637" s="112">
        <v>2</v>
      </c>
      <c r="Q637" s="113"/>
      <c r="R637" s="113"/>
    </row>
    <row r="638" spans="1:18" ht="21">
      <c r="A638" s="225"/>
      <c r="B638" s="137"/>
      <c r="C638" s="137"/>
      <c r="D638" s="137"/>
      <c r="E638" s="137"/>
      <c r="F638" s="111"/>
      <c r="G638" s="111"/>
      <c r="H638" s="272"/>
      <c r="I638" s="111"/>
      <c r="J638" s="111"/>
      <c r="K638" s="272"/>
      <c r="L638" s="273"/>
      <c r="M638" s="274"/>
      <c r="N638" s="294"/>
      <c r="O638" s="272"/>
      <c r="P638" s="114"/>
      <c r="Q638" s="114"/>
      <c r="R638" s="114"/>
    </row>
    <row r="639" spans="1:18" ht="105">
      <c r="A639" s="226">
        <v>230</v>
      </c>
      <c r="B639" s="101" t="s">
        <v>1523</v>
      </c>
      <c r="C639" s="101" t="s">
        <v>1524</v>
      </c>
      <c r="D639" s="101" t="s">
        <v>1525</v>
      </c>
      <c r="E639" s="101">
        <v>5</v>
      </c>
      <c r="F639" s="90" t="s">
        <v>2472</v>
      </c>
      <c r="G639" s="96" t="s">
        <v>2473</v>
      </c>
      <c r="H639" s="276">
        <v>1</v>
      </c>
      <c r="I639" s="90" t="s">
        <v>2474</v>
      </c>
      <c r="J639" s="90" t="s">
        <v>1124</v>
      </c>
      <c r="K639" s="276">
        <v>10.36</v>
      </c>
      <c r="L639" s="277">
        <v>8.63</v>
      </c>
      <c r="M639" s="278"/>
      <c r="N639" s="282"/>
      <c r="O639" s="276">
        <v>10.36</v>
      </c>
      <c r="P639" s="112">
        <v>1</v>
      </c>
      <c r="Q639" s="120"/>
      <c r="R639" s="120"/>
    </row>
    <row r="640" spans="1:18" ht="61.5">
      <c r="A640" s="222">
        <v>230</v>
      </c>
      <c r="B640" s="254" t="s">
        <v>1523</v>
      </c>
      <c r="C640" s="254" t="s">
        <v>1524</v>
      </c>
      <c r="D640" s="254" t="s">
        <v>1525</v>
      </c>
      <c r="E640" s="254">
        <v>5</v>
      </c>
      <c r="F640" s="255" t="s">
        <v>2926</v>
      </c>
      <c r="G640" s="255"/>
      <c r="H640" s="255"/>
      <c r="I640" s="256" t="s">
        <v>2927</v>
      </c>
      <c r="J640" s="255" t="s">
        <v>1724</v>
      </c>
      <c r="K640" s="250">
        <v>10.4</v>
      </c>
      <c r="L640" s="251">
        <v>10.4</v>
      </c>
      <c r="M640" s="250"/>
      <c r="N640" s="290"/>
      <c r="O640" s="250">
        <v>10.4</v>
      </c>
      <c r="P640" s="112">
        <v>2</v>
      </c>
      <c r="Q640" s="113"/>
      <c r="R640" s="113"/>
    </row>
    <row r="641" spans="1:18" ht="21">
      <c r="A641" s="225"/>
      <c r="B641" s="137"/>
      <c r="C641" s="137"/>
      <c r="D641" s="137"/>
      <c r="E641" s="137"/>
      <c r="F641" s="111"/>
      <c r="G641" s="111"/>
      <c r="H641" s="272"/>
      <c r="I641" s="111"/>
      <c r="J641" s="111"/>
      <c r="K641" s="272"/>
      <c r="L641" s="273"/>
      <c r="M641" s="274"/>
      <c r="N641" s="294"/>
      <c r="O641" s="272"/>
      <c r="P641" s="114"/>
      <c r="Q641" s="114"/>
      <c r="R641" s="114"/>
    </row>
    <row r="642" spans="1:19" ht="126">
      <c r="A642" s="226">
        <v>231</v>
      </c>
      <c r="B642" s="101" t="s">
        <v>2168</v>
      </c>
      <c r="C642" s="101" t="s">
        <v>2105</v>
      </c>
      <c r="D642" s="101" t="s">
        <v>1190</v>
      </c>
      <c r="E642" s="101">
        <v>30</v>
      </c>
      <c r="F642" s="90" t="s">
        <v>2475</v>
      </c>
      <c r="G642" s="96" t="s">
        <v>2476</v>
      </c>
      <c r="H642" s="276">
        <v>60</v>
      </c>
      <c r="I642" s="90" t="s">
        <v>1153</v>
      </c>
      <c r="J642" s="90" t="s">
        <v>1124</v>
      </c>
      <c r="K642" s="276">
        <v>22.24</v>
      </c>
      <c r="L642" s="277">
        <v>0.3088</v>
      </c>
      <c r="M642" s="278"/>
      <c r="N642" s="282"/>
      <c r="O642" s="276">
        <v>11.12</v>
      </c>
      <c r="P642" s="120">
        <v>1</v>
      </c>
      <c r="Q642" s="120"/>
      <c r="R642" s="120"/>
      <c r="S642" s="82" t="s">
        <v>1217</v>
      </c>
    </row>
    <row r="643" spans="1:18" ht="126">
      <c r="A643" s="222">
        <v>231</v>
      </c>
      <c r="B643" s="254" t="s">
        <v>2168</v>
      </c>
      <c r="C643" s="254" t="s">
        <v>2105</v>
      </c>
      <c r="D643" s="254" t="s">
        <v>1190</v>
      </c>
      <c r="E643" s="254">
        <v>30</v>
      </c>
      <c r="F643" s="255" t="s">
        <v>2928</v>
      </c>
      <c r="G643" s="255"/>
      <c r="H643" s="255"/>
      <c r="I643" s="256" t="s">
        <v>1726</v>
      </c>
      <c r="J643" s="255" t="s">
        <v>1724</v>
      </c>
      <c r="K643" s="250">
        <v>15.89</v>
      </c>
      <c r="L643" s="251">
        <v>15.89</v>
      </c>
      <c r="M643" s="250"/>
      <c r="N643" s="290"/>
      <c r="O643" s="250">
        <v>15.89</v>
      </c>
      <c r="P643" s="112">
        <v>2</v>
      </c>
      <c r="Q643" s="113"/>
      <c r="R643" s="113"/>
    </row>
    <row r="644" spans="1:18" ht="21">
      <c r="A644" s="225"/>
      <c r="B644" s="137"/>
      <c r="C644" s="137"/>
      <c r="D644" s="137"/>
      <c r="E644" s="137"/>
      <c r="F644" s="111"/>
      <c r="G644" s="111"/>
      <c r="H644" s="272"/>
      <c r="I644" s="111"/>
      <c r="J644" s="111"/>
      <c r="K644" s="272"/>
      <c r="L644" s="273"/>
      <c r="M644" s="274"/>
      <c r="N644" s="294"/>
      <c r="O644" s="272"/>
      <c r="P644" s="114"/>
      <c r="Q644" s="114"/>
      <c r="R644" s="114"/>
    </row>
    <row r="645" spans="1:19" ht="61.5">
      <c r="A645" s="222">
        <v>232</v>
      </c>
      <c r="B645" s="254" t="s">
        <v>2168</v>
      </c>
      <c r="C645" s="254" t="s">
        <v>2106</v>
      </c>
      <c r="D645" s="254" t="s">
        <v>107</v>
      </c>
      <c r="E645" s="254">
        <v>100</v>
      </c>
      <c r="F645" s="255" t="s">
        <v>2929</v>
      </c>
      <c r="G645" s="255"/>
      <c r="H645" s="255"/>
      <c r="I645" s="256" t="s">
        <v>2930</v>
      </c>
      <c r="J645" s="255" t="s">
        <v>1724</v>
      </c>
      <c r="K645" s="250">
        <v>2.45</v>
      </c>
      <c r="L645" s="251">
        <v>2.45</v>
      </c>
      <c r="M645" s="250"/>
      <c r="N645" s="290"/>
      <c r="O645" s="250">
        <v>2.45</v>
      </c>
      <c r="P645" s="112">
        <v>1</v>
      </c>
      <c r="Q645" s="113"/>
      <c r="R645" s="113"/>
      <c r="S645" s="82" t="s">
        <v>1217</v>
      </c>
    </row>
    <row r="646" spans="1:19" ht="63">
      <c r="A646" s="226">
        <v>232</v>
      </c>
      <c r="B646" s="101" t="s">
        <v>2168</v>
      </c>
      <c r="C646" s="101" t="s">
        <v>2106</v>
      </c>
      <c r="D646" s="101" t="s">
        <v>107</v>
      </c>
      <c r="E646" s="101">
        <v>100</v>
      </c>
      <c r="F646" s="90" t="s">
        <v>2477</v>
      </c>
      <c r="G646" s="96" t="s">
        <v>488</v>
      </c>
      <c r="H646" s="276">
        <v>1</v>
      </c>
      <c r="I646" s="90" t="s">
        <v>2478</v>
      </c>
      <c r="J646" s="90" t="s">
        <v>1124</v>
      </c>
      <c r="K646" s="276">
        <v>2.62</v>
      </c>
      <c r="L646" s="277">
        <v>2.18</v>
      </c>
      <c r="M646" s="278"/>
      <c r="N646" s="282"/>
      <c r="O646" s="276">
        <v>2.62</v>
      </c>
      <c r="P646" s="112">
        <v>2</v>
      </c>
      <c r="Q646" s="113"/>
      <c r="R646" s="113"/>
      <c r="S646" s="82" t="s">
        <v>1217</v>
      </c>
    </row>
    <row r="647" spans="1:18" ht="42">
      <c r="A647" s="227">
        <v>232</v>
      </c>
      <c r="B647" s="283" t="s">
        <v>2168</v>
      </c>
      <c r="C647" s="283" t="s">
        <v>2106</v>
      </c>
      <c r="D647" s="283" t="s">
        <v>107</v>
      </c>
      <c r="E647" s="283">
        <v>100</v>
      </c>
      <c r="F647" s="284" t="s">
        <v>2057</v>
      </c>
      <c r="G647" s="284"/>
      <c r="H647" s="284"/>
      <c r="I647" s="285" t="s">
        <v>2058</v>
      </c>
      <c r="J647" s="284" t="s">
        <v>179</v>
      </c>
      <c r="K647" s="286">
        <v>6.91</v>
      </c>
      <c r="L647" s="287">
        <v>6.91</v>
      </c>
      <c r="M647" s="286" t="s">
        <v>182</v>
      </c>
      <c r="N647" s="288" t="s">
        <v>182</v>
      </c>
      <c r="O647" s="289">
        <v>6.91</v>
      </c>
      <c r="P647" s="112">
        <v>3</v>
      </c>
      <c r="Q647" s="113"/>
      <c r="R647" s="113"/>
    </row>
    <row r="648" spans="1:18" ht="21">
      <c r="A648" s="225"/>
      <c r="B648" s="137"/>
      <c r="C648" s="137"/>
      <c r="D648" s="137"/>
      <c r="E648" s="137"/>
      <c r="F648" s="111"/>
      <c r="G648" s="111"/>
      <c r="H648" s="272"/>
      <c r="I648" s="111"/>
      <c r="J648" s="111"/>
      <c r="K648" s="272"/>
      <c r="L648" s="273"/>
      <c r="M648" s="274"/>
      <c r="N648" s="294"/>
      <c r="O648" s="272"/>
      <c r="P648" s="114"/>
      <c r="Q648" s="114"/>
      <c r="R648" s="114"/>
    </row>
    <row r="649" spans="1:18" ht="63">
      <c r="A649" s="236">
        <v>233</v>
      </c>
      <c r="B649" s="424" t="s">
        <v>2168</v>
      </c>
      <c r="C649" s="424" t="s">
        <v>1585</v>
      </c>
      <c r="D649" s="424" t="s">
        <v>108</v>
      </c>
      <c r="E649" s="424">
        <v>15</v>
      </c>
      <c r="F649" s="425" t="s">
        <v>2059</v>
      </c>
      <c r="G649" s="425"/>
      <c r="H649" s="425"/>
      <c r="I649" s="426" t="s">
        <v>2058</v>
      </c>
      <c r="J649" s="425" t="s">
        <v>179</v>
      </c>
      <c r="K649" s="427">
        <v>5.95</v>
      </c>
      <c r="L649" s="428">
        <v>5.95</v>
      </c>
      <c r="M649" s="427" t="s">
        <v>182</v>
      </c>
      <c r="N649" s="429" t="s">
        <v>182</v>
      </c>
      <c r="O649" s="430">
        <v>5.95</v>
      </c>
      <c r="P649" s="141">
        <v>1</v>
      </c>
      <c r="Q649" s="142"/>
      <c r="R649" s="142"/>
    </row>
    <row r="650" spans="1:18" ht="63">
      <c r="A650" s="222">
        <v>233</v>
      </c>
      <c r="B650" s="254" t="s">
        <v>2168</v>
      </c>
      <c r="C650" s="254" t="s">
        <v>1585</v>
      </c>
      <c r="D650" s="254" t="s">
        <v>108</v>
      </c>
      <c r="E650" s="254">
        <v>15</v>
      </c>
      <c r="F650" s="255" t="s">
        <v>2931</v>
      </c>
      <c r="G650" s="255"/>
      <c r="H650" s="255"/>
      <c r="I650" s="256" t="s">
        <v>2930</v>
      </c>
      <c r="J650" s="255" t="s">
        <v>1724</v>
      </c>
      <c r="K650" s="250">
        <v>6</v>
      </c>
      <c r="L650" s="251">
        <v>6</v>
      </c>
      <c r="M650" s="250"/>
      <c r="N650" s="290"/>
      <c r="O650" s="250">
        <v>6</v>
      </c>
      <c r="P650" s="112">
        <v>2</v>
      </c>
      <c r="Q650" s="113"/>
      <c r="R650" s="113"/>
    </row>
    <row r="651" spans="1:18" ht="21">
      <c r="A651" s="237"/>
      <c r="B651" s="431"/>
      <c r="C651" s="431"/>
      <c r="D651" s="431"/>
      <c r="E651" s="431"/>
      <c r="F651" s="341"/>
      <c r="G651" s="341"/>
      <c r="H651" s="341"/>
      <c r="I651" s="372"/>
      <c r="J651" s="341"/>
      <c r="K651" s="373"/>
      <c r="L651" s="374"/>
      <c r="M651" s="373"/>
      <c r="N651" s="373"/>
      <c r="O651" s="373"/>
      <c r="P651" s="114"/>
      <c r="Q651" s="114"/>
      <c r="R651" s="114"/>
    </row>
    <row r="652" spans="1:18" ht="63">
      <c r="A652" s="226">
        <v>234</v>
      </c>
      <c r="B652" s="101" t="s">
        <v>2168</v>
      </c>
      <c r="C652" s="101" t="s">
        <v>99</v>
      </c>
      <c r="D652" s="101" t="s">
        <v>1188</v>
      </c>
      <c r="E652" s="101">
        <v>5</v>
      </c>
      <c r="F652" s="90" t="s">
        <v>2479</v>
      </c>
      <c r="G652" s="96" t="s">
        <v>1157</v>
      </c>
      <c r="H652" s="276">
        <v>50</v>
      </c>
      <c r="I652" s="90" t="s">
        <v>486</v>
      </c>
      <c r="J652" s="90" t="s">
        <v>1124</v>
      </c>
      <c r="K652" s="276">
        <v>4.26</v>
      </c>
      <c r="L652" s="277">
        <v>0.071</v>
      </c>
      <c r="M652" s="278"/>
      <c r="N652" s="282"/>
      <c r="O652" s="276">
        <v>4.26</v>
      </c>
      <c r="P652" s="112">
        <v>1</v>
      </c>
      <c r="Q652" s="113"/>
      <c r="R652" s="113"/>
    </row>
    <row r="653" spans="1:18" ht="63">
      <c r="A653" s="222">
        <v>234</v>
      </c>
      <c r="B653" s="254" t="s">
        <v>2168</v>
      </c>
      <c r="C653" s="254" t="s">
        <v>99</v>
      </c>
      <c r="D653" s="254" t="s">
        <v>1188</v>
      </c>
      <c r="E653" s="254">
        <v>5</v>
      </c>
      <c r="F653" s="255" t="s">
        <v>2932</v>
      </c>
      <c r="G653" s="255"/>
      <c r="H653" s="255"/>
      <c r="I653" s="256" t="s">
        <v>1726</v>
      </c>
      <c r="J653" s="255" t="s">
        <v>1724</v>
      </c>
      <c r="K653" s="250">
        <v>4.32</v>
      </c>
      <c r="L653" s="251">
        <v>4.32</v>
      </c>
      <c r="M653" s="250"/>
      <c r="N653" s="290"/>
      <c r="O653" s="250">
        <v>4.32</v>
      </c>
      <c r="P653" s="112">
        <v>2</v>
      </c>
      <c r="Q653" s="113"/>
      <c r="R653" s="113"/>
    </row>
    <row r="654" spans="1:18" ht="21">
      <c r="A654" s="225"/>
      <c r="B654" s="137"/>
      <c r="C654" s="137"/>
      <c r="D654" s="137"/>
      <c r="E654" s="137"/>
      <c r="F654" s="111"/>
      <c r="G654" s="111"/>
      <c r="H654" s="272"/>
      <c r="I654" s="111"/>
      <c r="J654" s="111"/>
      <c r="K654" s="272"/>
      <c r="L654" s="273"/>
      <c r="M654" s="274"/>
      <c r="N654" s="294"/>
      <c r="O654" s="272"/>
      <c r="P654" s="114"/>
      <c r="Q654" s="114"/>
      <c r="R654" s="114"/>
    </row>
    <row r="655" spans="1:18" ht="126">
      <c r="A655" s="226">
        <v>235</v>
      </c>
      <c r="B655" s="101" t="s">
        <v>2169</v>
      </c>
      <c r="C655" s="101" t="s">
        <v>1586</v>
      </c>
      <c r="D655" s="101" t="s">
        <v>1189</v>
      </c>
      <c r="E655" s="101">
        <v>30</v>
      </c>
      <c r="F655" s="90" t="s">
        <v>2480</v>
      </c>
      <c r="G655" s="96" t="s">
        <v>2481</v>
      </c>
      <c r="H655" s="276">
        <v>60</v>
      </c>
      <c r="I655" s="90" t="s">
        <v>1137</v>
      </c>
      <c r="J655" s="90" t="s">
        <v>1124</v>
      </c>
      <c r="K655" s="276">
        <v>45.48</v>
      </c>
      <c r="L655" s="277">
        <v>0.6317</v>
      </c>
      <c r="M655" s="278"/>
      <c r="N655" s="282"/>
      <c r="O655" s="276">
        <v>15.16</v>
      </c>
      <c r="P655" s="120">
        <v>1</v>
      </c>
      <c r="Q655" s="120"/>
      <c r="R655" s="120"/>
    </row>
    <row r="656" spans="1:18" ht="63">
      <c r="A656" s="222">
        <v>235</v>
      </c>
      <c r="B656" s="254" t="s">
        <v>2169</v>
      </c>
      <c r="C656" s="254" t="s">
        <v>1586</v>
      </c>
      <c r="D656" s="254" t="s">
        <v>1189</v>
      </c>
      <c r="E656" s="254">
        <v>30</v>
      </c>
      <c r="F656" s="255" t="s">
        <v>2933</v>
      </c>
      <c r="G656" s="255"/>
      <c r="H656" s="255"/>
      <c r="I656" s="256" t="s">
        <v>1726</v>
      </c>
      <c r="J656" s="255" t="s">
        <v>1724</v>
      </c>
      <c r="K656" s="250">
        <v>16.24</v>
      </c>
      <c r="L656" s="251">
        <v>16.24</v>
      </c>
      <c r="M656" s="250"/>
      <c r="N656" s="290"/>
      <c r="O656" s="250">
        <v>16.24</v>
      </c>
      <c r="P656" s="112">
        <v>2</v>
      </c>
      <c r="Q656" s="113"/>
      <c r="R656" s="113"/>
    </row>
    <row r="657" spans="1:18" ht="21">
      <c r="A657" s="225"/>
      <c r="B657" s="137"/>
      <c r="C657" s="137"/>
      <c r="D657" s="137"/>
      <c r="E657" s="137"/>
      <c r="F657" s="111"/>
      <c r="G657" s="111"/>
      <c r="H657" s="272"/>
      <c r="I657" s="111"/>
      <c r="J657" s="111"/>
      <c r="K657" s="272"/>
      <c r="L657" s="273"/>
      <c r="M657" s="274"/>
      <c r="N657" s="294"/>
      <c r="O657" s="272"/>
      <c r="P657" s="114"/>
      <c r="Q657" s="114"/>
      <c r="R657" s="114"/>
    </row>
    <row r="658" spans="1:18" ht="21">
      <c r="A658" s="222"/>
      <c r="B658" s="222" t="s">
        <v>2170</v>
      </c>
      <c r="C658" s="254"/>
      <c r="D658" s="308" t="s">
        <v>2741</v>
      </c>
      <c r="E658" s="254"/>
      <c r="F658" s="255"/>
      <c r="G658" s="255"/>
      <c r="H658" s="255"/>
      <c r="I658" s="256"/>
      <c r="J658" s="255"/>
      <c r="K658" s="250"/>
      <c r="L658" s="251"/>
      <c r="M658" s="250"/>
      <c r="N658" s="290"/>
      <c r="O658" s="250"/>
      <c r="P658" s="112"/>
      <c r="Q658" s="113"/>
      <c r="R658" s="113"/>
    </row>
    <row r="659" spans="1:18" ht="81">
      <c r="A659" s="222">
        <v>236</v>
      </c>
      <c r="B659" s="254" t="s">
        <v>2742</v>
      </c>
      <c r="C659" s="254" t="s">
        <v>1587</v>
      </c>
      <c r="D659" s="254" t="s">
        <v>906</v>
      </c>
      <c r="E659" s="254">
        <v>1</v>
      </c>
      <c r="F659" s="284" t="s">
        <v>2060</v>
      </c>
      <c r="G659" s="284"/>
      <c r="H659" s="284"/>
      <c r="I659" s="285" t="s">
        <v>184</v>
      </c>
      <c r="J659" s="284" t="s">
        <v>179</v>
      </c>
      <c r="K659" s="286">
        <v>2.18</v>
      </c>
      <c r="L659" s="287">
        <v>0.0436</v>
      </c>
      <c r="M659" s="286">
        <v>2.25</v>
      </c>
      <c r="N659" s="288">
        <v>2.25</v>
      </c>
      <c r="O659" s="289">
        <v>2.18</v>
      </c>
      <c r="P659" s="112">
        <v>1</v>
      </c>
      <c r="Q659" s="113"/>
      <c r="R659" s="113"/>
    </row>
    <row r="660" spans="1:18" ht="105">
      <c r="A660" s="226">
        <v>236</v>
      </c>
      <c r="B660" s="101" t="s">
        <v>2742</v>
      </c>
      <c r="C660" s="101" t="s">
        <v>1587</v>
      </c>
      <c r="D660" s="101" t="s">
        <v>906</v>
      </c>
      <c r="E660" s="101">
        <v>1</v>
      </c>
      <c r="F660" s="90" t="s">
        <v>2482</v>
      </c>
      <c r="G660" s="96" t="s">
        <v>1136</v>
      </c>
      <c r="H660" s="276">
        <v>50</v>
      </c>
      <c r="I660" s="90" t="s">
        <v>1150</v>
      </c>
      <c r="J660" s="90" t="s">
        <v>1124</v>
      </c>
      <c r="K660" s="276">
        <v>2.21</v>
      </c>
      <c r="L660" s="277">
        <v>0.0368</v>
      </c>
      <c r="M660" s="278">
        <v>2.25</v>
      </c>
      <c r="N660" s="432"/>
      <c r="O660" s="289">
        <v>2.21</v>
      </c>
      <c r="P660" s="112">
        <v>2</v>
      </c>
      <c r="Q660" s="113"/>
      <c r="R660" s="113"/>
    </row>
    <row r="661" spans="1:18" ht="21">
      <c r="A661" s="225"/>
      <c r="B661" s="137"/>
      <c r="C661" s="137"/>
      <c r="D661" s="137"/>
      <c r="E661" s="137"/>
      <c r="F661" s="111"/>
      <c r="G661" s="111"/>
      <c r="H661" s="272"/>
      <c r="I661" s="111"/>
      <c r="J661" s="111"/>
      <c r="K661" s="272"/>
      <c r="L661" s="273"/>
      <c r="M661" s="274"/>
      <c r="N661" s="313"/>
      <c r="O661" s="373"/>
      <c r="P661" s="114"/>
      <c r="Q661" s="114"/>
      <c r="R661" s="114"/>
    </row>
    <row r="662" spans="1:18" ht="61.5">
      <c r="A662" s="222">
        <v>237</v>
      </c>
      <c r="B662" s="254" t="s">
        <v>2368</v>
      </c>
      <c r="C662" s="254" t="s">
        <v>1076</v>
      </c>
      <c r="D662" s="254" t="s">
        <v>1191</v>
      </c>
      <c r="E662" s="254">
        <v>2</v>
      </c>
      <c r="F662" s="255" t="s">
        <v>2934</v>
      </c>
      <c r="G662" s="255"/>
      <c r="H662" s="255"/>
      <c r="I662" s="256" t="s">
        <v>1726</v>
      </c>
      <c r="J662" s="255" t="s">
        <v>1724</v>
      </c>
      <c r="K662" s="250">
        <v>2.03</v>
      </c>
      <c r="L662" s="251">
        <v>2.03</v>
      </c>
      <c r="M662" s="250">
        <v>2.05</v>
      </c>
      <c r="N662" s="290"/>
      <c r="O662" s="250">
        <v>2.03</v>
      </c>
      <c r="P662" s="112">
        <v>1</v>
      </c>
      <c r="Q662" s="113"/>
      <c r="R662" s="113"/>
    </row>
    <row r="663" spans="1:18" ht="21">
      <c r="A663" s="225"/>
      <c r="B663" s="137"/>
      <c r="C663" s="137"/>
      <c r="D663" s="137"/>
      <c r="E663" s="137"/>
      <c r="F663" s="296"/>
      <c r="G663" s="296"/>
      <c r="H663" s="296"/>
      <c r="I663" s="297"/>
      <c r="J663" s="296"/>
      <c r="K663" s="292"/>
      <c r="L663" s="298"/>
      <c r="M663" s="292"/>
      <c r="N663" s="299"/>
      <c r="O663" s="292"/>
      <c r="P663" s="114"/>
      <c r="Q663" s="114"/>
      <c r="R663" s="114"/>
    </row>
    <row r="664" spans="1:18" ht="126">
      <c r="A664" s="222">
        <v>238</v>
      </c>
      <c r="B664" s="254" t="s">
        <v>2368</v>
      </c>
      <c r="C664" s="254" t="s">
        <v>2088</v>
      </c>
      <c r="D664" s="254" t="s">
        <v>2343</v>
      </c>
      <c r="E664" s="254">
        <v>5</v>
      </c>
      <c r="F664" s="90" t="s">
        <v>2483</v>
      </c>
      <c r="G664" s="96" t="s">
        <v>2476</v>
      </c>
      <c r="H664" s="276">
        <v>30</v>
      </c>
      <c r="I664" s="90" t="s">
        <v>1150</v>
      </c>
      <c r="J664" s="90" t="s">
        <v>1124</v>
      </c>
      <c r="K664" s="276">
        <v>0.98</v>
      </c>
      <c r="L664" s="277">
        <v>0.0273</v>
      </c>
      <c r="M664" s="278">
        <v>1.09</v>
      </c>
      <c r="N664" s="282"/>
      <c r="O664" s="276">
        <v>0.98</v>
      </c>
      <c r="P664" s="112">
        <v>1</v>
      </c>
      <c r="Q664" s="113"/>
      <c r="R664" s="113"/>
    </row>
    <row r="665" spans="1:18" ht="21">
      <c r="A665" s="225"/>
      <c r="B665" s="137"/>
      <c r="C665" s="137"/>
      <c r="D665" s="137"/>
      <c r="E665" s="137"/>
      <c r="F665" s="111"/>
      <c r="G665" s="111"/>
      <c r="H665" s="272"/>
      <c r="I665" s="111"/>
      <c r="J665" s="111"/>
      <c r="K665" s="272"/>
      <c r="L665" s="273"/>
      <c r="M665" s="274"/>
      <c r="N665" s="272"/>
      <c r="O665" s="272"/>
      <c r="P665" s="114"/>
      <c r="Q665" s="114"/>
      <c r="R665" s="114"/>
    </row>
    <row r="666" spans="1:18" ht="63">
      <c r="A666" s="229">
        <v>239</v>
      </c>
      <c r="B666" s="316" t="s">
        <v>2368</v>
      </c>
      <c r="C666" s="316" t="s">
        <v>2088</v>
      </c>
      <c r="D666" s="316" t="s">
        <v>1192</v>
      </c>
      <c r="E666" s="316">
        <v>5</v>
      </c>
      <c r="F666" s="317" t="s">
        <v>2061</v>
      </c>
      <c r="G666" s="317"/>
      <c r="H666" s="317"/>
      <c r="I666" s="318" t="s">
        <v>184</v>
      </c>
      <c r="J666" s="317" t="s">
        <v>179</v>
      </c>
      <c r="K666" s="319">
        <v>1.81</v>
      </c>
      <c r="L666" s="320">
        <v>0.0603</v>
      </c>
      <c r="M666" s="319">
        <v>2.18</v>
      </c>
      <c r="N666" s="321">
        <v>2.18</v>
      </c>
      <c r="O666" s="322">
        <v>1.81</v>
      </c>
      <c r="P666" s="125"/>
      <c r="Q666" s="126"/>
      <c r="R666" s="126"/>
    </row>
    <row r="667" spans="1:18" ht="126">
      <c r="A667" s="226">
        <v>239</v>
      </c>
      <c r="B667" s="101" t="s">
        <v>2368</v>
      </c>
      <c r="C667" s="101" t="s">
        <v>2088</v>
      </c>
      <c r="D667" s="101" t="s">
        <v>1192</v>
      </c>
      <c r="E667" s="101">
        <v>5</v>
      </c>
      <c r="F667" s="90" t="s">
        <v>2484</v>
      </c>
      <c r="G667" s="96" t="s">
        <v>2476</v>
      </c>
      <c r="H667" s="276">
        <v>30</v>
      </c>
      <c r="I667" s="90" t="s">
        <v>1150</v>
      </c>
      <c r="J667" s="90" t="s">
        <v>1124</v>
      </c>
      <c r="K667" s="276">
        <v>1.81</v>
      </c>
      <c r="L667" s="277">
        <v>0.0503</v>
      </c>
      <c r="M667" s="278">
        <v>2.18</v>
      </c>
      <c r="N667" s="282"/>
      <c r="O667" s="276">
        <v>1.81</v>
      </c>
      <c r="P667" s="112"/>
      <c r="Q667" s="113"/>
      <c r="R667" s="113"/>
    </row>
    <row r="668" spans="1:18" ht="21">
      <c r="A668" s="225"/>
      <c r="B668" s="137"/>
      <c r="C668" s="137"/>
      <c r="D668" s="137"/>
      <c r="E668" s="137"/>
      <c r="F668" s="111"/>
      <c r="G668" s="111"/>
      <c r="H668" s="272"/>
      <c r="I668" s="111"/>
      <c r="J668" s="111"/>
      <c r="K668" s="272"/>
      <c r="L668" s="273"/>
      <c r="M668" s="274"/>
      <c r="N668" s="272"/>
      <c r="O668" s="272"/>
      <c r="P668" s="114"/>
      <c r="Q668" s="114"/>
      <c r="R668" s="114"/>
    </row>
    <row r="669" spans="1:18" ht="63">
      <c r="A669" s="229">
        <v>240</v>
      </c>
      <c r="B669" s="316" t="s">
        <v>2368</v>
      </c>
      <c r="C669" s="316" t="s">
        <v>2101</v>
      </c>
      <c r="D669" s="316" t="s">
        <v>1193</v>
      </c>
      <c r="E669" s="316">
        <v>5</v>
      </c>
      <c r="F669" s="317" t="s">
        <v>2062</v>
      </c>
      <c r="G669" s="317"/>
      <c r="H669" s="317"/>
      <c r="I669" s="318" t="s">
        <v>184</v>
      </c>
      <c r="J669" s="317" t="s">
        <v>179</v>
      </c>
      <c r="K669" s="319">
        <v>3.73</v>
      </c>
      <c r="L669" s="320">
        <v>0.0622</v>
      </c>
      <c r="M669" s="319">
        <v>3.91</v>
      </c>
      <c r="N669" s="321">
        <v>3.91</v>
      </c>
      <c r="O669" s="322">
        <v>1.86</v>
      </c>
      <c r="P669" s="125">
        <v>1</v>
      </c>
      <c r="Q669" s="126"/>
      <c r="R669" s="126"/>
    </row>
    <row r="670" spans="1:18" ht="168">
      <c r="A670" s="226">
        <v>240</v>
      </c>
      <c r="B670" s="101" t="s">
        <v>2368</v>
      </c>
      <c r="C670" s="101" t="s">
        <v>2101</v>
      </c>
      <c r="D670" s="101" t="s">
        <v>1193</v>
      </c>
      <c r="E670" s="101">
        <v>5</v>
      </c>
      <c r="F670" s="90" t="s">
        <v>2485</v>
      </c>
      <c r="G670" s="96" t="s">
        <v>1163</v>
      </c>
      <c r="H670" s="276">
        <v>30</v>
      </c>
      <c r="I670" s="90" t="s">
        <v>1150</v>
      </c>
      <c r="J670" s="90" t="s">
        <v>1124</v>
      </c>
      <c r="K670" s="276">
        <v>1.94</v>
      </c>
      <c r="L670" s="277">
        <v>0.054</v>
      </c>
      <c r="M670" s="278">
        <v>1.96</v>
      </c>
      <c r="N670" s="282"/>
      <c r="O670" s="433">
        <v>1.94</v>
      </c>
      <c r="P670" s="127">
        <v>2</v>
      </c>
      <c r="Q670" s="127"/>
      <c r="R670" s="127"/>
    </row>
    <row r="671" spans="1:18" ht="21">
      <c r="A671" s="225"/>
      <c r="B671" s="137"/>
      <c r="C671" s="137"/>
      <c r="D671" s="137"/>
      <c r="E671" s="137"/>
      <c r="F671" s="111"/>
      <c r="G671" s="111"/>
      <c r="H671" s="272"/>
      <c r="I671" s="111"/>
      <c r="J671" s="111"/>
      <c r="K671" s="272"/>
      <c r="L671" s="273"/>
      <c r="M671" s="274"/>
      <c r="N671" s="272"/>
      <c r="O671" s="272"/>
      <c r="P671" s="114"/>
      <c r="Q671" s="114"/>
      <c r="R671" s="114"/>
    </row>
    <row r="672" spans="1:19" ht="102">
      <c r="A672" s="229">
        <v>241</v>
      </c>
      <c r="B672" s="316" t="s">
        <v>2368</v>
      </c>
      <c r="C672" s="316" t="s">
        <v>2101</v>
      </c>
      <c r="D672" s="316" t="s">
        <v>1194</v>
      </c>
      <c r="E672" s="316">
        <v>5</v>
      </c>
      <c r="F672" s="317" t="s">
        <v>2063</v>
      </c>
      <c r="G672" s="317"/>
      <c r="H672" s="317"/>
      <c r="I672" s="318" t="s">
        <v>184</v>
      </c>
      <c r="J672" s="317" t="s">
        <v>179</v>
      </c>
      <c r="K672" s="319">
        <v>6.05</v>
      </c>
      <c r="L672" s="320">
        <v>0.1008</v>
      </c>
      <c r="M672" s="319">
        <v>7.82</v>
      </c>
      <c r="N672" s="321">
        <v>7.82</v>
      </c>
      <c r="O672" s="322">
        <v>6.05</v>
      </c>
      <c r="P672" s="125">
        <v>1</v>
      </c>
      <c r="Q672" s="126"/>
      <c r="R672" s="126"/>
      <c r="S672" s="82" t="s">
        <v>1217</v>
      </c>
    </row>
    <row r="673" spans="1:18" ht="168">
      <c r="A673" s="226">
        <v>241</v>
      </c>
      <c r="B673" s="101" t="s">
        <v>2368</v>
      </c>
      <c r="C673" s="101" t="s">
        <v>2101</v>
      </c>
      <c r="D673" s="101" t="s">
        <v>1194</v>
      </c>
      <c r="E673" s="101">
        <v>5</v>
      </c>
      <c r="F673" s="90" t="s">
        <v>2486</v>
      </c>
      <c r="G673" s="96" t="s">
        <v>1163</v>
      </c>
      <c r="H673" s="276">
        <v>30</v>
      </c>
      <c r="I673" s="90" t="s">
        <v>1150</v>
      </c>
      <c r="J673" s="90" t="s">
        <v>1124</v>
      </c>
      <c r="K673" s="276">
        <v>3.9</v>
      </c>
      <c r="L673" s="277">
        <v>0.1083</v>
      </c>
      <c r="M673" s="278">
        <v>3.91</v>
      </c>
      <c r="N673" s="282"/>
      <c r="O673" s="278">
        <v>7.8</v>
      </c>
      <c r="P673" s="112">
        <v>2</v>
      </c>
      <c r="Q673" s="113"/>
      <c r="R673" s="113"/>
    </row>
    <row r="674" spans="1:18" ht="21">
      <c r="A674" s="225"/>
      <c r="B674" s="137"/>
      <c r="C674" s="137"/>
      <c r="D674" s="137"/>
      <c r="E674" s="137"/>
      <c r="F674" s="111"/>
      <c r="G674" s="111"/>
      <c r="H674" s="272"/>
      <c r="I674" s="111"/>
      <c r="J674" s="111"/>
      <c r="K674" s="272"/>
      <c r="L674" s="273"/>
      <c r="M674" s="274"/>
      <c r="N674" s="294"/>
      <c r="O674" s="272"/>
      <c r="P674" s="114"/>
      <c r="Q674" s="114"/>
      <c r="R674" s="114"/>
    </row>
    <row r="675" spans="1:18" ht="63">
      <c r="A675" s="222">
        <v>242</v>
      </c>
      <c r="B675" s="254" t="s">
        <v>2368</v>
      </c>
      <c r="C675" s="254" t="s">
        <v>2101</v>
      </c>
      <c r="D675" s="254" t="s">
        <v>2132</v>
      </c>
      <c r="E675" s="254">
        <v>5</v>
      </c>
      <c r="F675" s="255" t="s">
        <v>2935</v>
      </c>
      <c r="G675" s="255"/>
      <c r="H675" s="255"/>
      <c r="I675" s="256" t="s">
        <v>1723</v>
      </c>
      <c r="J675" s="255" t="s">
        <v>1724</v>
      </c>
      <c r="K675" s="250">
        <v>41</v>
      </c>
      <c r="L675" s="251">
        <v>4.1</v>
      </c>
      <c r="M675" s="250">
        <v>41.06</v>
      </c>
      <c r="N675" s="290"/>
      <c r="O675" s="250">
        <v>41</v>
      </c>
      <c r="P675" s="112">
        <v>1</v>
      </c>
      <c r="Q675" s="113"/>
      <c r="R675" s="113"/>
    </row>
    <row r="676" spans="1:18" ht="21">
      <c r="A676" s="225"/>
      <c r="B676" s="137"/>
      <c r="C676" s="137"/>
      <c r="D676" s="137"/>
      <c r="E676" s="137"/>
      <c r="F676" s="350"/>
      <c r="G676" s="350"/>
      <c r="H676" s="350"/>
      <c r="I676" s="351"/>
      <c r="J676" s="350"/>
      <c r="K676" s="293"/>
      <c r="L676" s="352"/>
      <c r="M676" s="293"/>
      <c r="N676" s="293"/>
      <c r="O676" s="292"/>
      <c r="P676" s="114"/>
      <c r="Q676" s="114"/>
      <c r="R676" s="114"/>
    </row>
    <row r="677" spans="1:18" ht="81">
      <c r="A677" s="222">
        <v>243</v>
      </c>
      <c r="B677" s="254" t="s">
        <v>2368</v>
      </c>
      <c r="C677" s="254" t="s">
        <v>2199</v>
      </c>
      <c r="D677" s="254" t="s">
        <v>1195</v>
      </c>
      <c r="E677" s="254">
        <v>5</v>
      </c>
      <c r="F677" s="284" t="s">
        <v>2064</v>
      </c>
      <c r="G677" s="284"/>
      <c r="H677" s="284"/>
      <c r="I677" s="285" t="s">
        <v>184</v>
      </c>
      <c r="J677" s="284" t="s">
        <v>179</v>
      </c>
      <c r="K677" s="286">
        <v>1.92</v>
      </c>
      <c r="L677" s="287">
        <v>0.064</v>
      </c>
      <c r="M677" s="286">
        <v>4.64</v>
      </c>
      <c r="N677" s="288">
        <v>4.64</v>
      </c>
      <c r="O677" s="289">
        <v>1.92</v>
      </c>
      <c r="P677" s="112">
        <v>1</v>
      </c>
      <c r="Q677" s="113"/>
      <c r="R677" s="113"/>
    </row>
    <row r="678" spans="1:18" ht="63">
      <c r="A678" s="226">
        <v>243</v>
      </c>
      <c r="B678" s="101" t="s">
        <v>2368</v>
      </c>
      <c r="C678" s="101" t="s">
        <v>2199</v>
      </c>
      <c r="D678" s="101" t="s">
        <v>1195</v>
      </c>
      <c r="E678" s="101">
        <v>5</v>
      </c>
      <c r="F678" s="90" t="s">
        <v>2487</v>
      </c>
      <c r="G678" s="96" t="s">
        <v>1157</v>
      </c>
      <c r="H678" s="276">
        <v>30</v>
      </c>
      <c r="I678" s="90" t="s">
        <v>1150</v>
      </c>
      <c r="J678" s="90" t="s">
        <v>1124</v>
      </c>
      <c r="K678" s="276">
        <v>1.94</v>
      </c>
      <c r="L678" s="277">
        <v>0.054</v>
      </c>
      <c r="M678" s="278">
        <v>4.64</v>
      </c>
      <c r="N678" s="282"/>
      <c r="O678" s="276">
        <v>1.94</v>
      </c>
      <c r="P678" s="112">
        <v>2</v>
      </c>
      <c r="Q678" s="113"/>
      <c r="R678" s="113"/>
    </row>
    <row r="679" spans="1:18" ht="21">
      <c r="A679" s="225"/>
      <c r="B679" s="137"/>
      <c r="C679" s="137"/>
      <c r="D679" s="137"/>
      <c r="E679" s="137"/>
      <c r="F679" s="111"/>
      <c r="G679" s="111"/>
      <c r="H679" s="272"/>
      <c r="I679" s="111"/>
      <c r="J679" s="111"/>
      <c r="K679" s="272"/>
      <c r="L679" s="273"/>
      <c r="M679" s="274"/>
      <c r="N679" s="272"/>
      <c r="O679" s="272"/>
      <c r="P679" s="114"/>
      <c r="Q679" s="114"/>
      <c r="R679" s="114"/>
    </row>
    <row r="680" spans="1:18" ht="60.75">
      <c r="A680" s="229">
        <v>244</v>
      </c>
      <c r="B680" s="316" t="s">
        <v>2374</v>
      </c>
      <c r="C680" s="316" t="s">
        <v>2375</v>
      </c>
      <c r="D680" s="316" t="s">
        <v>1069</v>
      </c>
      <c r="E680" s="316">
        <v>2</v>
      </c>
      <c r="F680" s="317" t="s">
        <v>2065</v>
      </c>
      <c r="G680" s="317"/>
      <c r="H680" s="317"/>
      <c r="I680" s="318" t="s">
        <v>184</v>
      </c>
      <c r="J680" s="317" t="s">
        <v>179</v>
      </c>
      <c r="K680" s="319">
        <v>1.4</v>
      </c>
      <c r="L680" s="320">
        <v>0.0467</v>
      </c>
      <c r="M680" s="319">
        <v>1.78</v>
      </c>
      <c r="N680" s="321">
        <v>1.78</v>
      </c>
      <c r="O680" s="322">
        <v>1.4</v>
      </c>
      <c r="P680" s="125">
        <v>1</v>
      </c>
      <c r="Q680" s="126"/>
      <c r="R680" s="126"/>
    </row>
    <row r="681" spans="1:18" ht="63">
      <c r="A681" s="226">
        <v>244</v>
      </c>
      <c r="B681" s="101" t="s">
        <v>2374</v>
      </c>
      <c r="C681" s="101" t="s">
        <v>2375</v>
      </c>
      <c r="D681" s="101" t="s">
        <v>1069</v>
      </c>
      <c r="E681" s="101">
        <v>2</v>
      </c>
      <c r="F681" s="90" t="s">
        <v>2488</v>
      </c>
      <c r="G681" s="96" t="s">
        <v>1157</v>
      </c>
      <c r="H681" s="276">
        <v>30</v>
      </c>
      <c r="I681" s="90" t="s">
        <v>1150</v>
      </c>
      <c r="J681" s="90" t="s">
        <v>1124</v>
      </c>
      <c r="K681" s="276">
        <v>1.42</v>
      </c>
      <c r="L681" s="277">
        <v>0.0393</v>
      </c>
      <c r="M681" s="278">
        <v>1.78</v>
      </c>
      <c r="N681" s="282"/>
      <c r="O681" s="276">
        <v>1.42</v>
      </c>
      <c r="P681" s="112">
        <v>2</v>
      </c>
      <c r="Q681" s="113"/>
      <c r="R681" s="113"/>
    </row>
    <row r="682" spans="1:18" ht="21">
      <c r="A682" s="225"/>
      <c r="B682" s="137"/>
      <c r="C682" s="137"/>
      <c r="D682" s="137"/>
      <c r="E682" s="137"/>
      <c r="F682" s="111"/>
      <c r="G682" s="111"/>
      <c r="H682" s="272"/>
      <c r="I682" s="111"/>
      <c r="J682" s="111"/>
      <c r="K682" s="272"/>
      <c r="L682" s="273"/>
      <c r="M682" s="274"/>
      <c r="N682" s="272"/>
      <c r="O682" s="272"/>
      <c r="P682" s="114"/>
      <c r="Q682" s="114"/>
      <c r="R682" s="114"/>
    </row>
    <row r="683" spans="1:18" ht="41.25">
      <c r="A683" s="222"/>
      <c r="B683" s="222" t="s">
        <v>2376</v>
      </c>
      <c r="C683" s="254"/>
      <c r="D683" s="308" t="s">
        <v>2377</v>
      </c>
      <c r="E683" s="254"/>
      <c r="F683" s="255"/>
      <c r="G683" s="255"/>
      <c r="H683" s="255"/>
      <c r="I683" s="256"/>
      <c r="J683" s="255"/>
      <c r="K683" s="250"/>
      <c r="L683" s="251"/>
      <c r="M683" s="250"/>
      <c r="N683" s="290"/>
      <c r="O683" s="250"/>
      <c r="P683" s="112"/>
      <c r="Q683" s="113"/>
      <c r="R683" s="113"/>
    </row>
    <row r="684" spans="1:19" ht="60.75">
      <c r="A684" s="222">
        <v>245</v>
      </c>
      <c r="B684" s="254" t="s">
        <v>2378</v>
      </c>
      <c r="C684" s="254" t="s">
        <v>2137</v>
      </c>
      <c r="D684" s="254" t="s">
        <v>1266</v>
      </c>
      <c r="E684" s="254">
        <v>2</v>
      </c>
      <c r="F684" s="284" t="s">
        <v>2066</v>
      </c>
      <c r="G684" s="284"/>
      <c r="H684" s="284"/>
      <c r="I684" s="285" t="s">
        <v>184</v>
      </c>
      <c r="J684" s="284" t="s">
        <v>179</v>
      </c>
      <c r="K684" s="286">
        <v>0.82</v>
      </c>
      <c r="L684" s="287">
        <v>0.0273</v>
      </c>
      <c r="M684" s="286">
        <v>1.36</v>
      </c>
      <c r="N684" s="288">
        <v>1.36</v>
      </c>
      <c r="O684" s="289">
        <v>0.82</v>
      </c>
      <c r="P684" s="112">
        <v>1</v>
      </c>
      <c r="Q684" s="113"/>
      <c r="R684" s="113"/>
      <c r="S684" s="82" t="s">
        <v>1217</v>
      </c>
    </row>
    <row r="685" spans="1:19" ht="126">
      <c r="A685" s="226">
        <v>245</v>
      </c>
      <c r="B685" s="101" t="s">
        <v>2378</v>
      </c>
      <c r="C685" s="101" t="s">
        <v>2137</v>
      </c>
      <c r="D685" s="101" t="s">
        <v>1266</v>
      </c>
      <c r="E685" s="101">
        <v>2</v>
      </c>
      <c r="F685" s="90" t="s">
        <v>2489</v>
      </c>
      <c r="G685" s="96" t="s">
        <v>2476</v>
      </c>
      <c r="H685" s="276">
        <v>30</v>
      </c>
      <c r="I685" s="90" t="s">
        <v>1150</v>
      </c>
      <c r="J685" s="90" t="s">
        <v>1124</v>
      </c>
      <c r="K685" s="276">
        <v>0.83</v>
      </c>
      <c r="L685" s="277">
        <v>0.023</v>
      </c>
      <c r="M685" s="278">
        <v>1.36</v>
      </c>
      <c r="N685" s="282"/>
      <c r="O685" s="276">
        <v>0.83</v>
      </c>
      <c r="P685" s="112">
        <v>2</v>
      </c>
      <c r="Q685" s="113"/>
      <c r="R685" s="113"/>
      <c r="S685" s="82" t="s">
        <v>1217</v>
      </c>
    </row>
    <row r="686" spans="1:18" ht="61.5">
      <c r="A686" s="222">
        <v>245</v>
      </c>
      <c r="B686" s="254" t="s">
        <v>2378</v>
      </c>
      <c r="C686" s="254" t="s">
        <v>2137</v>
      </c>
      <c r="D686" s="254" t="s">
        <v>1266</v>
      </c>
      <c r="E686" s="254">
        <v>2</v>
      </c>
      <c r="F686" s="300" t="s">
        <v>540</v>
      </c>
      <c r="G686" s="96"/>
      <c r="H686" s="276"/>
      <c r="I686" s="300" t="s">
        <v>541</v>
      </c>
      <c r="J686" s="301" t="s">
        <v>535</v>
      </c>
      <c r="K686" s="301">
        <v>1.5</v>
      </c>
      <c r="L686" s="301">
        <v>0.05</v>
      </c>
      <c r="M686" s="301">
        <v>1.36</v>
      </c>
      <c r="N686" s="302">
        <v>1.36</v>
      </c>
      <c r="O686" s="309">
        <v>1.5</v>
      </c>
      <c r="P686" s="112">
        <v>3</v>
      </c>
      <c r="Q686" s="113"/>
      <c r="R686" s="113"/>
    </row>
    <row r="687" spans="1:18" ht="21">
      <c r="A687" s="225"/>
      <c r="B687" s="137"/>
      <c r="C687" s="137"/>
      <c r="D687" s="137"/>
      <c r="E687" s="137"/>
      <c r="F687" s="303"/>
      <c r="G687" s="111"/>
      <c r="H687" s="272"/>
      <c r="I687" s="303"/>
      <c r="J687" s="304"/>
      <c r="K687" s="304"/>
      <c r="L687" s="304"/>
      <c r="M687" s="304"/>
      <c r="N687" s="304"/>
      <c r="O687" s="304"/>
      <c r="P687" s="114"/>
      <c r="Q687" s="114"/>
      <c r="R687" s="114"/>
    </row>
    <row r="688" spans="1:18" ht="63">
      <c r="A688" s="229">
        <v>246</v>
      </c>
      <c r="B688" s="316" t="s">
        <v>2378</v>
      </c>
      <c r="C688" s="316" t="s">
        <v>2200</v>
      </c>
      <c r="D688" s="316" t="s">
        <v>1196</v>
      </c>
      <c r="E688" s="316">
        <v>2</v>
      </c>
      <c r="F688" s="317" t="s">
        <v>2067</v>
      </c>
      <c r="G688" s="317"/>
      <c r="H688" s="317"/>
      <c r="I688" s="318" t="s">
        <v>184</v>
      </c>
      <c r="J688" s="317" t="s">
        <v>179</v>
      </c>
      <c r="K688" s="319">
        <v>2.33</v>
      </c>
      <c r="L688" s="320">
        <v>0.0777</v>
      </c>
      <c r="M688" s="319">
        <v>3.55</v>
      </c>
      <c r="N688" s="321">
        <v>3.55</v>
      </c>
      <c r="O688" s="322">
        <v>2.33</v>
      </c>
      <c r="P688" s="125">
        <v>1</v>
      </c>
      <c r="Q688" s="126"/>
      <c r="R688" s="126"/>
    </row>
    <row r="689" spans="1:18" ht="105">
      <c r="A689" s="226">
        <v>246</v>
      </c>
      <c r="B689" s="101" t="s">
        <v>2378</v>
      </c>
      <c r="C689" s="101" t="s">
        <v>2200</v>
      </c>
      <c r="D689" s="101" t="s">
        <v>1196</v>
      </c>
      <c r="E689" s="101">
        <v>2</v>
      </c>
      <c r="F689" s="90" t="s">
        <v>2490</v>
      </c>
      <c r="G689" s="96" t="s">
        <v>1136</v>
      </c>
      <c r="H689" s="276">
        <v>30</v>
      </c>
      <c r="I689" s="90" t="s">
        <v>1153</v>
      </c>
      <c r="J689" s="90" t="s">
        <v>1124</v>
      </c>
      <c r="K689" s="276">
        <v>2.35</v>
      </c>
      <c r="L689" s="277">
        <v>0.0653</v>
      </c>
      <c r="M689" s="278">
        <v>3.5500000000000003</v>
      </c>
      <c r="N689" s="282"/>
      <c r="O689" s="276">
        <v>2.35</v>
      </c>
      <c r="P689" s="112">
        <v>2</v>
      </c>
      <c r="Q689" s="113"/>
      <c r="R689" s="113"/>
    </row>
    <row r="690" spans="1:18" ht="21">
      <c r="A690" s="225"/>
      <c r="B690" s="137"/>
      <c r="C690" s="137"/>
      <c r="D690" s="137"/>
      <c r="E690" s="137"/>
      <c r="F690" s="111"/>
      <c r="G690" s="111"/>
      <c r="H690" s="272"/>
      <c r="I690" s="111"/>
      <c r="J690" s="111"/>
      <c r="K690" s="272"/>
      <c r="L690" s="273"/>
      <c r="M690" s="274"/>
      <c r="N690" s="294"/>
      <c r="O690" s="272"/>
      <c r="P690" s="114"/>
      <c r="Q690" s="114"/>
      <c r="R690" s="114"/>
    </row>
    <row r="691" spans="1:18" ht="61.5">
      <c r="A691" s="222">
        <v>247</v>
      </c>
      <c r="B691" s="254" t="s">
        <v>2378</v>
      </c>
      <c r="C691" s="254" t="s">
        <v>2210</v>
      </c>
      <c r="D691" s="254" t="s">
        <v>1197</v>
      </c>
      <c r="E691" s="254">
        <v>2</v>
      </c>
      <c r="F691" s="255" t="s">
        <v>2936</v>
      </c>
      <c r="G691" s="255"/>
      <c r="H691" s="255"/>
      <c r="I691" s="256" t="s">
        <v>1726</v>
      </c>
      <c r="J691" s="255" t="s">
        <v>1724</v>
      </c>
      <c r="K691" s="250">
        <v>3.82</v>
      </c>
      <c r="L691" s="251">
        <v>3.82</v>
      </c>
      <c r="M691" s="250">
        <v>4.09</v>
      </c>
      <c r="N691" s="290"/>
      <c r="O691" s="250">
        <v>3.82</v>
      </c>
      <c r="P691" s="112">
        <v>1</v>
      </c>
      <c r="Q691" s="113"/>
      <c r="R691" s="113"/>
    </row>
    <row r="692" spans="1:18" ht="126">
      <c r="A692" s="226">
        <v>247</v>
      </c>
      <c r="B692" s="101" t="s">
        <v>2378</v>
      </c>
      <c r="C692" s="101" t="s">
        <v>2210</v>
      </c>
      <c r="D692" s="101" t="s">
        <v>1197</v>
      </c>
      <c r="E692" s="101">
        <v>2</v>
      </c>
      <c r="F692" s="90" t="s">
        <v>2491</v>
      </c>
      <c r="G692" s="96" t="s">
        <v>44</v>
      </c>
      <c r="H692" s="276">
        <v>60</v>
      </c>
      <c r="I692" s="90" t="s">
        <v>2447</v>
      </c>
      <c r="J692" s="90" t="s">
        <v>1124</v>
      </c>
      <c r="K692" s="276">
        <v>3.9</v>
      </c>
      <c r="L692" s="277">
        <v>0.0542</v>
      </c>
      <c r="M692" s="278">
        <v>4.09</v>
      </c>
      <c r="N692" s="282"/>
      <c r="O692" s="278">
        <v>3.9</v>
      </c>
      <c r="P692" s="112">
        <v>2</v>
      </c>
      <c r="Q692" s="113"/>
      <c r="R692" s="113"/>
    </row>
    <row r="693" spans="1:18" ht="21">
      <c r="A693" s="225"/>
      <c r="B693" s="137"/>
      <c r="C693" s="137"/>
      <c r="D693" s="137"/>
      <c r="E693" s="137"/>
      <c r="F693" s="111"/>
      <c r="G693" s="111"/>
      <c r="H693" s="272"/>
      <c r="I693" s="111"/>
      <c r="J693" s="111"/>
      <c r="K693" s="272"/>
      <c r="L693" s="273"/>
      <c r="M693" s="274"/>
      <c r="N693" s="272"/>
      <c r="O693" s="272"/>
      <c r="P693" s="114"/>
      <c r="Q693" s="114"/>
      <c r="R693" s="114"/>
    </row>
    <row r="694" spans="1:18" ht="61.5">
      <c r="A694" s="222">
        <v>248</v>
      </c>
      <c r="B694" s="254" t="s">
        <v>2378</v>
      </c>
      <c r="C694" s="254" t="s">
        <v>1332</v>
      </c>
      <c r="D694" s="254" t="s">
        <v>1333</v>
      </c>
      <c r="E694" s="254">
        <v>2</v>
      </c>
      <c r="F694" s="255" t="s">
        <v>2937</v>
      </c>
      <c r="G694" s="255"/>
      <c r="H694" s="255"/>
      <c r="I694" s="256" t="s">
        <v>1726</v>
      </c>
      <c r="J694" s="255" t="s">
        <v>1724</v>
      </c>
      <c r="K694" s="250">
        <v>6.64</v>
      </c>
      <c r="L694" s="251">
        <v>6.64</v>
      </c>
      <c r="M694" s="250">
        <v>6.83</v>
      </c>
      <c r="N694" s="290"/>
      <c r="O694" s="250">
        <v>6.64</v>
      </c>
      <c r="P694" s="112">
        <v>1</v>
      </c>
      <c r="Q694" s="113"/>
      <c r="R694" s="113"/>
    </row>
    <row r="695" spans="1:18" ht="147">
      <c r="A695" s="226">
        <v>248</v>
      </c>
      <c r="B695" s="101" t="s">
        <v>2378</v>
      </c>
      <c r="C695" s="101" t="s">
        <v>1332</v>
      </c>
      <c r="D695" s="101" t="s">
        <v>1333</v>
      </c>
      <c r="E695" s="101">
        <v>2</v>
      </c>
      <c r="F695" s="90" t="s">
        <v>2492</v>
      </c>
      <c r="G695" s="96" t="s">
        <v>2493</v>
      </c>
      <c r="H695" s="276">
        <v>28</v>
      </c>
      <c r="I695" s="90" t="s">
        <v>1153</v>
      </c>
      <c r="J695" s="90" t="s">
        <v>1124</v>
      </c>
      <c r="K695" s="276">
        <v>6.76</v>
      </c>
      <c r="L695" s="277">
        <v>0.2011</v>
      </c>
      <c r="M695" s="278">
        <v>6.830000000000001</v>
      </c>
      <c r="N695" s="282"/>
      <c r="O695" s="276">
        <v>6.76</v>
      </c>
      <c r="P695" s="112">
        <v>2</v>
      </c>
      <c r="Q695" s="113"/>
      <c r="R695" s="113"/>
    </row>
    <row r="696" spans="1:18" ht="21">
      <c r="A696" s="225"/>
      <c r="B696" s="137"/>
      <c r="C696" s="137"/>
      <c r="D696" s="137"/>
      <c r="E696" s="137"/>
      <c r="F696" s="111"/>
      <c r="G696" s="111"/>
      <c r="H696" s="272"/>
      <c r="I696" s="111"/>
      <c r="J696" s="111"/>
      <c r="K696" s="272"/>
      <c r="L696" s="273"/>
      <c r="M696" s="274"/>
      <c r="N696" s="272"/>
      <c r="O696" s="272"/>
      <c r="P696" s="114"/>
      <c r="Q696" s="114"/>
      <c r="R696" s="114"/>
    </row>
    <row r="697" spans="1:18" ht="102">
      <c r="A697" s="229">
        <v>249</v>
      </c>
      <c r="B697" s="316" t="s">
        <v>2378</v>
      </c>
      <c r="C697" s="316" t="s">
        <v>470</v>
      </c>
      <c r="D697" s="316" t="s">
        <v>1198</v>
      </c>
      <c r="E697" s="316">
        <v>2</v>
      </c>
      <c r="F697" s="317" t="s">
        <v>241</v>
      </c>
      <c r="G697" s="317"/>
      <c r="H697" s="317"/>
      <c r="I697" s="318" t="s">
        <v>2049</v>
      </c>
      <c r="J697" s="317" t="s">
        <v>179</v>
      </c>
      <c r="K697" s="319">
        <v>1.98</v>
      </c>
      <c r="L697" s="320">
        <v>0.066</v>
      </c>
      <c r="M697" s="319">
        <v>3.82</v>
      </c>
      <c r="N697" s="321">
        <v>3.82</v>
      </c>
      <c r="O697" s="322">
        <v>1.98</v>
      </c>
      <c r="P697" s="125">
        <v>1</v>
      </c>
      <c r="Q697" s="126"/>
      <c r="R697" s="126"/>
    </row>
    <row r="698" spans="1:18" ht="147">
      <c r="A698" s="226">
        <v>249</v>
      </c>
      <c r="B698" s="101" t="s">
        <v>2378</v>
      </c>
      <c r="C698" s="101" t="s">
        <v>470</v>
      </c>
      <c r="D698" s="101" t="s">
        <v>1198</v>
      </c>
      <c r="E698" s="101">
        <v>2</v>
      </c>
      <c r="F698" s="90" t="s">
        <v>2494</v>
      </c>
      <c r="G698" s="96" t="s">
        <v>2495</v>
      </c>
      <c r="H698" s="90">
        <v>30</v>
      </c>
      <c r="I698" s="90" t="s">
        <v>2447</v>
      </c>
      <c r="J698" s="90" t="s">
        <v>1124</v>
      </c>
      <c r="K698" s="276">
        <v>2</v>
      </c>
      <c r="L698" s="277">
        <v>0.0557</v>
      </c>
      <c r="M698" s="278">
        <v>3.8199999999999994</v>
      </c>
      <c r="N698" s="282"/>
      <c r="O698" s="278">
        <v>2</v>
      </c>
      <c r="P698" s="112">
        <v>2</v>
      </c>
      <c r="Q698" s="113"/>
      <c r="R698" s="113"/>
    </row>
    <row r="699" spans="1:18" ht="21">
      <c r="A699" s="225"/>
      <c r="B699" s="137"/>
      <c r="C699" s="137"/>
      <c r="D699" s="137"/>
      <c r="E699" s="137"/>
      <c r="F699" s="111"/>
      <c r="G699" s="111"/>
      <c r="H699" s="111"/>
      <c r="I699" s="111"/>
      <c r="J699" s="111"/>
      <c r="K699" s="272"/>
      <c r="L699" s="273"/>
      <c r="M699" s="274"/>
      <c r="N699" s="294"/>
      <c r="O699" s="272"/>
      <c r="P699" s="114"/>
      <c r="Q699" s="114"/>
      <c r="R699" s="114"/>
    </row>
    <row r="700" spans="1:18" ht="42">
      <c r="A700" s="222">
        <v>250</v>
      </c>
      <c r="B700" s="254" t="s">
        <v>2378</v>
      </c>
      <c r="C700" s="254" t="s">
        <v>2210</v>
      </c>
      <c r="D700" s="254" t="s">
        <v>1199</v>
      </c>
      <c r="E700" s="254">
        <v>3</v>
      </c>
      <c r="F700" s="255"/>
      <c r="G700" s="255"/>
      <c r="H700" s="255"/>
      <c r="I700" s="256"/>
      <c r="J700" s="255"/>
      <c r="K700" s="250"/>
      <c r="L700" s="251"/>
      <c r="M700" s="250"/>
      <c r="N700" s="290"/>
      <c r="O700" s="250"/>
      <c r="P700" s="112">
        <v>0</v>
      </c>
      <c r="Q700" s="113"/>
      <c r="R700" s="113"/>
    </row>
    <row r="701" spans="1:18" ht="21">
      <c r="A701" s="225"/>
      <c r="B701" s="137"/>
      <c r="C701" s="137"/>
      <c r="D701" s="137"/>
      <c r="E701" s="137"/>
      <c r="F701" s="296"/>
      <c r="G701" s="296"/>
      <c r="H701" s="296"/>
      <c r="I701" s="297"/>
      <c r="J701" s="296"/>
      <c r="K701" s="292"/>
      <c r="L701" s="298"/>
      <c r="M701" s="292"/>
      <c r="N701" s="299"/>
      <c r="O701" s="292"/>
      <c r="P701" s="114"/>
      <c r="Q701" s="114"/>
      <c r="R701" s="114"/>
    </row>
    <row r="702" spans="1:18" ht="105">
      <c r="A702" s="222">
        <v>251</v>
      </c>
      <c r="B702" s="254" t="s">
        <v>2378</v>
      </c>
      <c r="C702" s="254" t="s">
        <v>2211</v>
      </c>
      <c r="D702" s="254" t="s">
        <v>2136</v>
      </c>
      <c r="E702" s="254">
        <v>5</v>
      </c>
      <c r="F702" s="90" t="s">
        <v>2496</v>
      </c>
      <c r="G702" s="96" t="s">
        <v>477</v>
      </c>
      <c r="H702" s="276">
        <v>1</v>
      </c>
      <c r="I702" s="90" t="s">
        <v>57</v>
      </c>
      <c r="J702" s="90" t="s">
        <v>1124</v>
      </c>
      <c r="K702" s="276">
        <v>11.41</v>
      </c>
      <c r="L702" s="277">
        <v>9.51</v>
      </c>
      <c r="M702" s="278">
        <v>11.988</v>
      </c>
      <c r="N702" s="282"/>
      <c r="O702" s="276">
        <v>11.41</v>
      </c>
      <c r="P702" s="112">
        <v>1</v>
      </c>
      <c r="Q702" s="113"/>
      <c r="R702" s="113"/>
    </row>
    <row r="703" spans="1:18" ht="21">
      <c r="A703" s="225"/>
      <c r="B703" s="137"/>
      <c r="C703" s="137"/>
      <c r="D703" s="137"/>
      <c r="E703" s="137"/>
      <c r="F703" s="111"/>
      <c r="G703" s="111"/>
      <c r="H703" s="272"/>
      <c r="I703" s="111"/>
      <c r="J703" s="111"/>
      <c r="K703" s="272"/>
      <c r="L703" s="273"/>
      <c r="M703" s="274"/>
      <c r="N703" s="294"/>
      <c r="O703" s="272"/>
      <c r="P703" s="114"/>
      <c r="Q703" s="114"/>
      <c r="R703" s="114"/>
    </row>
    <row r="704" spans="1:18" ht="63">
      <c r="A704" s="222">
        <v>252</v>
      </c>
      <c r="B704" s="254" t="s">
        <v>2689</v>
      </c>
      <c r="C704" s="254" t="s">
        <v>308</v>
      </c>
      <c r="D704" s="254" t="s">
        <v>1200</v>
      </c>
      <c r="E704" s="254">
        <v>5</v>
      </c>
      <c r="F704" s="255" t="s">
        <v>2938</v>
      </c>
      <c r="G704" s="255"/>
      <c r="H704" s="255"/>
      <c r="I704" s="256" t="s">
        <v>1726</v>
      </c>
      <c r="J704" s="255" t="s">
        <v>1724</v>
      </c>
      <c r="K704" s="250">
        <v>2.96</v>
      </c>
      <c r="L704" s="251">
        <v>2.96</v>
      </c>
      <c r="M704" s="250"/>
      <c r="N704" s="290"/>
      <c r="O704" s="250">
        <v>2.96</v>
      </c>
      <c r="P704" s="112">
        <v>1</v>
      </c>
      <c r="Q704" s="113"/>
      <c r="R704" s="113"/>
    </row>
    <row r="705" spans="1:18" ht="21">
      <c r="A705" s="225"/>
      <c r="B705" s="137"/>
      <c r="C705" s="137"/>
      <c r="D705" s="137"/>
      <c r="E705" s="137"/>
      <c r="F705" s="296"/>
      <c r="G705" s="296"/>
      <c r="H705" s="296"/>
      <c r="I705" s="297"/>
      <c r="J705" s="296"/>
      <c r="K705" s="292"/>
      <c r="L705" s="298"/>
      <c r="M705" s="292"/>
      <c r="N705" s="299"/>
      <c r="O705" s="292"/>
      <c r="P705" s="114"/>
      <c r="Q705" s="114"/>
      <c r="R705" s="114"/>
    </row>
    <row r="706" spans="1:18" ht="84">
      <c r="A706" s="222">
        <v>253</v>
      </c>
      <c r="B706" s="254" t="s">
        <v>2733</v>
      </c>
      <c r="C706" s="254" t="s">
        <v>308</v>
      </c>
      <c r="D706" s="254" t="s">
        <v>309</v>
      </c>
      <c r="E706" s="254">
        <v>45</v>
      </c>
      <c r="F706" s="255" t="s">
        <v>2939</v>
      </c>
      <c r="G706" s="255"/>
      <c r="H706" s="255"/>
      <c r="I706" s="256" t="s">
        <v>1723</v>
      </c>
      <c r="J706" s="255" t="s">
        <v>1724</v>
      </c>
      <c r="K706" s="250">
        <v>8.2</v>
      </c>
      <c r="L706" s="251">
        <v>0.82</v>
      </c>
      <c r="M706" s="250">
        <v>8.44</v>
      </c>
      <c r="N706" s="290"/>
      <c r="O706" s="250">
        <v>8.2</v>
      </c>
      <c r="P706" s="112">
        <v>1</v>
      </c>
      <c r="Q706" s="113"/>
      <c r="R706" s="113"/>
    </row>
    <row r="707" spans="1:18" ht="21">
      <c r="A707" s="225"/>
      <c r="B707" s="137"/>
      <c r="C707" s="137"/>
      <c r="D707" s="137"/>
      <c r="E707" s="137"/>
      <c r="F707" s="296"/>
      <c r="G707" s="296"/>
      <c r="H707" s="296"/>
      <c r="I707" s="297"/>
      <c r="J707" s="296"/>
      <c r="K707" s="292"/>
      <c r="L707" s="298"/>
      <c r="M707" s="292"/>
      <c r="N707" s="299"/>
      <c r="O707" s="292"/>
      <c r="P707" s="114"/>
      <c r="Q707" s="114"/>
      <c r="R707" s="114"/>
    </row>
    <row r="708" spans="1:18" ht="63">
      <c r="A708" s="222">
        <v>254</v>
      </c>
      <c r="B708" s="254" t="s">
        <v>86</v>
      </c>
      <c r="C708" s="254" t="s">
        <v>310</v>
      </c>
      <c r="D708" s="254" t="s">
        <v>955</v>
      </c>
      <c r="E708" s="254">
        <v>2</v>
      </c>
      <c r="F708" s="255" t="s">
        <v>2940</v>
      </c>
      <c r="G708" s="255"/>
      <c r="H708" s="255"/>
      <c r="I708" s="256" t="s">
        <v>1726</v>
      </c>
      <c r="J708" s="255" t="s">
        <v>1724</v>
      </c>
      <c r="K708" s="250">
        <v>2.17</v>
      </c>
      <c r="L708" s="251">
        <v>2.17</v>
      </c>
      <c r="M708" s="250">
        <v>2.2</v>
      </c>
      <c r="N708" s="290"/>
      <c r="O708" s="250">
        <v>2.17</v>
      </c>
      <c r="P708" s="112">
        <v>1</v>
      </c>
      <c r="Q708" s="113"/>
      <c r="R708" s="113"/>
    </row>
    <row r="709" spans="1:18" ht="21">
      <c r="A709" s="225"/>
      <c r="B709" s="137"/>
      <c r="C709" s="137"/>
      <c r="D709" s="137"/>
      <c r="E709" s="137"/>
      <c r="F709" s="296"/>
      <c r="G709" s="296"/>
      <c r="H709" s="296"/>
      <c r="I709" s="297"/>
      <c r="J709" s="296"/>
      <c r="K709" s="292"/>
      <c r="L709" s="298"/>
      <c r="M709" s="292"/>
      <c r="N709" s="299"/>
      <c r="O709" s="292"/>
      <c r="P709" s="114"/>
      <c r="Q709" s="114"/>
      <c r="R709" s="114"/>
    </row>
    <row r="710" spans="1:18" ht="102">
      <c r="A710" s="222"/>
      <c r="B710" s="222"/>
      <c r="C710" s="254"/>
      <c r="D710" s="308" t="s">
        <v>884</v>
      </c>
      <c r="E710" s="254"/>
      <c r="F710" s="255"/>
      <c r="G710" s="255"/>
      <c r="H710" s="255"/>
      <c r="I710" s="256"/>
      <c r="J710" s="255"/>
      <c r="K710" s="250"/>
      <c r="L710" s="251"/>
      <c r="M710" s="250"/>
      <c r="N710" s="290"/>
      <c r="O710" s="250"/>
      <c r="P710" s="112"/>
      <c r="Q710" s="113"/>
      <c r="R710" s="113"/>
    </row>
    <row r="711" spans="1:18" ht="84">
      <c r="A711" s="222">
        <v>255</v>
      </c>
      <c r="B711" s="254" t="s">
        <v>885</v>
      </c>
      <c r="C711" s="254" t="s">
        <v>886</v>
      </c>
      <c r="D711" s="254" t="s">
        <v>1201</v>
      </c>
      <c r="E711" s="254">
        <v>5</v>
      </c>
      <c r="F711" s="90" t="s">
        <v>2497</v>
      </c>
      <c r="G711" s="96" t="s">
        <v>1132</v>
      </c>
      <c r="H711" s="276">
        <v>50</v>
      </c>
      <c r="I711" s="90" t="s">
        <v>1150</v>
      </c>
      <c r="J711" s="90" t="s">
        <v>1124</v>
      </c>
      <c r="K711" s="276">
        <v>2.29</v>
      </c>
      <c r="L711" s="277">
        <v>0.0382</v>
      </c>
      <c r="M711" s="278">
        <v>3.37</v>
      </c>
      <c r="N711" s="282"/>
      <c r="O711" s="276">
        <v>2.29</v>
      </c>
      <c r="P711" s="112">
        <v>1</v>
      </c>
      <c r="Q711" s="113"/>
      <c r="R711" s="113"/>
    </row>
    <row r="712" spans="1:18" ht="21">
      <c r="A712" s="225"/>
      <c r="B712" s="137"/>
      <c r="C712" s="137"/>
      <c r="D712" s="137"/>
      <c r="E712" s="137"/>
      <c r="F712" s="111"/>
      <c r="G712" s="111"/>
      <c r="H712" s="272"/>
      <c r="I712" s="111"/>
      <c r="J712" s="111"/>
      <c r="K712" s="272"/>
      <c r="L712" s="273"/>
      <c r="M712" s="274"/>
      <c r="N712" s="294"/>
      <c r="O712" s="272"/>
      <c r="P712" s="114"/>
      <c r="Q712" s="114"/>
      <c r="R712" s="114"/>
    </row>
    <row r="713" spans="1:18" ht="84">
      <c r="A713" s="222">
        <v>256</v>
      </c>
      <c r="B713" s="254" t="s">
        <v>885</v>
      </c>
      <c r="C713" s="254" t="s">
        <v>886</v>
      </c>
      <c r="D713" s="254" t="s">
        <v>1058</v>
      </c>
      <c r="E713" s="254">
        <v>10</v>
      </c>
      <c r="F713" s="96" t="s">
        <v>1392</v>
      </c>
      <c r="G713" s="96"/>
      <c r="H713" s="96"/>
      <c r="I713" s="96" t="s">
        <v>157</v>
      </c>
      <c r="J713" s="279" t="s">
        <v>147</v>
      </c>
      <c r="K713" s="279">
        <v>5.55</v>
      </c>
      <c r="L713" s="281">
        <f>K713/5</f>
        <v>1.1099999999999999</v>
      </c>
      <c r="M713" s="279" t="s">
        <v>162</v>
      </c>
      <c r="N713" s="295"/>
      <c r="O713" s="279">
        <v>5.55</v>
      </c>
      <c r="P713" s="112">
        <v>1</v>
      </c>
      <c r="Q713" s="113"/>
      <c r="R713" s="113"/>
    </row>
    <row r="714" spans="1:18" ht="21">
      <c r="A714" s="225"/>
      <c r="B714" s="137"/>
      <c r="C714" s="137"/>
      <c r="D714" s="137"/>
      <c r="E714" s="137"/>
      <c r="F714" s="111"/>
      <c r="G714" s="111"/>
      <c r="H714" s="111"/>
      <c r="I714" s="111"/>
      <c r="J714" s="272"/>
      <c r="K714" s="272"/>
      <c r="L714" s="273"/>
      <c r="M714" s="272"/>
      <c r="N714" s="272"/>
      <c r="O714" s="272"/>
      <c r="P714" s="114"/>
      <c r="Q714" s="114"/>
      <c r="R714" s="114"/>
    </row>
    <row r="715" spans="1:18" ht="63">
      <c r="A715" s="229">
        <v>257</v>
      </c>
      <c r="B715" s="316" t="s">
        <v>885</v>
      </c>
      <c r="C715" s="316" t="s">
        <v>887</v>
      </c>
      <c r="D715" s="316" t="s">
        <v>1202</v>
      </c>
      <c r="E715" s="316">
        <v>5</v>
      </c>
      <c r="F715" s="317" t="s">
        <v>242</v>
      </c>
      <c r="G715" s="317"/>
      <c r="H715" s="317"/>
      <c r="I715" s="318" t="s">
        <v>184</v>
      </c>
      <c r="J715" s="317" t="s">
        <v>179</v>
      </c>
      <c r="K715" s="319">
        <v>1.16</v>
      </c>
      <c r="L715" s="320">
        <v>0.0387</v>
      </c>
      <c r="M715" s="319">
        <v>3.25</v>
      </c>
      <c r="N715" s="321">
        <v>3.25</v>
      </c>
      <c r="O715" s="322">
        <v>1.16</v>
      </c>
      <c r="P715" s="125">
        <v>1</v>
      </c>
      <c r="Q715" s="126"/>
      <c r="R715" s="126"/>
    </row>
    <row r="716" spans="1:18" ht="63">
      <c r="A716" s="226">
        <v>257</v>
      </c>
      <c r="B716" s="101" t="s">
        <v>885</v>
      </c>
      <c r="C716" s="101" t="s">
        <v>887</v>
      </c>
      <c r="D716" s="101" t="s">
        <v>1202</v>
      </c>
      <c r="E716" s="101">
        <v>5</v>
      </c>
      <c r="F716" s="90" t="s">
        <v>2498</v>
      </c>
      <c r="G716" s="96" t="s">
        <v>1157</v>
      </c>
      <c r="H716" s="276">
        <v>30</v>
      </c>
      <c r="I716" s="90" t="s">
        <v>1150</v>
      </c>
      <c r="J716" s="90" t="s">
        <v>1124</v>
      </c>
      <c r="K716" s="276">
        <v>1.18</v>
      </c>
      <c r="L716" s="277">
        <v>0.0327</v>
      </c>
      <c r="M716" s="278">
        <v>3.25</v>
      </c>
      <c r="N716" s="282"/>
      <c r="O716" s="276">
        <v>1.18</v>
      </c>
      <c r="P716" s="112">
        <v>2</v>
      </c>
      <c r="Q716" s="113"/>
      <c r="R716" s="113"/>
    </row>
    <row r="717" spans="1:18" ht="21">
      <c r="A717" s="225"/>
      <c r="B717" s="137"/>
      <c r="C717" s="137"/>
      <c r="D717" s="137"/>
      <c r="E717" s="137"/>
      <c r="F717" s="111"/>
      <c r="G717" s="111"/>
      <c r="H717" s="272"/>
      <c r="I717" s="111"/>
      <c r="J717" s="111"/>
      <c r="K717" s="272"/>
      <c r="L717" s="273"/>
      <c r="M717" s="274"/>
      <c r="N717" s="272"/>
      <c r="O717" s="272"/>
      <c r="P717" s="114"/>
      <c r="Q717" s="114"/>
      <c r="R717" s="114"/>
    </row>
    <row r="718" spans="1:19" ht="42">
      <c r="A718" s="229">
        <v>258</v>
      </c>
      <c r="B718" s="316" t="s">
        <v>885</v>
      </c>
      <c r="C718" s="316" t="s">
        <v>888</v>
      </c>
      <c r="D718" s="316" t="s">
        <v>1203</v>
      </c>
      <c r="E718" s="316">
        <v>3</v>
      </c>
      <c r="F718" s="317" t="s">
        <v>243</v>
      </c>
      <c r="G718" s="317"/>
      <c r="H718" s="317"/>
      <c r="I718" s="318" t="s">
        <v>184</v>
      </c>
      <c r="J718" s="317" t="s">
        <v>179</v>
      </c>
      <c r="K718" s="319">
        <v>1.16</v>
      </c>
      <c r="L718" s="320">
        <v>0.0387</v>
      </c>
      <c r="M718" s="319">
        <v>3.34</v>
      </c>
      <c r="N718" s="321">
        <v>3.34</v>
      </c>
      <c r="O718" s="322">
        <v>1.16</v>
      </c>
      <c r="P718" s="125">
        <v>1</v>
      </c>
      <c r="Q718" s="126"/>
      <c r="R718" s="126"/>
      <c r="S718" s="82" t="s">
        <v>1217</v>
      </c>
    </row>
    <row r="719" spans="1:19" ht="63">
      <c r="A719" s="226">
        <v>258</v>
      </c>
      <c r="B719" s="101" t="s">
        <v>885</v>
      </c>
      <c r="C719" s="101" t="s">
        <v>888</v>
      </c>
      <c r="D719" s="101" t="s">
        <v>1203</v>
      </c>
      <c r="E719" s="101">
        <v>3</v>
      </c>
      <c r="F719" s="90" t="s">
        <v>2499</v>
      </c>
      <c r="G719" s="96" t="s">
        <v>1157</v>
      </c>
      <c r="H719" s="276">
        <v>30</v>
      </c>
      <c r="I719" s="90" t="s">
        <v>1150</v>
      </c>
      <c r="J719" s="90" t="s">
        <v>1124</v>
      </c>
      <c r="K719" s="276">
        <v>1.18</v>
      </c>
      <c r="L719" s="277">
        <v>0.0327</v>
      </c>
      <c r="M719" s="278">
        <v>3.34</v>
      </c>
      <c r="N719" s="282"/>
      <c r="O719" s="276">
        <v>1.18</v>
      </c>
      <c r="P719" s="112">
        <v>2</v>
      </c>
      <c r="Q719" s="113"/>
      <c r="R719" s="113"/>
      <c r="S719" s="82" t="s">
        <v>1217</v>
      </c>
    </row>
    <row r="720" spans="1:18" ht="61.5">
      <c r="A720" s="222">
        <v>258</v>
      </c>
      <c r="B720" s="254" t="s">
        <v>885</v>
      </c>
      <c r="C720" s="254" t="s">
        <v>888</v>
      </c>
      <c r="D720" s="254" t="s">
        <v>1203</v>
      </c>
      <c r="E720" s="254">
        <v>3</v>
      </c>
      <c r="F720" s="300" t="s">
        <v>542</v>
      </c>
      <c r="G720" s="96"/>
      <c r="H720" s="276"/>
      <c r="I720" s="300" t="s">
        <v>541</v>
      </c>
      <c r="J720" s="301" t="s">
        <v>535</v>
      </c>
      <c r="K720" s="301">
        <v>3.3</v>
      </c>
      <c r="L720" s="301">
        <v>0.11</v>
      </c>
      <c r="M720" s="301">
        <v>3.34</v>
      </c>
      <c r="N720" s="302">
        <v>3.34</v>
      </c>
      <c r="O720" s="309">
        <v>3.3</v>
      </c>
      <c r="P720" s="112">
        <v>3</v>
      </c>
      <c r="Q720" s="113"/>
      <c r="R720" s="113"/>
    </row>
    <row r="721" spans="1:18" ht="21">
      <c r="A721" s="225"/>
      <c r="B721" s="137"/>
      <c r="C721" s="137"/>
      <c r="D721" s="137"/>
      <c r="E721" s="137"/>
      <c r="F721" s="303"/>
      <c r="G721" s="111"/>
      <c r="H721" s="272"/>
      <c r="I721" s="303"/>
      <c r="J721" s="304"/>
      <c r="K721" s="304"/>
      <c r="L721" s="304"/>
      <c r="M721" s="304"/>
      <c r="N721" s="305"/>
      <c r="O721" s="304"/>
      <c r="P721" s="114"/>
      <c r="Q721" s="114"/>
      <c r="R721" s="114"/>
    </row>
    <row r="722" spans="1:18" ht="63">
      <c r="A722" s="222">
        <v>259</v>
      </c>
      <c r="B722" s="254" t="s">
        <v>671</v>
      </c>
      <c r="C722" s="254" t="s">
        <v>2997</v>
      </c>
      <c r="D722" s="254" t="s">
        <v>1204</v>
      </c>
      <c r="E722" s="254">
        <v>3</v>
      </c>
      <c r="F722" s="300" t="s">
        <v>543</v>
      </c>
      <c r="G722" s="255"/>
      <c r="H722" s="255"/>
      <c r="I722" s="300" t="s">
        <v>541</v>
      </c>
      <c r="J722" s="301" t="s">
        <v>535</v>
      </c>
      <c r="K722" s="301">
        <v>5.7</v>
      </c>
      <c r="L722" s="301">
        <v>0.19</v>
      </c>
      <c r="M722" s="301">
        <v>5.86</v>
      </c>
      <c r="N722" s="302">
        <v>5.86</v>
      </c>
      <c r="O722" s="309">
        <v>5.7</v>
      </c>
      <c r="P722" s="112"/>
      <c r="Q722" s="519" t="s">
        <v>2806</v>
      </c>
      <c r="R722" s="113"/>
    </row>
    <row r="723" spans="1:18" ht="21">
      <c r="A723" s="225"/>
      <c r="B723" s="137"/>
      <c r="C723" s="137"/>
      <c r="D723" s="137"/>
      <c r="E723" s="137"/>
      <c r="F723" s="434"/>
      <c r="G723" s="350"/>
      <c r="H723" s="350"/>
      <c r="I723" s="434"/>
      <c r="J723" s="435"/>
      <c r="K723" s="435"/>
      <c r="L723" s="435"/>
      <c r="M723" s="435"/>
      <c r="N723" s="435"/>
      <c r="O723" s="304"/>
      <c r="P723" s="114"/>
      <c r="Q723" s="114"/>
      <c r="R723" s="114"/>
    </row>
    <row r="724" spans="1:18" ht="81">
      <c r="A724" s="222">
        <v>260</v>
      </c>
      <c r="B724" s="254" t="s">
        <v>671</v>
      </c>
      <c r="C724" s="254" t="s">
        <v>672</v>
      </c>
      <c r="D724" s="254" t="s">
        <v>1205</v>
      </c>
      <c r="E724" s="254">
        <v>2</v>
      </c>
      <c r="F724" s="284" t="s">
        <v>244</v>
      </c>
      <c r="G724" s="284"/>
      <c r="H724" s="284"/>
      <c r="I724" s="285" t="s">
        <v>192</v>
      </c>
      <c r="J724" s="284" t="s">
        <v>179</v>
      </c>
      <c r="K724" s="286">
        <v>2.79</v>
      </c>
      <c r="L724" s="287">
        <v>0.093</v>
      </c>
      <c r="M724" s="286">
        <v>3.7</v>
      </c>
      <c r="N724" s="288">
        <v>3.7</v>
      </c>
      <c r="O724" s="289">
        <v>2.79</v>
      </c>
      <c r="P724" s="112">
        <v>1</v>
      </c>
      <c r="Q724" s="113"/>
      <c r="R724" s="113"/>
    </row>
    <row r="725" spans="1:18" ht="126">
      <c r="A725" s="226">
        <v>260</v>
      </c>
      <c r="B725" s="101" t="s">
        <v>671</v>
      </c>
      <c r="C725" s="101" t="s">
        <v>672</v>
      </c>
      <c r="D725" s="101" t="s">
        <v>1205</v>
      </c>
      <c r="E725" s="101">
        <v>2</v>
      </c>
      <c r="F725" s="90" t="s">
        <v>2500</v>
      </c>
      <c r="G725" s="96" t="s">
        <v>2476</v>
      </c>
      <c r="H725" s="276">
        <v>30</v>
      </c>
      <c r="I725" s="90" t="s">
        <v>1153</v>
      </c>
      <c r="J725" s="90" t="s">
        <v>1124</v>
      </c>
      <c r="K725" s="276">
        <v>2.82</v>
      </c>
      <c r="L725" s="277">
        <v>0.0783</v>
      </c>
      <c r="M725" s="278">
        <v>3.7</v>
      </c>
      <c r="N725" s="282"/>
      <c r="O725" s="276">
        <v>2.82</v>
      </c>
      <c r="P725" s="112">
        <v>2</v>
      </c>
      <c r="Q725" s="113"/>
      <c r="R725" s="113"/>
    </row>
    <row r="726" spans="1:18" ht="21">
      <c r="A726" s="225"/>
      <c r="B726" s="137"/>
      <c r="C726" s="137"/>
      <c r="D726" s="137"/>
      <c r="E726" s="137"/>
      <c r="F726" s="111"/>
      <c r="G726" s="111"/>
      <c r="H726" s="272"/>
      <c r="I726" s="111"/>
      <c r="J726" s="111"/>
      <c r="K726" s="272"/>
      <c r="L726" s="273"/>
      <c r="M726" s="274"/>
      <c r="N726" s="294"/>
      <c r="O726" s="272"/>
      <c r="P726" s="114"/>
      <c r="Q726" s="114"/>
      <c r="R726" s="114"/>
    </row>
    <row r="727" spans="1:18" ht="42">
      <c r="A727" s="222">
        <v>261</v>
      </c>
      <c r="B727" s="254" t="s">
        <v>889</v>
      </c>
      <c r="C727" s="254" t="s">
        <v>667</v>
      </c>
      <c r="D727" s="254" t="s">
        <v>1206</v>
      </c>
      <c r="E727" s="254">
        <v>1</v>
      </c>
      <c r="F727" s="255"/>
      <c r="G727" s="255"/>
      <c r="H727" s="255"/>
      <c r="I727" s="256"/>
      <c r="J727" s="255"/>
      <c r="K727" s="250"/>
      <c r="L727" s="251"/>
      <c r="M727" s="250"/>
      <c r="N727" s="290"/>
      <c r="O727" s="250"/>
      <c r="P727" s="112">
        <v>0</v>
      </c>
      <c r="Q727" s="113"/>
      <c r="R727" s="113"/>
    </row>
    <row r="728" spans="1:18" ht="21">
      <c r="A728" s="225"/>
      <c r="B728" s="137"/>
      <c r="C728" s="137"/>
      <c r="D728" s="137"/>
      <c r="E728" s="137"/>
      <c r="F728" s="296"/>
      <c r="G728" s="296"/>
      <c r="H728" s="296"/>
      <c r="I728" s="297"/>
      <c r="J728" s="296"/>
      <c r="K728" s="292"/>
      <c r="L728" s="298"/>
      <c r="M728" s="292"/>
      <c r="N728" s="299"/>
      <c r="O728" s="292"/>
      <c r="P728" s="114"/>
      <c r="Q728" s="114"/>
      <c r="R728" s="114"/>
    </row>
    <row r="729" spans="1:18" ht="42">
      <c r="A729" s="222">
        <v>262</v>
      </c>
      <c r="B729" s="254" t="s">
        <v>889</v>
      </c>
      <c r="C729" s="254" t="s">
        <v>669</v>
      </c>
      <c r="D729" s="254" t="s">
        <v>1207</v>
      </c>
      <c r="E729" s="254">
        <v>1</v>
      </c>
      <c r="F729" s="255"/>
      <c r="G729" s="255"/>
      <c r="H729" s="255"/>
      <c r="I729" s="256"/>
      <c r="J729" s="255"/>
      <c r="K729" s="250"/>
      <c r="L729" s="251"/>
      <c r="M729" s="250"/>
      <c r="N729" s="290"/>
      <c r="O729" s="250"/>
      <c r="P729" s="112">
        <v>0</v>
      </c>
      <c r="Q729" s="113"/>
      <c r="R729" s="113"/>
    </row>
    <row r="730" spans="1:18" ht="21">
      <c r="A730" s="225"/>
      <c r="B730" s="137"/>
      <c r="C730" s="137"/>
      <c r="D730" s="137"/>
      <c r="E730" s="137"/>
      <c r="F730" s="296"/>
      <c r="G730" s="296"/>
      <c r="H730" s="296"/>
      <c r="I730" s="297"/>
      <c r="J730" s="296"/>
      <c r="K730" s="292"/>
      <c r="L730" s="298"/>
      <c r="M730" s="292"/>
      <c r="N730" s="292"/>
      <c r="O730" s="292"/>
      <c r="P730" s="114"/>
      <c r="Q730" s="114"/>
      <c r="R730" s="114"/>
    </row>
    <row r="731" spans="1:18" ht="81">
      <c r="A731" s="229">
        <v>263</v>
      </c>
      <c r="B731" s="316" t="s">
        <v>889</v>
      </c>
      <c r="C731" s="316" t="s">
        <v>1646</v>
      </c>
      <c r="D731" s="316" t="s">
        <v>1647</v>
      </c>
      <c r="E731" s="316">
        <v>2</v>
      </c>
      <c r="F731" s="317" t="s">
        <v>245</v>
      </c>
      <c r="G731" s="317"/>
      <c r="H731" s="317"/>
      <c r="I731" s="318" t="s">
        <v>192</v>
      </c>
      <c r="J731" s="317" t="s">
        <v>179</v>
      </c>
      <c r="K731" s="319">
        <v>1.98</v>
      </c>
      <c r="L731" s="320">
        <v>0.066</v>
      </c>
      <c r="M731" s="319">
        <v>2.87</v>
      </c>
      <c r="N731" s="321">
        <v>2.87</v>
      </c>
      <c r="O731" s="322">
        <v>1.98</v>
      </c>
      <c r="P731" s="125">
        <v>1</v>
      </c>
      <c r="Q731" s="126"/>
      <c r="R731" s="126"/>
    </row>
    <row r="732" spans="1:18" ht="84">
      <c r="A732" s="226">
        <v>263</v>
      </c>
      <c r="B732" s="101" t="s">
        <v>889</v>
      </c>
      <c r="C732" s="101" t="s">
        <v>1646</v>
      </c>
      <c r="D732" s="101" t="s">
        <v>1647</v>
      </c>
      <c r="E732" s="101">
        <v>2</v>
      </c>
      <c r="F732" s="90" t="s">
        <v>2501</v>
      </c>
      <c r="G732" s="96" t="s">
        <v>1157</v>
      </c>
      <c r="H732" s="276">
        <v>30</v>
      </c>
      <c r="I732" s="90" t="s">
        <v>1153</v>
      </c>
      <c r="J732" s="90" t="s">
        <v>1124</v>
      </c>
      <c r="K732" s="276">
        <v>2</v>
      </c>
      <c r="L732" s="277">
        <v>0.0557</v>
      </c>
      <c r="M732" s="278">
        <v>2.8700000000000006</v>
      </c>
      <c r="N732" s="282"/>
      <c r="O732" s="278">
        <v>2</v>
      </c>
      <c r="P732" s="112">
        <v>2</v>
      </c>
      <c r="Q732" s="113"/>
      <c r="R732" s="113"/>
    </row>
    <row r="733" spans="1:18" ht="21">
      <c r="A733" s="225"/>
      <c r="B733" s="137"/>
      <c r="C733" s="137"/>
      <c r="D733" s="137"/>
      <c r="E733" s="137"/>
      <c r="F733" s="111"/>
      <c r="G733" s="111"/>
      <c r="H733" s="272"/>
      <c r="I733" s="111"/>
      <c r="J733" s="111"/>
      <c r="K733" s="272"/>
      <c r="L733" s="273"/>
      <c r="M733" s="274"/>
      <c r="N733" s="272"/>
      <c r="O733" s="272"/>
      <c r="P733" s="114"/>
      <c r="Q733" s="114"/>
      <c r="R733" s="114"/>
    </row>
    <row r="734" spans="1:18" ht="105">
      <c r="A734" s="226">
        <v>264</v>
      </c>
      <c r="B734" s="101" t="s">
        <v>668</v>
      </c>
      <c r="C734" s="101" t="s">
        <v>973</v>
      </c>
      <c r="D734" s="101" t="s">
        <v>0</v>
      </c>
      <c r="E734" s="101">
        <v>5</v>
      </c>
      <c r="F734" s="90" t="s">
        <v>2502</v>
      </c>
      <c r="G734" s="96" t="s">
        <v>1136</v>
      </c>
      <c r="H734" s="276">
        <v>28</v>
      </c>
      <c r="I734" s="90" t="s">
        <v>1153</v>
      </c>
      <c r="J734" s="90" t="s">
        <v>1124</v>
      </c>
      <c r="K734" s="276">
        <v>2.65</v>
      </c>
      <c r="L734" s="277">
        <v>0.0789</v>
      </c>
      <c r="M734" s="278">
        <v>5.65</v>
      </c>
      <c r="N734" s="282"/>
      <c r="O734" s="276">
        <v>2.65</v>
      </c>
      <c r="P734" s="112">
        <v>1</v>
      </c>
      <c r="Q734" s="113"/>
      <c r="R734" s="113"/>
    </row>
    <row r="735" spans="1:18" ht="122.25">
      <c r="A735" s="229">
        <v>264</v>
      </c>
      <c r="B735" s="316" t="s">
        <v>668</v>
      </c>
      <c r="C735" s="316" t="s">
        <v>973</v>
      </c>
      <c r="D735" s="316" t="s">
        <v>0</v>
      </c>
      <c r="E735" s="316">
        <v>5</v>
      </c>
      <c r="F735" s="317" t="s">
        <v>246</v>
      </c>
      <c r="G735" s="317"/>
      <c r="H735" s="317"/>
      <c r="I735" s="318" t="s">
        <v>192</v>
      </c>
      <c r="J735" s="317" t="s">
        <v>179</v>
      </c>
      <c r="K735" s="319">
        <v>2.67</v>
      </c>
      <c r="L735" s="320">
        <v>0.0954</v>
      </c>
      <c r="M735" s="319">
        <v>5.65</v>
      </c>
      <c r="N735" s="321">
        <v>5.65</v>
      </c>
      <c r="O735" s="322">
        <v>2.67</v>
      </c>
      <c r="P735" s="112">
        <v>2</v>
      </c>
      <c r="Q735" s="113"/>
      <c r="R735" s="113"/>
    </row>
    <row r="736" spans="1:18" ht="21">
      <c r="A736" s="225"/>
      <c r="B736" s="137"/>
      <c r="C736" s="137"/>
      <c r="D736" s="137"/>
      <c r="E736" s="137"/>
      <c r="F736" s="111"/>
      <c r="G736" s="111"/>
      <c r="H736" s="272"/>
      <c r="I736" s="111"/>
      <c r="J736" s="111"/>
      <c r="K736" s="272"/>
      <c r="L736" s="273"/>
      <c r="M736" s="274"/>
      <c r="N736" s="272"/>
      <c r="O736" s="272"/>
      <c r="P736" s="114"/>
      <c r="Q736" s="114"/>
      <c r="R736" s="114"/>
    </row>
    <row r="737" spans="1:18" ht="42">
      <c r="A737" s="222">
        <v>265</v>
      </c>
      <c r="B737" s="254" t="s">
        <v>668</v>
      </c>
      <c r="C737" s="254" t="s">
        <v>2147</v>
      </c>
      <c r="D737" s="254" t="s">
        <v>2148</v>
      </c>
      <c r="E737" s="254">
        <v>2</v>
      </c>
      <c r="F737" s="255"/>
      <c r="G737" s="255"/>
      <c r="H737" s="255"/>
      <c r="I737" s="256"/>
      <c r="J737" s="255"/>
      <c r="K737" s="250"/>
      <c r="L737" s="251"/>
      <c r="M737" s="250"/>
      <c r="N737" s="290"/>
      <c r="O737" s="250"/>
      <c r="P737" s="112">
        <v>0</v>
      </c>
      <c r="Q737" s="113"/>
      <c r="R737" s="113"/>
    </row>
    <row r="738" spans="1:18" ht="21">
      <c r="A738" s="225"/>
      <c r="B738" s="137"/>
      <c r="C738" s="137"/>
      <c r="D738" s="137"/>
      <c r="E738" s="137"/>
      <c r="F738" s="296"/>
      <c r="G738" s="296"/>
      <c r="H738" s="296"/>
      <c r="I738" s="297"/>
      <c r="J738" s="296"/>
      <c r="K738" s="292"/>
      <c r="L738" s="298"/>
      <c r="M738" s="292"/>
      <c r="N738" s="299"/>
      <c r="O738" s="292"/>
      <c r="P738" s="114"/>
      <c r="Q738" s="114"/>
      <c r="R738" s="114"/>
    </row>
    <row r="739" spans="1:18" ht="81.75">
      <c r="A739" s="222"/>
      <c r="B739" s="222" t="s">
        <v>1416</v>
      </c>
      <c r="C739" s="254"/>
      <c r="D739" s="308" t="s">
        <v>2090</v>
      </c>
      <c r="E739" s="254"/>
      <c r="F739" s="255"/>
      <c r="G739" s="255"/>
      <c r="H739" s="255"/>
      <c r="I739" s="256"/>
      <c r="J739" s="255"/>
      <c r="K739" s="250"/>
      <c r="L739" s="251"/>
      <c r="M739" s="250"/>
      <c r="N739" s="290"/>
      <c r="O739" s="250"/>
      <c r="P739" s="112"/>
      <c r="Q739" s="113"/>
      <c r="R739" s="113"/>
    </row>
    <row r="740" spans="1:18" ht="63">
      <c r="A740" s="226">
        <v>266</v>
      </c>
      <c r="B740" s="254" t="s">
        <v>1417</v>
      </c>
      <c r="C740" s="254" t="s">
        <v>2285</v>
      </c>
      <c r="D740" s="254" t="s">
        <v>1</v>
      </c>
      <c r="E740" s="254">
        <v>2</v>
      </c>
      <c r="F740" s="255"/>
      <c r="G740" s="255"/>
      <c r="H740" s="255"/>
      <c r="I740" s="256"/>
      <c r="J740" s="255"/>
      <c r="K740" s="250"/>
      <c r="L740" s="251"/>
      <c r="M740" s="250"/>
      <c r="N740" s="290"/>
      <c r="O740" s="250"/>
      <c r="P740" s="112">
        <v>0</v>
      </c>
      <c r="Q740" s="113"/>
      <c r="R740" s="113"/>
    </row>
    <row r="741" spans="1:18" ht="21">
      <c r="A741" s="225"/>
      <c r="B741" s="137"/>
      <c r="C741" s="137"/>
      <c r="D741" s="137"/>
      <c r="E741" s="137"/>
      <c r="F741" s="296"/>
      <c r="G741" s="296"/>
      <c r="H741" s="296"/>
      <c r="I741" s="297"/>
      <c r="J741" s="296"/>
      <c r="K741" s="292"/>
      <c r="L741" s="298"/>
      <c r="M741" s="292"/>
      <c r="N741" s="299"/>
      <c r="O741" s="292"/>
      <c r="P741" s="114"/>
      <c r="Q741" s="114"/>
      <c r="R741" s="114"/>
    </row>
    <row r="742" spans="1:18" ht="168">
      <c r="A742" s="222">
        <v>267</v>
      </c>
      <c r="B742" s="254" t="s">
        <v>1417</v>
      </c>
      <c r="C742" s="254" t="s">
        <v>2286</v>
      </c>
      <c r="D742" s="254" t="s">
        <v>956</v>
      </c>
      <c r="E742" s="254">
        <v>2</v>
      </c>
      <c r="F742" s="90" t="s">
        <v>2503</v>
      </c>
      <c r="G742" s="96" t="s">
        <v>1163</v>
      </c>
      <c r="H742" s="276">
        <v>30</v>
      </c>
      <c r="I742" s="90" t="s">
        <v>1153</v>
      </c>
      <c r="J742" s="90" t="s">
        <v>1124</v>
      </c>
      <c r="K742" s="276">
        <v>0.92</v>
      </c>
      <c r="L742" s="277">
        <v>0.0257</v>
      </c>
      <c r="M742" s="278">
        <v>0.9299999999999999</v>
      </c>
      <c r="N742" s="282"/>
      <c r="O742" s="276">
        <v>0.92</v>
      </c>
      <c r="P742" s="112">
        <v>1</v>
      </c>
      <c r="Q742" s="113"/>
      <c r="R742" s="113"/>
    </row>
    <row r="743" spans="1:18" ht="21">
      <c r="A743" s="225"/>
      <c r="B743" s="137"/>
      <c r="C743" s="137"/>
      <c r="D743" s="137"/>
      <c r="E743" s="137"/>
      <c r="F743" s="111"/>
      <c r="G743" s="111"/>
      <c r="H743" s="272"/>
      <c r="I743" s="111"/>
      <c r="J743" s="111"/>
      <c r="K743" s="272"/>
      <c r="L743" s="273"/>
      <c r="M743" s="274"/>
      <c r="N743" s="272"/>
      <c r="O743" s="272"/>
      <c r="P743" s="114"/>
      <c r="Q743" s="114"/>
      <c r="R743" s="114"/>
    </row>
    <row r="744" spans="1:18" ht="61.5">
      <c r="A744" s="222"/>
      <c r="B744" s="222"/>
      <c r="C744" s="254"/>
      <c r="D744" s="308" t="s">
        <v>1590</v>
      </c>
      <c r="E744" s="254"/>
      <c r="F744" s="255"/>
      <c r="G744" s="255"/>
      <c r="H744" s="255"/>
      <c r="I744" s="256"/>
      <c r="J744" s="255"/>
      <c r="K744" s="250"/>
      <c r="L744" s="251"/>
      <c r="M744" s="250"/>
      <c r="N744" s="290"/>
      <c r="O744" s="250"/>
      <c r="P744" s="112"/>
      <c r="Q744" s="113"/>
      <c r="R744" s="113"/>
    </row>
    <row r="745" spans="1:18" ht="84">
      <c r="A745" s="222">
        <v>268</v>
      </c>
      <c r="B745" s="254" t="s">
        <v>2264</v>
      </c>
      <c r="C745" s="254" t="s">
        <v>2650</v>
      </c>
      <c r="D745" s="254" t="s">
        <v>1315</v>
      </c>
      <c r="E745" s="254">
        <v>5</v>
      </c>
      <c r="F745" s="255"/>
      <c r="G745" s="255"/>
      <c r="H745" s="255"/>
      <c r="I745" s="256"/>
      <c r="J745" s="255"/>
      <c r="K745" s="250"/>
      <c r="L745" s="251"/>
      <c r="M745" s="250"/>
      <c r="N745" s="290"/>
      <c r="O745" s="250"/>
      <c r="P745" s="112">
        <v>0</v>
      </c>
      <c r="Q745" s="113"/>
      <c r="R745" s="113"/>
    </row>
    <row r="746" spans="1:18" ht="21">
      <c r="A746" s="225"/>
      <c r="B746" s="137"/>
      <c r="C746" s="137"/>
      <c r="D746" s="137"/>
      <c r="E746" s="137"/>
      <c r="F746" s="296"/>
      <c r="G746" s="296"/>
      <c r="H746" s="296"/>
      <c r="I746" s="297"/>
      <c r="J746" s="296"/>
      <c r="K746" s="292"/>
      <c r="L746" s="298"/>
      <c r="M746" s="292"/>
      <c r="N746" s="292"/>
      <c r="O746" s="292"/>
      <c r="P746" s="114"/>
      <c r="Q746" s="114"/>
      <c r="R746" s="114"/>
    </row>
    <row r="747" spans="1:18" ht="189">
      <c r="A747" s="222">
        <v>269</v>
      </c>
      <c r="B747" s="254" t="s">
        <v>2264</v>
      </c>
      <c r="C747" s="254" t="s">
        <v>971</v>
      </c>
      <c r="D747" s="90" t="s">
        <v>1277</v>
      </c>
      <c r="E747" s="254">
        <v>10</v>
      </c>
      <c r="F747" s="90" t="s">
        <v>2504</v>
      </c>
      <c r="G747" s="436" t="s">
        <v>2505</v>
      </c>
      <c r="H747" s="276">
        <v>10</v>
      </c>
      <c r="I747" s="90" t="s">
        <v>2506</v>
      </c>
      <c r="J747" s="90" t="s">
        <v>1124</v>
      </c>
      <c r="K747" s="276">
        <v>17.58</v>
      </c>
      <c r="L747" s="277">
        <v>1.465</v>
      </c>
      <c r="M747" s="278"/>
      <c r="N747" s="282"/>
      <c r="O747" s="276">
        <v>17.58</v>
      </c>
      <c r="P747" s="112">
        <v>1</v>
      </c>
      <c r="Q747" s="113"/>
      <c r="R747" s="113"/>
    </row>
    <row r="748" spans="1:18" ht="21">
      <c r="A748" s="225"/>
      <c r="B748" s="137"/>
      <c r="C748" s="137"/>
      <c r="D748" s="111"/>
      <c r="E748" s="137"/>
      <c r="F748" s="111"/>
      <c r="G748" s="111"/>
      <c r="H748" s="272"/>
      <c r="I748" s="111"/>
      <c r="J748" s="111"/>
      <c r="K748" s="272"/>
      <c r="L748" s="273"/>
      <c r="M748" s="274"/>
      <c r="N748" s="272"/>
      <c r="O748" s="272"/>
      <c r="P748" s="114"/>
      <c r="Q748" s="114"/>
      <c r="R748" s="114"/>
    </row>
    <row r="749" spans="1:18" ht="168">
      <c r="A749" s="222">
        <v>270</v>
      </c>
      <c r="B749" s="254" t="s">
        <v>2264</v>
      </c>
      <c r="C749" s="254" t="s">
        <v>971</v>
      </c>
      <c r="D749" s="90" t="s">
        <v>1278</v>
      </c>
      <c r="E749" s="254">
        <v>10</v>
      </c>
      <c r="F749" s="90" t="s">
        <v>2507</v>
      </c>
      <c r="G749" s="436" t="s">
        <v>2505</v>
      </c>
      <c r="H749" s="276">
        <v>1</v>
      </c>
      <c r="I749" s="90" t="s">
        <v>2508</v>
      </c>
      <c r="J749" s="90" t="s">
        <v>1124</v>
      </c>
      <c r="K749" s="276">
        <v>17.58</v>
      </c>
      <c r="L749" s="277">
        <v>14.65</v>
      </c>
      <c r="M749" s="278"/>
      <c r="N749" s="282"/>
      <c r="O749" s="276">
        <v>17.58</v>
      </c>
      <c r="P749" s="112">
        <v>1</v>
      </c>
      <c r="Q749" s="113"/>
      <c r="R749" s="113"/>
    </row>
    <row r="750" spans="1:18" ht="21">
      <c r="A750" s="225"/>
      <c r="B750" s="137"/>
      <c r="C750" s="137"/>
      <c r="D750" s="111"/>
      <c r="E750" s="137"/>
      <c r="F750" s="111"/>
      <c r="G750" s="111"/>
      <c r="H750" s="272"/>
      <c r="I750" s="111"/>
      <c r="J750" s="111"/>
      <c r="K750" s="272"/>
      <c r="L750" s="273"/>
      <c r="M750" s="274"/>
      <c r="N750" s="294"/>
      <c r="O750" s="272"/>
      <c r="P750" s="114"/>
      <c r="Q750" s="114"/>
      <c r="R750" s="114"/>
    </row>
    <row r="751" spans="1:18" ht="61.5">
      <c r="A751" s="222">
        <v>271</v>
      </c>
      <c r="B751" s="254" t="s">
        <v>2264</v>
      </c>
      <c r="C751" s="276" t="s">
        <v>1316</v>
      </c>
      <c r="D751" s="276" t="s">
        <v>1317</v>
      </c>
      <c r="E751" s="254">
        <v>15</v>
      </c>
      <c r="F751" s="255" t="s">
        <v>2941</v>
      </c>
      <c r="G751" s="255"/>
      <c r="H751" s="255"/>
      <c r="I751" s="256" t="s">
        <v>630</v>
      </c>
      <c r="J751" s="255" t="s">
        <v>1724</v>
      </c>
      <c r="K751" s="250">
        <v>7.81</v>
      </c>
      <c r="L751" s="251">
        <v>7.81</v>
      </c>
      <c r="M751" s="250"/>
      <c r="N751" s="290"/>
      <c r="O751" s="250">
        <v>7.81</v>
      </c>
      <c r="P751" s="112">
        <v>1</v>
      </c>
      <c r="Q751" s="113"/>
      <c r="R751" s="113"/>
    </row>
    <row r="752" spans="1:18" ht="231">
      <c r="A752" s="226">
        <v>271</v>
      </c>
      <c r="B752" s="101" t="s">
        <v>2264</v>
      </c>
      <c r="C752" s="276" t="s">
        <v>1316</v>
      </c>
      <c r="D752" s="276" t="s">
        <v>1317</v>
      </c>
      <c r="E752" s="101">
        <v>15</v>
      </c>
      <c r="F752" s="90" t="s">
        <v>2509</v>
      </c>
      <c r="G752" s="96" t="s">
        <v>2510</v>
      </c>
      <c r="H752" s="276">
        <v>1</v>
      </c>
      <c r="I752" s="90" t="s">
        <v>2511</v>
      </c>
      <c r="J752" s="90" t="s">
        <v>1124</v>
      </c>
      <c r="K752" s="276">
        <v>8.05</v>
      </c>
      <c r="L752" s="277">
        <v>6.71</v>
      </c>
      <c r="M752" s="278"/>
      <c r="N752" s="282"/>
      <c r="O752" s="276">
        <v>8.05</v>
      </c>
      <c r="P752" s="112">
        <v>2</v>
      </c>
      <c r="Q752" s="113"/>
      <c r="R752" s="113"/>
    </row>
    <row r="753" spans="1:18" ht="21">
      <c r="A753" s="225"/>
      <c r="B753" s="137"/>
      <c r="C753" s="272"/>
      <c r="D753" s="272"/>
      <c r="E753" s="137"/>
      <c r="F753" s="111"/>
      <c r="G753" s="111"/>
      <c r="H753" s="272"/>
      <c r="I753" s="111"/>
      <c r="J753" s="111"/>
      <c r="K753" s="272"/>
      <c r="L753" s="273"/>
      <c r="M753" s="274"/>
      <c r="N753" s="294"/>
      <c r="O753" s="272"/>
      <c r="P753" s="114"/>
      <c r="Q753" s="114"/>
      <c r="R753" s="114"/>
    </row>
    <row r="754" spans="1:18" ht="42">
      <c r="A754" s="222">
        <v>272</v>
      </c>
      <c r="B754" s="254" t="s">
        <v>2264</v>
      </c>
      <c r="C754" s="254" t="s">
        <v>971</v>
      </c>
      <c r="D754" s="276" t="s">
        <v>2138</v>
      </c>
      <c r="E754" s="254">
        <v>2</v>
      </c>
      <c r="F754" s="255"/>
      <c r="G754" s="255"/>
      <c r="H754" s="255"/>
      <c r="I754" s="256"/>
      <c r="J754" s="255"/>
      <c r="K754" s="250"/>
      <c r="L754" s="251"/>
      <c r="M754" s="250"/>
      <c r="N754" s="290"/>
      <c r="O754" s="250"/>
      <c r="P754" s="112">
        <v>0</v>
      </c>
      <c r="Q754" s="113"/>
      <c r="R754" s="113"/>
    </row>
    <row r="755" spans="1:18" ht="21">
      <c r="A755" s="225"/>
      <c r="B755" s="137"/>
      <c r="C755" s="137"/>
      <c r="D755" s="272"/>
      <c r="E755" s="137"/>
      <c r="F755" s="296"/>
      <c r="G755" s="296"/>
      <c r="H755" s="296"/>
      <c r="I755" s="297"/>
      <c r="J755" s="296"/>
      <c r="K755" s="292"/>
      <c r="L755" s="298"/>
      <c r="M755" s="292"/>
      <c r="N755" s="299"/>
      <c r="O755" s="292"/>
      <c r="P755" s="114"/>
      <c r="Q755" s="114"/>
      <c r="R755" s="114"/>
    </row>
    <row r="756" spans="1:18" ht="42">
      <c r="A756" s="222">
        <v>273</v>
      </c>
      <c r="B756" s="254" t="s">
        <v>2264</v>
      </c>
      <c r="C756" s="254" t="s">
        <v>971</v>
      </c>
      <c r="D756" s="276" t="s">
        <v>1520</v>
      </c>
      <c r="E756" s="254">
        <v>2</v>
      </c>
      <c r="F756" s="255"/>
      <c r="G756" s="255"/>
      <c r="H756" s="255"/>
      <c r="I756" s="256"/>
      <c r="J756" s="255"/>
      <c r="K756" s="250"/>
      <c r="L756" s="251"/>
      <c r="M756" s="250"/>
      <c r="N756" s="290"/>
      <c r="O756" s="250"/>
      <c r="P756" s="112">
        <v>0</v>
      </c>
      <c r="Q756" s="113"/>
      <c r="R756" s="113"/>
    </row>
    <row r="757" spans="1:18" ht="21">
      <c r="A757" s="225"/>
      <c r="B757" s="137"/>
      <c r="C757" s="137"/>
      <c r="D757" s="272"/>
      <c r="E757" s="137"/>
      <c r="F757" s="296"/>
      <c r="G757" s="296"/>
      <c r="H757" s="296"/>
      <c r="I757" s="297"/>
      <c r="J757" s="296"/>
      <c r="K757" s="292"/>
      <c r="L757" s="298"/>
      <c r="M757" s="292"/>
      <c r="N757" s="299"/>
      <c r="O757" s="292"/>
      <c r="P757" s="114"/>
      <c r="Q757" s="114"/>
      <c r="R757" s="114"/>
    </row>
    <row r="758" spans="1:18" ht="61.5">
      <c r="A758" s="222">
        <v>274</v>
      </c>
      <c r="B758" s="254" t="s">
        <v>1600</v>
      </c>
      <c r="C758" s="254" t="s">
        <v>1521</v>
      </c>
      <c r="D758" s="254" t="s">
        <v>1522</v>
      </c>
      <c r="E758" s="254">
        <v>2</v>
      </c>
      <c r="F758" s="255" t="s">
        <v>2942</v>
      </c>
      <c r="G758" s="255"/>
      <c r="H758" s="255"/>
      <c r="I758" s="256" t="s">
        <v>2923</v>
      </c>
      <c r="J758" s="255" t="s">
        <v>1724</v>
      </c>
      <c r="K758" s="250">
        <v>11.65</v>
      </c>
      <c r="L758" s="251">
        <v>11.65</v>
      </c>
      <c r="M758" s="250"/>
      <c r="N758" s="290"/>
      <c r="O758" s="250">
        <v>11.65</v>
      </c>
      <c r="P758" s="112">
        <v>1</v>
      </c>
      <c r="Q758" s="113"/>
      <c r="R758" s="113"/>
    </row>
    <row r="759" spans="1:18" ht="21">
      <c r="A759" s="225"/>
      <c r="B759" s="137"/>
      <c r="C759" s="137"/>
      <c r="D759" s="137"/>
      <c r="E759" s="137"/>
      <c r="F759" s="296"/>
      <c r="G759" s="296"/>
      <c r="H759" s="296"/>
      <c r="I759" s="297"/>
      <c r="J759" s="296"/>
      <c r="K759" s="292"/>
      <c r="L759" s="298"/>
      <c r="M759" s="292"/>
      <c r="N759" s="299"/>
      <c r="O759" s="292"/>
      <c r="P759" s="114"/>
      <c r="Q759" s="114"/>
      <c r="R759" s="114"/>
    </row>
    <row r="760" spans="1:18" ht="61.5">
      <c r="A760" s="222">
        <v>275</v>
      </c>
      <c r="B760" s="254" t="s">
        <v>1641</v>
      </c>
      <c r="C760" s="276" t="s">
        <v>2262</v>
      </c>
      <c r="D760" s="276" t="s">
        <v>2263</v>
      </c>
      <c r="E760" s="254">
        <v>2</v>
      </c>
      <c r="F760" s="255" t="s">
        <v>2943</v>
      </c>
      <c r="G760" s="255"/>
      <c r="H760" s="255"/>
      <c r="I760" s="256" t="s">
        <v>2923</v>
      </c>
      <c r="J760" s="255" t="s">
        <v>1724</v>
      </c>
      <c r="K760" s="250">
        <v>1.94</v>
      </c>
      <c r="L760" s="251">
        <v>1.94</v>
      </c>
      <c r="M760" s="250"/>
      <c r="N760" s="290"/>
      <c r="O760" s="250">
        <v>1.94</v>
      </c>
      <c r="P760" s="112">
        <v>1</v>
      </c>
      <c r="Q760" s="113"/>
      <c r="R760" s="113"/>
    </row>
    <row r="761" spans="1:18" ht="21">
      <c r="A761" s="225"/>
      <c r="B761" s="137"/>
      <c r="C761" s="272"/>
      <c r="D761" s="272"/>
      <c r="E761" s="137"/>
      <c r="F761" s="296"/>
      <c r="G761" s="296"/>
      <c r="H761" s="296"/>
      <c r="I761" s="297"/>
      <c r="J761" s="296"/>
      <c r="K761" s="292"/>
      <c r="L761" s="298"/>
      <c r="M761" s="292"/>
      <c r="N761" s="299"/>
      <c r="O761" s="292"/>
      <c r="P761" s="114"/>
      <c r="Q761" s="114"/>
      <c r="R761" s="114"/>
    </row>
    <row r="762" spans="1:18" ht="61.5">
      <c r="A762" s="222">
        <v>276</v>
      </c>
      <c r="B762" s="254" t="s">
        <v>1641</v>
      </c>
      <c r="C762" s="276" t="s">
        <v>1642</v>
      </c>
      <c r="D762" s="276" t="s">
        <v>1643</v>
      </c>
      <c r="E762" s="254">
        <v>2</v>
      </c>
      <c r="F762" s="255" t="s">
        <v>2944</v>
      </c>
      <c r="G762" s="255"/>
      <c r="H762" s="255"/>
      <c r="I762" s="256" t="s">
        <v>2923</v>
      </c>
      <c r="J762" s="255" t="s">
        <v>1724</v>
      </c>
      <c r="K762" s="250">
        <v>3.22</v>
      </c>
      <c r="L762" s="251">
        <v>3.22</v>
      </c>
      <c r="M762" s="250"/>
      <c r="N762" s="290"/>
      <c r="O762" s="250">
        <v>3.22</v>
      </c>
      <c r="P762" s="112">
        <v>1</v>
      </c>
      <c r="Q762" s="113"/>
      <c r="R762" s="113"/>
    </row>
    <row r="763" spans="1:18" ht="21">
      <c r="A763" s="225"/>
      <c r="B763" s="137"/>
      <c r="C763" s="272"/>
      <c r="D763" s="272"/>
      <c r="E763" s="137"/>
      <c r="F763" s="296"/>
      <c r="G763" s="296"/>
      <c r="H763" s="296"/>
      <c r="I763" s="297"/>
      <c r="J763" s="296"/>
      <c r="K763" s="292"/>
      <c r="L763" s="298"/>
      <c r="M763" s="292"/>
      <c r="N763" s="299"/>
      <c r="O763" s="292"/>
      <c r="P763" s="114"/>
      <c r="Q763" s="114"/>
      <c r="R763" s="114"/>
    </row>
    <row r="764" spans="1:18" ht="147">
      <c r="A764" s="222">
        <v>277</v>
      </c>
      <c r="B764" s="254" t="s">
        <v>1111</v>
      </c>
      <c r="C764" s="254" t="s">
        <v>971</v>
      </c>
      <c r="D764" s="254" t="s">
        <v>446</v>
      </c>
      <c r="E764" s="254">
        <v>150</v>
      </c>
      <c r="F764" s="255" t="s">
        <v>2945</v>
      </c>
      <c r="G764" s="255"/>
      <c r="H764" s="255"/>
      <c r="I764" s="256" t="s">
        <v>2927</v>
      </c>
      <c r="J764" s="255" t="s">
        <v>1724</v>
      </c>
      <c r="K764" s="250">
        <v>3.3</v>
      </c>
      <c r="L764" s="251">
        <v>3.3</v>
      </c>
      <c r="M764" s="250"/>
      <c r="N764" s="290"/>
      <c r="O764" s="250">
        <v>3.3</v>
      </c>
      <c r="P764" s="112">
        <v>1</v>
      </c>
      <c r="Q764" s="113"/>
      <c r="R764" s="113"/>
    </row>
    <row r="765" spans="1:18" ht="21">
      <c r="A765" s="225"/>
      <c r="B765" s="137"/>
      <c r="C765" s="137"/>
      <c r="D765" s="137"/>
      <c r="E765" s="137"/>
      <c r="F765" s="296"/>
      <c r="G765" s="296"/>
      <c r="H765" s="296"/>
      <c r="I765" s="297"/>
      <c r="J765" s="296"/>
      <c r="K765" s="292"/>
      <c r="L765" s="298"/>
      <c r="M765" s="292"/>
      <c r="N765" s="299"/>
      <c r="O765" s="292"/>
      <c r="P765" s="114"/>
      <c r="Q765" s="114"/>
      <c r="R765" s="114"/>
    </row>
    <row r="766" spans="1:18" ht="143.25">
      <c r="A766" s="222"/>
      <c r="B766" s="222" t="s">
        <v>850</v>
      </c>
      <c r="C766" s="254"/>
      <c r="D766" s="308" t="s">
        <v>2212</v>
      </c>
      <c r="E766" s="254"/>
      <c r="F766" s="255"/>
      <c r="G766" s="255"/>
      <c r="H766" s="255"/>
      <c r="I766" s="256"/>
      <c r="J766" s="255"/>
      <c r="K766" s="250"/>
      <c r="L766" s="251"/>
      <c r="M766" s="250"/>
      <c r="N766" s="290"/>
      <c r="O766" s="250"/>
      <c r="P766" s="112"/>
      <c r="Q766" s="113"/>
      <c r="R766" s="113"/>
    </row>
    <row r="767" spans="1:18" ht="63">
      <c r="A767" s="222">
        <v>279</v>
      </c>
      <c r="B767" s="254" t="s">
        <v>1620</v>
      </c>
      <c r="C767" s="254" t="s">
        <v>1621</v>
      </c>
      <c r="D767" s="254" t="s">
        <v>1622</v>
      </c>
      <c r="E767" s="254">
        <v>30</v>
      </c>
      <c r="F767" s="255" t="s">
        <v>1827</v>
      </c>
      <c r="G767" s="255"/>
      <c r="H767" s="255"/>
      <c r="I767" s="256" t="s">
        <v>2927</v>
      </c>
      <c r="J767" s="255" t="s">
        <v>1724</v>
      </c>
      <c r="K767" s="250">
        <v>3.2</v>
      </c>
      <c r="L767" s="251">
        <v>3.2</v>
      </c>
      <c r="M767" s="250"/>
      <c r="N767" s="290"/>
      <c r="O767" s="250">
        <v>3.2</v>
      </c>
      <c r="P767" s="112">
        <v>1</v>
      </c>
      <c r="Q767" s="113"/>
      <c r="R767" s="113"/>
    </row>
    <row r="768" spans="1:18" ht="21">
      <c r="A768" s="225"/>
      <c r="B768" s="137"/>
      <c r="C768" s="137"/>
      <c r="D768" s="137"/>
      <c r="E768" s="137"/>
      <c r="F768" s="296"/>
      <c r="G768" s="296"/>
      <c r="H768" s="296"/>
      <c r="I768" s="297"/>
      <c r="J768" s="296"/>
      <c r="K768" s="292"/>
      <c r="L768" s="298"/>
      <c r="M768" s="292"/>
      <c r="N768" s="299"/>
      <c r="O768" s="292"/>
      <c r="P768" s="114"/>
      <c r="Q768" s="114"/>
      <c r="R768" s="114"/>
    </row>
    <row r="769" spans="1:18" ht="84">
      <c r="A769" s="222">
        <v>280</v>
      </c>
      <c r="B769" s="254" t="s">
        <v>917</v>
      </c>
      <c r="C769" s="254" t="s">
        <v>915</v>
      </c>
      <c r="D769" s="254" t="s">
        <v>2839</v>
      </c>
      <c r="E769" s="254">
        <v>5</v>
      </c>
      <c r="F769" s="255" t="s">
        <v>1828</v>
      </c>
      <c r="G769" s="255"/>
      <c r="H769" s="255"/>
      <c r="I769" s="256" t="s">
        <v>630</v>
      </c>
      <c r="J769" s="255" t="s">
        <v>1724</v>
      </c>
      <c r="K769" s="250">
        <v>8.79</v>
      </c>
      <c r="L769" s="251">
        <v>8.79</v>
      </c>
      <c r="M769" s="250"/>
      <c r="N769" s="290"/>
      <c r="O769" s="250">
        <v>8.79</v>
      </c>
      <c r="P769" s="112">
        <v>1</v>
      </c>
      <c r="Q769" s="113"/>
      <c r="R769" s="113"/>
    </row>
    <row r="770" spans="1:18" ht="105">
      <c r="A770" s="226">
        <v>280</v>
      </c>
      <c r="B770" s="101" t="s">
        <v>917</v>
      </c>
      <c r="C770" s="101" t="s">
        <v>915</v>
      </c>
      <c r="D770" s="101" t="s">
        <v>2839</v>
      </c>
      <c r="E770" s="101">
        <v>5</v>
      </c>
      <c r="F770" s="90" t="s">
        <v>2512</v>
      </c>
      <c r="G770" s="96" t="s">
        <v>44</v>
      </c>
      <c r="H770" s="276">
        <v>1</v>
      </c>
      <c r="I770" s="90" t="s">
        <v>2513</v>
      </c>
      <c r="J770" s="90" t="s">
        <v>1124</v>
      </c>
      <c r="K770" s="276">
        <v>8.94</v>
      </c>
      <c r="L770" s="277">
        <v>7.45</v>
      </c>
      <c r="M770" s="278"/>
      <c r="N770" s="282"/>
      <c r="O770" s="276">
        <v>8.94</v>
      </c>
      <c r="P770" s="112">
        <v>2</v>
      </c>
      <c r="Q770" s="113"/>
      <c r="R770" s="113"/>
    </row>
    <row r="771" spans="1:18" ht="21">
      <c r="A771" s="225"/>
      <c r="B771" s="137"/>
      <c r="C771" s="137"/>
      <c r="D771" s="137"/>
      <c r="E771" s="137"/>
      <c r="F771" s="111"/>
      <c r="G771" s="111"/>
      <c r="H771" s="272"/>
      <c r="I771" s="111"/>
      <c r="J771" s="111"/>
      <c r="K771" s="272"/>
      <c r="L771" s="273"/>
      <c r="M771" s="274"/>
      <c r="N771" s="294"/>
      <c r="O771" s="272"/>
      <c r="P771" s="114"/>
      <c r="Q771" s="114"/>
      <c r="R771" s="114"/>
    </row>
    <row r="772" spans="1:18" ht="123">
      <c r="A772" s="222"/>
      <c r="B772" s="222" t="s">
        <v>2989</v>
      </c>
      <c r="C772" s="164"/>
      <c r="D772" s="308" t="s">
        <v>2990</v>
      </c>
      <c r="E772" s="254"/>
      <c r="F772" s="255"/>
      <c r="G772" s="255"/>
      <c r="H772" s="255"/>
      <c r="I772" s="256"/>
      <c r="J772" s="255"/>
      <c r="K772" s="250"/>
      <c r="L772" s="251"/>
      <c r="M772" s="250"/>
      <c r="N772" s="290"/>
      <c r="O772" s="250"/>
      <c r="P772" s="112"/>
      <c r="Q772" s="113"/>
      <c r="R772" s="113"/>
    </row>
    <row r="773" spans="1:18" ht="126">
      <c r="A773" s="222">
        <v>281</v>
      </c>
      <c r="B773" s="254" t="s">
        <v>1599</v>
      </c>
      <c r="C773" s="254" t="s">
        <v>444</v>
      </c>
      <c r="D773" s="254" t="s">
        <v>445</v>
      </c>
      <c r="E773" s="254">
        <v>2</v>
      </c>
      <c r="F773" s="90" t="s">
        <v>2514</v>
      </c>
      <c r="G773" s="96" t="s">
        <v>2515</v>
      </c>
      <c r="H773" s="276">
        <v>1</v>
      </c>
      <c r="I773" s="90" t="s">
        <v>2516</v>
      </c>
      <c r="J773" s="90" t="s">
        <v>1124</v>
      </c>
      <c r="K773" s="276">
        <v>7.91</v>
      </c>
      <c r="L773" s="277">
        <v>6.59</v>
      </c>
      <c r="M773" s="250"/>
      <c r="N773" s="290"/>
      <c r="O773" s="250">
        <v>7.91</v>
      </c>
      <c r="P773" s="112">
        <v>1</v>
      </c>
      <c r="Q773" s="113"/>
      <c r="R773" s="113"/>
    </row>
    <row r="774" spans="1:18" ht="21">
      <c r="A774" s="225"/>
      <c r="B774" s="137"/>
      <c r="C774" s="137"/>
      <c r="D774" s="137"/>
      <c r="E774" s="137"/>
      <c r="F774" s="111"/>
      <c r="G774" s="111"/>
      <c r="H774" s="272"/>
      <c r="I774" s="111"/>
      <c r="J774" s="111"/>
      <c r="K774" s="272"/>
      <c r="L774" s="273"/>
      <c r="M774" s="292"/>
      <c r="N774" s="299"/>
      <c r="O774" s="292"/>
      <c r="P774" s="114"/>
      <c r="Q774" s="114"/>
      <c r="R774" s="114"/>
    </row>
    <row r="775" spans="1:18" ht="63">
      <c r="A775" s="226">
        <v>282</v>
      </c>
      <c r="B775" s="101" t="s">
        <v>2991</v>
      </c>
      <c r="C775" s="101" t="s">
        <v>1113</v>
      </c>
      <c r="D775" s="101" t="s">
        <v>131</v>
      </c>
      <c r="E775" s="101">
        <v>5</v>
      </c>
      <c r="F775" s="90" t="s">
        <v>2517</v>
      </c>
      <c r="G775" s="96" t="s">
        <v>1157</v>
      </c>
      <c r="H775" s="276">
        <v>1</v>
      </c>
      <c r="I775" s="90" t="s">
        <v>2474</v>
      </c>
      <c r="J775" s="90" t="s">
        <v>1124</v>
      </c>
      <c r="K775" s="276">
        <v>2.42</v>
      </c>
      <c r="L775" s="277">
        <v>2.02</v>
      </c>
      <c r="M775" s="278"/>
      <c r="N775" s="282"/>
      <c r="O775" s="276">
        <v>2.42</v>
      </c>
      <c r="P775" s="112">
        <v>1</v>
      </c>
      <c r="Q775" s="113"/>
      <c r="R775" s="113"/>
    </row>
    <row r="776" spans="1:18" ht="63">
      <c r="A776" s="222">
        <v>282</v>
      </c>
      <c r="B776" s="254" t="s">
        <v>2991</v>
      </c>
      <c r="C776" s="254" t="s">
        <v>1113</v>
      </c>
      <c r="D776" s="254" t="s">
        <v>131</v>
      </c>
      <c r="E776" s="254">
        <v>5</v>
      </c>
      <c r="F776" s="255" t="s">
        <v>1829</v>
      </c>
      <c r="G776" s="255"/>
      <c r="H776" s="255"/>
      <c r="I776" s="256" t="s">
        <v>2927</v>
      </c>
      <c r="J776" s="255" t="s">
        <v>1724</v>
      </c>
      <c r="K776" s="250">
        <v>2.44</v>
      </c>
      <c r="L776" s="251">
        <v>2.44</v>
      </c>
      <c r="M776" s="250"/>
      <c r="N776" s="290"/>
      <c r="O776" s="250">
        <v>2.44</v>
      </c>
      <c r="P776" s="112">
        <v>2</v>
      </c>
      <c r="Q776" s="113"/>
      <c r="R776" s="113"/>
    </row>
    <row r="777" spans="1:18" ht="21">
      <c r="A777" s="225"/>
      <c r="B777" s="137"/>
      <c r="C777" s="137"/>
      <c r="D777" s="137"/>
      <c r="E777" s="137"/>
      <c r="F777" s="111"/>
      <c r="G777" s="111"/>
      <c r="H777" s="272"/>
      <c r="I777" s="111"/>
      <c r="J777" s="111"/>
      <c r="K777" s="272"/>
      <c r="L777" s="273"/>
      <c r="M777" s="274"/>
      <c r="N777" s="294"/>
      <c r="O777" s="272"/>
      <c r="P777" s="114"/>
      <c r="Q777" s="114"/>
      <c r="R777" s="114"/>
    </row>
    <row r="778" spans="1:18" ht="63">
      <c r="A778" s="226">
        <v>283</v>
      </c>
      <c r="B778" s="101" t="s">
        <v>2991</v>
      </c>
      <c r="C778" s="101" t="s">
        <v>1113</v>
      </c>
      <c r="D778" s="101" t="s">
        <v>2840</v>
      </c>
      <c r="E778" s="101">
        <v>5</v>
      </c>
      <c r="F778" s="90" t="s">
        <v>2518</v>
      </c>
      <c r="G778" s="96" t="s">
        <v>1157</v>
      </c>
      <c r="H778" s="276">
        <v>1</v>
      </c>
      <c r="I778" s="90" t="s">
        <v>2519</v>
      </c>
      <c r="J778" s="90" t="s">
        <v>1124</v>
      </c>
      <c r="K778" s="276">
        <v>2.34</v>
      </c>
      <c r="L778" s="277">
        <v>1.95</v>
      </c>
      <c r="M778" s="278"/>
      <c r="N778" s="282"/>
      <c r="O778" s="276">
        <v>2.34</v>
      </c>
      <c r="P778" s="112">
        <v>1</v>
      </c>
      <c r="Q778" s="113"/>
      <c r="R778" s="113"/>
    </row>
    <row r="779" spans="1:18" ht="63">
      <c r="A779" s="222">
        <v>283</v>
      </c>
      <c r="B779" s="254" t="s">
        <v>2991</v>
      </c>
      <c r="C779" s="254" t="s">
        <v>1113</v>
      </c>
      <c r="D779" s="254" t="s">
        <v>2840</v>
      </c>
      <c r="E779" s="254">
        <v>5</v>
      </c>
      <c r="F779" s="255" t="s">
        <v>1830</v>
      </c>
      <c r="G779" s="255"/>
      <c r="H779" s="255"/>
      <c r="I779" s="256" t="s">
        <v>2923</v>
      </c>
      <c r="J779" s="255" t="s">
        <v>1724</v>
      </c>
      <c r="K779" s="250">
        <v>2.35</v>
      </c>
      <c r="L779" s="251">
        <v>2.35</v>
      </c>
      <c r="M779" s="250"/>
      <c r="N779" s="290"/>
      <c r="O779" s="250">
        <v>2.35</v>
      </c>
      <c r="P779" s="112">
        <v>2</v>
      </c>
      <c r="Q779" s="113"/>
      <c r="R779" s="113"/>
    </row>
    <row r="780" spans="1:18" ht="21">
      <c r="A780" s="225"/>
      <c r="B780" s="137"/>
      <c r="C780" s="137"/>
      <c r="D780" s="137"/>
      <c r="E780" s="137"/>
      <c r="F780" s="111"/>
      <c r="G780" s="111"/>
      <c r="H780" s="272"/>
      <c r="I780" s="111"/>
      <c r="J780" s="111"/>
      <c r="K780" s="272"/>
      <c r="L780" s="273"/>
      <c r="M780" s="274"/>
      <c r="N780" s="294"/>
      <c r="O780" s="272"/>
      <c r="P780" s="114"/>
      <c r="Q780" s="114"/>
      <c r="R780" s="114"/>
    </row>
    <row r="781" spans="1:18" ht="63">
      <c r="A781" s="222">
        <v>284</v>
      </c>
      <c r="B781" s="254" t="s">
        <v>2991</v>
      </c>
      <c r="C781" s="254" t="s">
        <v>2992</v>
      </c>
      <c r="D781" s="254" t="s">
        <v>132</v>
      </c>
      <c r="E781" s="254">
        <v>5</v>
      </c>
      <c r="F781" s="255" t="s">
        <v>1831</v>
      </c>
      <c r="G781" s="255"/>
      <c r="H781" s="255"/>
      <c r="I781" s="256" t="s">
        <v>2927</v>
      </c>
      <c r="J781" s="255" t="s">
        <v>1724</v>
      </c>
      <c r="K781" s="250">
        <v>9.16</v>
      </c>
      <c r="L781" s="251">
        <v>9.16</v>
      </c>
      <c r="M781" s="250"/>
      <c r="N781" s="290"/>
      <c r="O781" s="250">
        <v>9.16</v>
      </c>
      <c r="P781" s="112">
        <v>1</v>
      </c>
      <c r="Q781" s="113"/>
      <c r="R781" s="113"/>
    </row>
    <row r="782" spans="1:18" ht="21">
      <c r="A782" s="225"/>
      <c r="B782" s="137"/>
      <c r="C782" s="137"/>
      <c r="D782" s="137"/>
      <c r="E782" s="137"/>
      <c r="F782" s="296"/>
      <c r="G782" s="296"/>
      <c r="H782" s="296"/>
      <c r="I782" s="297"/>
      <c r="J782" s="296"/>
      <c r="K782" s="292"/>
      <c r="L782" s="298"/>
      <c r="M782" s="292"/>
      <c r="N782" s="299"/>
      <c r="O782" s="292"/>
      <c r="P782" s="114"/>
      <c r="Q782" s="114"/>
      <c r="R782" s="114"/>
    </row>
    <row r="783" spans="1:18" ht="63">
      <c r="A783" s="222">
        <v>285</v>
      </c>
      <c r="B783" s="254" t="s">
        <v>2991</v>
      </c>
      <c r="C783" s="254" t="s">
        <v>133</v>
      </c>
      <c r="D783" s="254" t="s">
        <v>82</v>
      </c>
      <c r="E783" s="254">
        <v>5</v>
      </c>
      <c r="F783" s="90" t="s">
        <v>2520</v>
      </c>
      <c r="G783" s="96" t="s">
        <v>2521</v>
      </c>
      <c r="H783" s="276">
        <v>1</v>
      </c>
      <c r="I783" s="90" t="s">
        <v>2474</v>
      </c>
      <c r="J783" s="90" t="s">
        <v>1124</v>
      </c>
      <c r="K783" s="276">
        <v>5.44</v>
      </c>
      <c r="L783" s="277">
        <v>4.53</v>
      </c>
      <c r="M783" s="278"/>
      <c r="N783" s="282"/>
      <c r="O783" s="276">
        <v>5.44</v>
      </c>
      <c r="P783" s="112">
        <v>1</v>
      </c>
      <c r="Q783" s="113"/>
      <c r="R783" s="113"/>
    </row>
    <row r="784" spans="1:18" ht="21">
      <c r="A784" s="225"/>
      <c r="B784" s="137"/>
      <c r="C784" s="137"/>
      <c r="D784" s="137"/>
      <c r="E784" s="137"/>
      <c r="F784" s="111"/>
      <c r="G784" s="111"/>
      <c r="H784" s="272"/>
      <c r="I784" s="111"/>
      <c r="J784" s="111"/>
      <c r="K784" s="272"/>
      <c r="L784" s="273"/>
      <c r="M784" s="274"/>
      <c r="N784" s="294"/>
      <c r="O784" s="272"/>
      <c r="P784" s="114"/>
      <c r="Q784" s="114"/>
      <c r="R784" s="114"/>
    </row>
    <row r="785" spans="1:18" ht="63">
      <c r="A785" s="222">
        <v>286</v>
      </c>
      <c r="B785" s="254" t="s">
        <v>2991</v>
      </c>
      <c r="C785" s="254" t="s">
        <v>2130</v>
      </c>
      <c r="D785" s="254" t="s">
        <v>2131</v>
      </c>
      <c r="E785" s="254">
        <v>40</v>
      </c>
      <c r="F785" s="255" t="s">
        <v>1832</v>
      </c>
      <c r="G785" s="255"/>
      <c r="H785" s="255"/>
      <c r="I785" s="256" t="s">
        <v>1729</v>
      </c>
      <c r="J785" s="255" t="s">
        <v>1724</v>
      </c>
      <c r="K785" s="250">
        <v>7.39</v>
      </c>
      <c r="L785" s="251">
        <v>7.39</v>
      </c>
      <c r="M785" s="250"/>
      <c r="N785" s="290"/>
      <c r="O785" s="250">
        <v>7.39</v>
      </c>
      <c r="P785" s="112">
        <v>1</v>
      </c>
      <c r="Q785" s="113"/>
      <c r="R785" s="113"/>
    </row>
    <row r="786" spans="1:18" ht="168">
      <c r="A786" s="226">
        <v>286</v>
      </c>
      <c r="B786" s="101" t="s">
        <v>2991</v>
      </c>
      <c r="C786" s="101" t="s">
        <v>2130</v>
      </c>
      <c r="D786" s="101" t="s">
        <v>2131</v>
      </c>
      <c r="E786" s="101">
        <v>40</v>
      </c>
      <c r="F786" s="90" t="s">
        <v>2522</v>
      </c>
      <c r="G786" s="96" t="s">
        <v>2523</v>
      </c>
      <c r="H786" s="276">
        <v>1</v>
      </c>
      <c r="I786" s="90" t="s">
        <v>2524</v>
      </c>
      <c r="J786" s="90" t="s">
        <v>1124</v>
      </c>
      <c r="K786" s="276">
        <v>7.7</v>
      </c>
      <c r="L786" s="277">
        <v>6.42</v>
      </c>
      <c r="M786" s="278"/>
      <c r="N786" s="282"/>
      <c r="O786" s="278">
        <v>7.7</v>
      </c>
      <c r="P786" s="112">
        <v>2</v>
      </c>
      <c r="Q786" s="113"/>
      <c r="R786" s="113"/>
    </row>
    <row r="787" spans="1:18" ht="21">
      <c r="A787" s="225"/>
      <c r="B787" s="137"/>
      <c r="C787" s="137"/>
      <c r="D787" s="137"/>
      <c r="E787" s="137"/>
      <c r="F787" s="111"/>
      <c r="G787" s="111"/>
      <c r="H787" s="272"/>
      <c r="I787" s="111"/>
      <c r="J787" s="111"/>
      <c r="K787" s="272"/>
      <c r="L787" s="273"/>
      <c r="M787" s="274"/>
      <c r="N787" s="272"/>
      <c r="O787" s="272"/>
      <c r="P787" s="114"/>
      <c r="Q787" s="114"/>
      <c r="R787" s="114"/>
    </row>
    <row r="788" spans="1:18" ht="84">
      <c r="A788" s="222">
        <v>287</v>
      </c>
      <c r="B788" s="254" t="s">
        <v>2991</v>
      </c>
      <c r="C788" s="254" t="s">
        <v>971</v>
      </c>
      <c r="D788" s="254" t="s">
        <v>2068</v>
      </c>
      <c r="E788" s="254">
        <v>5</v>
      </c>
      <c r="F788" s="255"/>
      <c r="G788" s="255"/>
      <c r="H788" s="255"/>
      <c r="I788" s="256"/>
      <c r="J788" s="255"/>
      <c r="K788" s="250"/>
      <c r="L788" s="251"/>
      <c r="M788" s="250"/>
      <c r="N788" s="290"/>
      <c r="O788" s="250"/>
      <c r="P788" s="112">
        <v>0</v>
      </c>
      <c r="Q788" s="113"/>
      <c r="R788" s="113"/>
    </row>
    <row r="789" spans="1:18" ht="21">
      <c r="A789" s="225"/>
      <c r="B789" s="137"/>
      <c r="C789" s="137"/>
      <c r="D789" s="137"/>
      <c r="E789" s="137"/>
      <c r="F789" s="296"/>
      <c r="G789" s="296"/>
      <c r="H789" s="296"/>
      <c r="I789" s="297"/>
      <c r="J789" s="296"/>
      <c r="K789" s="292"/>
      <c r="L789" s="298"/>
      <c r="M789" s="292"/>
      <c r="N789" s="299"/>
      <c r="O789" s="292"/>
      <c r="P789" s="114"/>
      <c r="Q789" s="114"/>
      <c r="R789" s="114"/>
    </row>
    <row r="790" spans="1:18" ht="105">
      <c r="A790" s="222">
        <v>288</v>
      </c>
      <c r="B790" s="254" t="s">
        <v>2991</v>
      </c>
      <c r="C790" s="254" t="s">
        <v>971</v>
      </c>
      <c r="D790" s="254" t="s">
        <v>2069</v>
      </c>
      <c r="E790" s="254">
        <v>5</v>
      </c>
      <c r="F790" s="255"/>
      <c r="G790" s="255"/>
      <c r="H790" s="255"/>
      <c r="I790" s="256"/>
      <c r="J790" s="255"/>
      <c r="K790" s="250"/>
      <c r="L790" s="251"/>
      <c r="M790" s="250"/>
      <c r="N790" s="290"/>
      <c r="O790" s="250"/>
      <c r="P790" s="112">
        <v>0</v>
      </c>
      <c r="Q790" s="113"/>
      <c r="R790" s="113"/>
    </row>
    <row r="791" spans="1:18" ht="21">
      <c r="A791" s="225"/>
      <c r="B791" s="137"/>
      <c r="C791" s="137"/>
      <c r="D791" s="137"/>
      <c r="E791" s="137"/>
      <c r="F791" s="296"/>
      <c r="G791" s="296"/>
      <c r="H791" s="296"/>
      <c r="I791" s="297"/>
      <c r="J791" s="296"/>
      <c r="K791" s="292"/>
      <c r="L791" s="298"/>
      <c r="M791" s="292"/>
      <c r="N791" s="299"/>
      <c r="O791" s="292"/>
      <c r="P791" s="114"/>
      <c r="Q791" s="114"/>
      <c r="R791" s="114"/>
    </row>
    <row r="792" spans="1:18" ht="147">
      <c r="A792" s="222">
        <v>289</v>
      </c>
      <c r="B792" s="254" t="s">
        <v>2991</v>
      </c>
      <c r="C792" s="254" t="s">
        <v>971</v>
      </c>
      <c r="D792" s="254" t="s">
        <v>2070</v>
      </c>
      <c r="E792" s="254">
        <v>5</v>
      </c>
      <c r="F792" s="255"/>
      <c r="G792" s="255"/>
      <c r="H792" s="255"/>
      <c r="I792" s="256"/>
      <c r="J792" s="255"/>
      <c r="K792" s="250"/>
      <c r="L792" s="251"/>
      <c r="M792" s="250"/>
      <c r="N792" s="290"/>
      <c r="O792" s="250"/>
      <c r="P792" s="112">
        <v>0</v>
      </c>
      <c r="Q792" s="113"/>
      <c r="R792" s="113"/>
    </row>
    <row r="793" spans="1:18" ht="21">
      <c r="A793" s="225"/>
      <c r="B793" s="137"/>
      <c r="C793" s="137"/>
      <c r="D793" s="137"/>
      <c r="E793" s="137"/>
      <c r="F793" s="296"/>
      <c r="G793" s="296"/>
      <c r="H793" s="296"/>
      <c r="I793" s="297"/>
      <c r="J793" s="296"/>
      <c r="K793" s="292"/>
      <c r="L793" s="298"/>
      <c r="M793" s="292"/>
      <c r="N793" s="299"/>
      <c r="O793" s="292"/>
      <c r="P793" s="114"/>
      <c r="Q793" s="114"/>
      <c r="R793" s="114"/>
    </row>
    <row r="794" spans="1:18" ht="63">
      <c r="A794" s="222">
        <v>290</v>
      </c>
      <c r="B794" s="254" t="s">
        <v>2721</v>
      </c>
      <c r="C794" s="254" t="s">
        <v>134</v>
      </c>
      <c r="D794" s="254" t="s">
        <v>439</v>
      </c>
      <c r="E794" s="254">
        <v>2</v>
      </c>
      <c r="F794" s="255" t="s">
        <v>1833</v>
      </c>
      <c r="G794" s="255"/>
      <c r="H794" s="255"/>
      <c r="I794" s="256" t="s">
        <v>1723</v>
      </c>
      <c r="J794" s="255" t="s">
        <v>1724</v>
      </c>
      <c r="K794" s="250">
        <v>194</v>
      </c>
      <c r="L794" s="251">
        <v>38.8</v>
      </c>
      <c r="M794" s="250"/>
      <c r="N794" s="290"/>
      <c r="O794" s="250">
        <v>194</v>
      </c>
      <c r="P794" s="112">
        <v>1</v>
      </c>
      <c r="Q794" s="113"/>
      <c r="R794" s="113"/>
    </row>
    <row r="795" spans="1:18" ht="147">
      <c r="A795" s="226">
        <v>290</v>
      </c>
      <c r="B795" s="101" t="s">
        <v>2721</v>
      </c>
      <c r="C795" s="101" t="s">
        <v>134</v>
      </c>
      <c r="D795" s="101" t="s">
        <v>439</v>
      </c>
      <c r="E795" s="101">
        <v>2</v>
      </c>
      <c r="F795" s="90" t="s">
        <v>2525</v>
      </c>
      <c r="G795" s="96" t="s">
        <v>2526</v>
      </c>
      <c r="H795" s="276">
        <v>5</v>
      </c>
      <c r="I795" s="90" t="s">
        <v>2527</v>
      </c>
      <c r="J795" s="90" t="s">
        <v>1124</v>
      </c>
      <c r="K795" s="276">
        <v>196.98</v>
      </c>
      <c r="L795" s="277">
        <v>32.83</v>
      </c>
      <c r="M795" s="278"/>
      <c r="N795" s="282"/>
      <c r="O795" s="276">
        <v>196.98</v>
      </c>
      <c r="P795" s="112">
        <v>2</v>
      </c>
      <c r="Q795" s="113"/>
      <c r="R795" s="113"/>
    </row>
    <row r="796" spans="1:18" ht="126">
      <c r="A796" s="222">
        <v>290</v>
      </c>
      <c r="B796" s="254" t="s">
        <v>2721</v>
      </c>
      <c r="C796" s="254" t="s">
        <v>134</v>
      </c>
      <c r="D796" s="254" t="s">
        <v>439</v>
      </c>
      <c r="E796" s="254">
        <v>2</v>
      </c>
      <c r="F796" s="96" t="s">
        <v>1393</v>
      </c>
      <c r="G796" s="96"/>
      <c r="H796" s="96"/>
      <c r="I796" s="96" t="s">
        <v>1394</v>
      </c>
      <c r="J796" s="279" t="s">
        <v>147</v>
      </c>
      <c r="K796" s="280">
        <v>39.5</v>
      </c>
      <c r="L796" s="281">
        <f>K796</f>
        <v>39.5</v>
      </c>
      <c r="M796" s="279" t="s">
        <v>162</v>
      </c>
      <c r="N796" s="295"/>
      <c r="O796" s="280">
        <v>197.5</v>
      </c>
      <c r="P796" s="112">
        <v>3</v>
      </c>
      <c r="Q796" s="113"/>
      <c r="R796" s="113"/>
    </row>
    <row r="797" spans="1:18" ht="21">
      <c r="A797" s="225"/>
      <c r="B797" s="137"/>
      <c r="C797" s="137"/>
      <c r="D797" s="137"/>
      <c r="E797" s="137"/>
      <c r="F797" s="111"/>
      <c r="G797" s="111"/>
      <c r="H797" s="272"/>
      <c r="I797" s="111"/>
      <c r="J797" s="111"/>
      <c r="K797" s="272"/>
      <c r="L797" s="273"/>
      <c r="M797" s="274"/>
      <c r="N797" s="294"/>
      <c r="O797" s="272"/>
      <c r="P797" s="114"/>
      <c r="Q797" s="114"/>
      <c r="R797" s="114"/>
    </row>
    <row r="798" spans="1:19" ht="84">
      <c r="A798" s="226">
        <v>291</v>
      </c>
      <c r="B798" s="101" t="s">
        <v>2721</v>
      </c>
      <c r="C798" s="101" t="s">
        <v>134</v>
      </c>
      <c r="D798" s="101" t="s">
        <v>135</v>
      </c>
      <c r="E798" s="101">
        <v>2</v>
      </c>
      <c r="F798" s="90" t="s">
        <v>2528</v>
      </c>
      <c r="G798" s="96" t="s">
        <v>1334</v>
      </c>
      <c r="H798" s="276">
        <v>1</v>
      </c>
      <c r="I798" s="90" t="s">
        <v>2516</v>
      </c>
      <c r="J798" s="90" t="s">
        <v>1124</v>
      </c>
      <c r="K798" s="276">
        <v>6.73</v>
      </c>
      <c r="L798" s="277">
        <v>5.61</v>
      </c>
      <c r="M798" s="278"/>
      <c r="N798" s="282"/>
      <c r="O798" s="276">
        <v>6.73</v>
      </c>
      <c r="P798" s="112">
        <v>1</v>
      </c>
      <c r="Q798" s="113"/>
      <c r="R798" s="113"/>
      <c r="S798" s="82" t="s">
        <v>1217</v>
      </c>
    </row>
    <row r="799" spans="1:18" ht="61.5">
      <c r="A799" s="222">
        <v>291</v>
      </c>
      <c r="B799" s="254" t="s">
        <v>2721</v>
      </c>
      <c r="C799" s="254" t="s">
        <v>134</v>
      </c>
      <c r="D799" s="254" t="s">
        <v>135</v>
      </c>
      <c r="E799" s="254">
        <v>2</v>
      </c>
      <c r="F799" s="255" t="s">
        <v>1834</v>
      </c>
      <c r="G799" s="255"/>
      <c r="H799" s="255"/>
      <c r="I799" s="256" t="s">
        <v>2923</v>
      </c>
      <c r="J799" s="255" t="s">
        <v>1724</v>
      </c>
      <c r="K799" s="250">
        <v>10.25</v>
      </c>
      <c r="L799" s="251">
        <v>10.25</v>
      </c>
      <c r="M799" s="278"/>
      <c r="N799" s="282"/>
      <c r="O799" s="276">
        <v>10.25</v>
      </c>
      <c r="P799" s="112">
        <v>2</v>
      </c>
      <c r="Q799" s="113"/>
      <c r="R799" s="113"/>
    </row>
    <row r="800" spans="1:18" ht="21">
      <c r="A800" s="225"/>
      <c r="B800" s="137"/>
      <c r="C800" s="137"/>
      <c r="D800" s="137"/>
      <c r="E800" s="137"/>
      <c r="F800" s="111"/>
      <c r="G800" s="111"/>
      <c r="H800" s="272"/>
      <c r="I800" s="111"/>
      <c r="J800" s="111"/>
      <c r="K800" s="272"/>
      <c r="L800" s="273"/>
      <c r="M800" s="274"/>
      <c r="N800" s="294"/>
      <c r="O800" s="272"/>
      <c r="P800" s="114"/>
      <c r="Q800" s="114"/>
      <c r="R800" s="114"/>
    </row>
    <row r="801" spans="1:18" ht="81">
      <c r="A801" s="222"/>
      <c r="B801" s="222" t="s">
        <v>2723</v>
      </c>
      <c r="C801" s="164"/>
      <c r="D801" s="253" t="s">
        <v>2846</v>
      </c>
      <c r="E801" s="254"/>
      <c r="F801" s="255"/>
      <c r="G801" s="255"/>
      <c r="H801" s="255"/>
      <c r="I801" s="256"/>
      <c r="J801" s="255"/>
      <c r="K801" s="250"/>
      <c r="L801" s="251"/>
      <c r="M801" s="250"/>
      <c r="N801" s="290"/>
      <c r="O801" s="250"/>
      <c r="P801" s="112"/>
      <c r="Q801" s="113"/>
      <c r="R801" s="113"/>
    </row>
    <row r="802" spans="1:18" ht="61.5">
      <c r="A802" s="222">
        <v>292</v>
      </c>
      <c r="B802" s="254" t="s">
        <v>2192</v>
      </c>
      <c r="C802" s="164" t="s">
        <v>1616</v>
      </c>
      <c r="D802" s="164" t="s">
        <v>1618</v>
      </c>
      <c r="E802" s="254">
        <v>5</v>
      </c>
      <c r="F802" s="255" t="s">
        <v>1835</v>
      </c>
      <c r="G802" s="255"/>
      <c r="H802" s="255"/>
      <c r="I802" s="256" t="s">
        <v>2927</v>
      </c>
      <c r="J802" s="255" t="s">
        <v>1724</v>
      </c>
      <c r="K802" s="250">
        <v>6.15</v>
      </c>
      <c r="L802" s="251">
        <v>6.15</v>
      </c>
      <c r="M802" s="250"/>
      <c r="N802" s="290"/>
      <c r="O802" s="250">
        <v>6.15</v>
      </c>
      <c r="P802" s="112">
        <v>1</v>
      </c>
      <c r="Q802" s="113"/>
      <c r="R802" s="113"/>
    </row>
    <row r="803" spans="1:18" ht="168">
      <c r="A803" s="226">
        <v>292</v>
      </c>
      <c r="B803" s="101" t="s">
        <v>2192</v>
      </c>
      <c r="C803" s="195" t="s">
        <v>1616</v>
      </c>
      <c r="D803" s="195" t="s">
        <v>1618</v>
      </c>
      <c r="E803" s="101">
        <v>5</v>
      </c>
      <c r="F803" s="90" t="s">
        <v>1335</v>
      </c>
      <c r="G803" s="96" t="s">
        <v>1336</v>
      </c>
      <c r="H803" s="276">
        <v>1</v>
      </c>
      <c r="I803" s="90" t="s">
        <v>2474</v>
      </c>
      <c r="J803" s="90" t="s">
        <v>1124</v>
      </c>
      <c r="K803" s="276">
        <v>6.25</v>
      </c>
      <c r="L803" s="277">
        <v>5.21</v>
      </c>
      <c r="M803" s="278"/>
      <c r="N803" s="282"/>
      <c r="O803" s="276">
        <v>6.25</v>
      </c>
      <c r="P803" s="112">
        <v>2</v>
      </c>
      <c r="Q803" s="113"/>
      <c r="R803" s="113"/>
    </row>
    <row r="804" spans="1:18" ht="21">
      <c r="A804" s="225"/>
      <c r="B804" s="137"/>
      <c r="C804" s="168"/>
      <c r="D804" s="168"/>
      <c r="E804" s="137"/>
      <c r="F804" s="111"/>
      <c r="G804" s="111"/>
      <c r="H804" s="272"/>
      <c r="I804" s="111"/>
      <c r="J804" s="111"/>
      <c r="K804" s="272"/>
      <c r="L804" s="273"/>
      <c r="M804" s="274"/>
      <c r="N804" s="272"/>
      <c r="O804" s="272"/>
      <c r="P804" s="114"/>
      <c r="Q804" s="114"/>
      <c r="R804" s="114"/>
    </row>
    <row r="805" spans="1:18" ht="126">
      <c r="A805" s="222">
        <v>293</v>
      </c>
      <c r="B805" s="254" t="s">
        <v>2192</v>
      </c>
      <c r="C805" s="164" t="s">
        <v>1635</v>
      </c>
      <c r="D805" s="164" t="s">
        <v>1636</v>
      </c>
      <c r="E805" s="254">
        <v>5</v>
      </c>
      <c r="F805" s="90" t="s">
        <v>1337</v>
      </c>
      <c r="G805" s="96" t="s">
        <v>1338</v>
      </c>
      <c r="H805" s="276">
        <v>1</v>
      </c>
      <c r="I805" s="90" t="s">
        <v>2474</v>
      </c>
      <c r="J805" s="90" t="s">
        <v>1124</v>
      </c>
      <c r="K805" s="276">
        <v>4.94</v>
      </c>
      <c r="L805" s="277">
        <v>4.12</v>
      </c>
      <c r="M805" s="278"/>
      <c r="N805" s="282"/>
      <c r="O805" s="276">
        <v>4.94</v>
      </c>
      <c r="P805" s="112">
        <v>1</v>
      </c>
      <c r="Q805" s="113"/>
      <c r="R805" s="113"/>
    </row>
    <row r="806" spans="1:18" ht="21">
      <c r="A806" s="225"/>
      <c r="B806" s="137"/>
      <c r="C806" s="168"/>
      <c r="D806" s="168"/>
      <c r="E806" s="137"/>
      <c r="F806" s="111"/>
      <c r="G806" s="111"/>
      <c r="H806" s="272"/>
      <c r="I806" s="111"/>
      <c r="J806" s="111"/>
      <c r="K806" s="272"/>
      <c r="L806" s="273"/>
      <c r="M806" s="274"/>
      <c r="N806" s="294"/>
      <c r="O806" s="272"/>
      <c r="P806" s="114"/>
      <c r="Q806" s="114"/>
      <c r="R806" s="114"/>
    </row>
    <row r="807" spans="1:18" ht="63">
      <c r="A807" s="222">
        <v>294</v>
      </c>
      <c r="B807" s="254" t="s">
        <v>918</v>
      </c>
      <c r="C807" s="164" t="s">
        <v>1617</v>
      </c>
      <c r="D807" s="164" t="s">
        <v>1619</v>
      </c>
      <c r="E807" s="254">
        <v>5</v>
      </c>
      <c r="F807" s="255" t="s">
        <v>1836</v>
      </c>
      <c r="G807" s="255"/>
      <c r="H807" s="255"/>
      <c r="I807" s="256" t="s">
        <v>2927</v>
      </c>
      <c r="J807" s="255" t="s">
        <v>1724</v>
      </c>
      <c r="K807" s="250">
        <v>6.16</v>
      </c>
      <c r="L807" s="251">
        <v>6.16</v>
      </c>
      <c r="M807" s="250"/>
      <c r="N807" s="290"/>
      <c r="O807" s="250">
        <v>6.16</v>
      </c>
      <c r="P807" s="112">
        <v>1</v>
      </c>
      <c r="Q807" s="113"/>
      <c r="R807" s="113"/>
    </row>
    <row r="808" spans="1:18" ht="168">
      <c r="A808" s="226">
        <v>294</v>
      </c>
      <c r="B808" s="101" t="s">
        <v>918</v>
      </c>
      <c r="C808" s="195" t="s">
        <v>1617</v>
      </c>
      <c r="D808" s="195" t="s">
        <v>1619</v>
      </c>
      <c r="E808" s="101">
        <v>5</v>
      </c>
      <c r="F808" s="90" t="s">
        <v>1339</v>
      </c>
      <c r="G808" s="96" t="s">
        <v>1336</v>
      </c>
      <c r="H808" s="276">
        <v>1</v>
      </c>
      <c r="I808" s="90" t="s">
        <v>1340</v>
      </c>
      <c r="J808" s="90" t="s">
        <v>1124</v>
      </c>
      <c r="K808" s="276">
        <v>6.25</v>
      </c>
      <c r="L808" s="277">
        <v>5.21</v>
      </c>
      <c r="M808" s="278"/>
      <c r="N808" s="282"/>
      <c r="O808" s="276">
        <v>6.25</v>
      </c>
      <c r="P808" s="112">
        <v>2</v>
      </c>
      <c r="Q808" s="113"/>
      <c r="R808" s="113"/>
    </row>
    <row r="809" spans="1:18" ht="21">
      <c r="A809" s="225"/>
      <c r="B809" s="137"/>
      <c r="C809" s="168"/>
      <c r="D809" s="168"/>
      <c r="E809" s="137"/>
      <c r="F809" s="111"/>
      <c r="G809" s="111"/>
      <c r="H809" s="272"/>
      <c r="I809" s="111"/>
      <c r="J809" s="111"/>
      <c r="K809" s="272"/>
      <c r="L809" s="273"/>
      <c r="M809" s="274"/>
      <c r="N809" s="294"/>
      <c r="O809" s="272"/>
      <c r="P809" s="114"/>
      <c r="Q809" s="114"/>
      <c r="R809" s="114"/>
    </row>
    <row r="810" spans="1:18" ht="63">
      <c r="A810" s="222">
        <v>295</v>
      </c>
      <c r="B810" s="254" t="s">
        <v>2206</v>
      </c>
      <c r="C810" s="254" t="s">
        <v>2367</v>
      </c>
      <c r="D810" s="254" t="s">
        <v>2207</v>
      </c>
      <c r="E810" s="254">
        <v>5</v>
      </c>
      <c r="F810" s="255" t="s">
        <v>1837</v>
      </c>
      <c r="G810" s="255"/>
      <c r="H810" s="255"/>
      <c r="I810" s="256" t="s">
        <v>2923</v>
      </c>
      <c r="J810" s="255" t="s">
        <v>1724</v>
      </c>
      <c r="K810" s="250">
        <v>5.08</v>
      </c>
      <c r="L810" s="251">
        <v>5.08</v>
      </c>
      <c r="M810" s="250"/>
      <c r="N810" s="290"/>
      <c r="O810" s="250">
        <v>5.08</v>
      </c>
      <c r="P810" s="112">
        <v>1</v>
      </c>
      <c r="Q810" s="113"/>
      <c r="R810" s="113"/>
    </row>
    <row r="811" spans="1:18" ht="84">
      <c r="A811" s="226">
        <v>295</v>
      </c>
      <c r="B811" s="101" t="s">
        <v>2206</v>
      </c>
      <c r="C811" s="101" t="s">
        <v>2367</v>
      </c>
      <c r="D811" s="101" t="s">
        <v>2207</v>
      </c>
      <c r="E811" s="101">
        <v>5</v>
      </c>
      <c r="F811" s="90" t="s">
        <v>1341</v>
      </c>
      <c r="G811" s="96" t="s">
        <v>1342</v>
      </c>
      <c r="H811" s="276">
        <v>1</v>
      </c>
      <c r="I811" s="90" t="s">
        <v>2519</v>
      </c>
      <c r="J811" s="90" t="s">
        <v>1124</v>
      </c>
      <c r="K811" s="276">
        <v>5.1</v>
      </c>
      <c r="L811" s="277">
        <v>4.25</v>
      </c>
      <c r="M811" s="278"/>
      <c r="N811" s="282"/>
      <c r="O811" s="278">
        <v>5.1</v>
      </c>
      <c r="P811" s="112">
        <v>2</v>
      </c>
      <c r="Q811" s="113"/>
      <c r="R811" s="113"/>
    </row>
    <row r="812" spans="1:18" ht="21">
      <c r="A812" s="225"/>
      <c r="B812" s="137"/>
      <c r="C812" s="137"/>
      <c r="D812" s="137"/>
      <c r="E812" s="137"/>
      <c r="F812" s="111"/>
      <c r="G812" s="111"/>
      <c r="H812" s="272"/>
      <c r="I812" s="111"/>
      <c r="J812" s="111"/>
      <c r="K812" s="272"/>
      <c r="L812" s="273"/>
      <c r="M812" s="274"/>
      <c r="N812" s="272"/>
      <c r="O812" s="272"/>
      <c r="P812" s="114"/>
      <c r="Q812" s="114"/>
      <c r="R812" s="114"/>
    </row>
    <row r="813" spans="1:18" ht="105">
      <c r="A813" s="222">
        <v>296</v>
      </c>
      <c r="B813" s="254" t="s">
        <v>2193</v>
      </c>
      <c r="C813" s="164" t="s">
        <v>971</v>
      </c>
      <c r="D813" s="254" t="s">
        <v>1591</v>
      </c>
      <c r="E813" s="254">
        <v>5</v>
      </c>
      <c r="F813" s="255"/>
      <c r="G813" s="255"/>
      <c r="H813" s="255"/>
      <c r="I813" s="256"/>
      <c r="J813" s="255"/>
      <c r="K813" s="250"/>
      <c r="L813" s="251"/>
      <c r="M813" s="250"/>
      <c r="N813" s="290"/>
      <c r="O813" s="250"/>
      <c r="P813" s="112">
        <v>0</v>
      </c>
      <c r="Q813" s="113"/>
      <c r="R813" s="113"/>
    </row>
    <row r="814" spans="1:18" ht="21">
      <c r="A814" s="225"/>
      <c r="B814" s="137"/>
      <c r="C814" s="168"/>
      <c r="D814" s="137"/>
      <c r="E814" s="137"/>
      <c r="F814" s="296"/>
      <c r="G814" s="296"/>
      <c r="H814" s="296"/>
      <c r="I814" s="297"/>
      <c r="J814" s="296"/>
      <c r="K814" s="292"/>
      <c r="L814" s="298"/>
      <c r="M814" s="292"/>
      <c r="N814" s="299"/>
      <c r="O814" s="292"/>
      <c r="P814" s="114"/>
      <c r="Q814" s="114"/>
      <c r="R814" s="114"/>
    </row>
    <row r="815" spans="1:18" ht="105">
      <c r="A815" s="222">
        <v>297</v>
      </c>
      <c r="B815" s="254" t="s">
        <v>2193</v>
      </c>
      <c r="C815" s="164" t="s">
        <v>1606</v>
      </c>
      <c r="D815" s="254" t="s">
        <v>910</v>
      </c>
      <c r="E815" s="254">
        <v>30</v>
      </c>
      <c r="F815" s="255" t="s">
        <v>1838</v>
      </c>
      <c r="G815" s="255"/>
      <c r="H815" s="255"/>
      <c r="I815" s="256" t="s">
        <v>630</v>
      </c>
      <c r="J815" s="255" t="s">
        <v>1724</v>
      </c>
      <c r="K815" s="250">
        <v>6.67</v>
      </c>
      <c r="L815" s="251">
        <v>6.67</v>
      </c>
      <c r="M815" s="250"/>
      <c r="N815" s="290"/>
      <c r="O815" s="250">
        <v>6.67</v>
      </c>
      <c r="P815" s="112">
        <v>1</v>
      </c>
      <c r="Q815" s="113"/>
      <c r="R815" s="113"/>
    </row>
    <row r="816" spans="1:18" ht="168">
      <c r="A816" s="226">
        <v>297</v>
      </c>
      <c r="B816" s="101" t="s">
        <v>2193</v>
      </c>
      <c r="C816" s="195" t="s">
        <v>1606</v>
      </c>
      <c r="D816" s="101" t="s">
        <v>910</v>
      </c>
      <c r="E816" s="101">
        <v>30</v>
      </c>
      <c r="F816" s="90" t="s">
        <v>1343</v>
      </c>
      <c r="G816" s="96" t="s">
        <v>2523</v>
      </c>
      <c r="H816" s="276">
        <v>1</v>
      </c>
      <c r="I816" s="90" t="s">
        <v>2524</v>
      </c>
      <c r="J816" s="90" t="s">
        <v>1124</v>
      </c>
      <c r="K816" s="276">
        <v>6.71</v>
      </c>
      <c r="L816" s="277">
        <v>5.59</v>
      </c>
      <c r="M816" s="278"/>
      <c r="N816" s="282"/>
      <c r="O816" s="276">
        <v>6.71</v>
      </c>
      <c r="P816" s="112">
        <v>2</v>
      </c>
      <c r="Q816" s="113"/>
      <c r="R816" s="113"/>
    </row>
    <row r="817" spans="1:18" ht="21">
      <c r="A817" s="225"/>
      <c r="B817" s="137"/>
      <c r="C817" s="168"/>
      <c r="D817" s="137"/>
      <c r="E817" s="137"/>
      <c r="F817" s="111"/>
      <c r="G817" s="111"/>
      <c r="H817" s="272"/>
      <c r="I817" s="111"/>
      <c r="J817" s="111"/>
      <c r="K817" s="272"/>
      <c r="L817" s="273"/>
      <c r="M817" s="274"/>
      <c r="N817" s="272"/>
      <c r="O817" s="272"/>
      <c r="P817" s="114"/>
      <c r="Q817" s="114"/>
      <c r="R817" s="114"/>
    </row>
    <row r="818" spans="1:18" ht="41.25">
      <c r="A818" s="222"/>
      <c r="B818" s="222" t="s">
        <v>2361</v>
      </c>
      <c r="C818" s="254"/>
      <c r="D818" s="308" t="s">
        <v>2362</v>
      </c>
      <c r="E818" s="254"/>
      <c r="F818" s="255"/>
      <c r="G818" s="255"/>
      <c r="H818" s="255"/>
      <c r="I818" s="256"/>
      <c r="J818" s="255"/>
      <c r="K818" s="250"/>
      <c r="L818" s="251"/>
      <c r="M818" s="250"/>
      <c r="N818" s="290"/>
      <c r="O818" s="250"/>
      <c r="P818" s="112"/>
      <c r="Q818" s="113"/>
      <c r="R818" s="113"/>
    </row>
    <row r="819" spans="1:18" ht="105">
      <c r="A819" s="226">
        <v>298</v>
      </c>
      <c r="B819" s="101" t="s">
        <v>1215</v>
      </c>
      <c r="C819" s="101" t="s">
        <v>2188</v>
      </c>
      <c r="D819" s="101" t="s">
        <v>2189</v>
      </c>
      <c r="E819" s="101">
        <v>70</v>
      </c>
      <c r="F819" s="90" t="s">
        <v>1344</v>
      </c>
      <c r="G819" s="96" t="s">
        <v>1345</v>
      </c>
      <c r="H819" s="276">
        <v>1</v>
      </c>
      <c r="I819" s="90" t="s">
        <v>1346</v>
      </c>
      <c r="J819" s="90" t="s">
        <v>1124</v>
      </c>
      <c r="K819" s="276">
        <v>3.18</v>
      </c>
      <c r="L819" s="277">
        <v>2.65</v>
      </c>
      <c r="M819" s="278"/>
      <c r="N819" s="282"/>
      <c r="O819" s="276">
        <v>3.18</v>
      </c>
      <c r="P819" s="112">
        <v>1</v>
      </c>
      <c r="Q819" s="113"/>
      <c r="R819" s="113"/>
    </row>
    <row r="820" spans="1:18" ht="122.25">
      <c r="A820" s="227">
        <v>298</v>
      </c>
      <c r="B820" s="283" t="s">
        <v>1215</v>
      </c>
      <c r="C820" s="283" t="s">
        <v>2188</v>
      </c>
      <c r="D820" s="283" t="s">
        <v>2189</v>
      </c>
      <c r="E820" s="283">
        <v>70</v>
      </c>
      <c r="F820" s="284" t="s">
        <v>247</v>
      </c>
      <c r="G820" s="284"/>
      <c r="H820" s="284"/>
      <c r="I820" s="285" t="s">
        <v>248</v>
      </c>
      <c r="J820" s="284" t="s">
        <v>179</v>
      </c>
      <c r="K820" s="286">
        <v>3.25</v>
      </c>
      <c r="L820" s="287">
        <v>3.25</v>
      </c>
      <c r="M820" s="286" t="s">
        <v>182</v>
      </c>
      <c r="N820" s="288" t="s">
        <v>182</v>
      </c>
      <c r="O820" s="250">
        <v>3.25</v>
      </c>
      <c r="P820" s="112">
        <v>2</v>
      </c>
      <c r="Q820" s="113"/>
      <c r="R820" s="113"/>
    </row>
    <row r="821" spans="1:18" ht="61.5">
      <c r="A821" s="222">
        <v>298</v>
      </c>
      <c r="B821" s="254" t="s">
        <v>1215</v>
      </c>
      <c r="C821" s="254" t="s">
        <v>2188</v>
      </c>
      <c r="D821" s="254" t="s">
        <v>2189</v>
      </c>
      <c r="E821" s="254">
        <v>70</v>
      </c>
      <c r="F821" s="255" t="s">
        <v>1839</v>
      </c>
      <c r="G821" s="255"/>
      <c r="H821" s="255"/>
      <c r="I821" s="256" t="s">
        <v>1729</v>
      </c>
      <c r="J821" s="255" t="s">
        <v>1724</v>
      </c>
      <c r="K821" s="250">
        <v>3.51</v>
      </c>
      <c r="L821" s="251">
        <v>3.51</v>
      </c>
      <c r="M821" s="250"/>
      <c r="N821" s="290"/>
      <c r="O821" s="250">
        <v>3.51</v>
      </c>
      <c r="P821" s="112">
        <v>3</v>
      </c>
      <c r="Q821" s="113"/>
      <c r="R821" s="113"/>
    </row>
    <row r="822" spans="1:18" ht="21">
      <c r="A822" s="225"/>
      <c r="B822" s="137"/>
      <c r="C822" s="137"/>
      <c r="D822" s="137"/>
      <c r="E822" s="137"/>
      <c r="F822" s="111"/>
      <c r="G822" s="111"/>
      <c r="H822" s="272"/>
      <c r="I822" s="111"/>
      <c r="J822" s="111"/>
      <c r="K822" s="272"/>
      <c r="L822" s="273"/>
      <c r="M822" s="274"/>
      <c r="N822" s="294"/>
      <c r="O822" s="272"/>
      <c r="P822" s="114"/>
      <c r="Q822" s="114"/>
      <c r="R822" s="114"/>
    </row>
    <row r="823" spans="1:18" ht="105">
      <c r="A823" s="222">
        <v>299</v>
      </c>
      <c r="B823" s="254" t="s">
        <v>90</v>
      </c>
      <c r="C823" s="254" t="s">
        <v>2386</v>
      </c>
      <c r="D823" s="254" t="s">
        <v>1267</v>
      </c>
      <c r="E823" s="254">
        <v>50</v>
      </c>
      <c r="F823" s="90" t="s">
        <v>1347</v>
      </c>
      <c r="G823" s="96" t="s">
        <v>1345</v>
      </c>
      <c r="H823" s="276">
        <v>1</v>
      </c>
      <c r="I823" s="90" t="s">
        <v>1346</v>
      </c>
      <c r="J823" s="90" t="s">
        <v>1124</v>
      </c>
      <c r="K823" s="276">
        <v>10.93</v>
      </c>
      <c r="L823" s="277">
        <v>9.11</v>
      </c>
      <c r="M823" s="278"/>
      <c r="N823" s="282"/>
      <c r="O823" s="276">
        <v>10.93</v>
      </c>
      <c r="P823" s="112"/>
      <c r="Q823" s="519" t="s">
        <v>2806</v>
      </c>
      <c r="R823" s="113"/>
    </row>
    <row r="824" spans="1:18" ht="42.75">
      <c r="A824" s="230">
        <v>299</v>
      </c>
      <c r="B824" s="325" t="s">
        <v>90</v>
      </c>
      <c r="C824" s="325" t="s">
        <v>2386</v>
      </c>
      <c r="D824" s="325" t="s">
        <v>1267</v>
      </c>
      <c r="E824" s="325">
        <v>50</v>
      </c>
      <c r="F824" s="41" t="s">
        <v>229</v>
      </c>
      <c r="G824" s="96"/>
      <c r="H824" s="276"/>
      <c r="I824" s="437" t="s">
        <v>230</v>
      </c>
      <c r="J824" s="326" t="s">
        <v>1385</v>
      </c>
      <c r="K824" s="327">
        <v>12.360000000000001</v>
      </c>
      <c r="L824" s="327">
        <v>12.360000000000001</v>
      </c>
      <c r="M824" s="328">
        <v>12.5</v>
      </c>
      <c r="N824" s="329">
        <v>12.5</v>
      </c>
      <c r="O824" s="276">
        <v>12.36</v>
      </c>
      <c r="P824" s="112">
        <v>1</v>
      </c>
      <c r="Q824" s="113"/>
      <c r="R824" s="113"/>
    </row>
    <row r="825" spans="1:18" ht="21">
      <c r="A825" s="231"/>
      <c r="B825" s="330"/>
      <c r="C825" s="330"/>
      <c r="D825" s="330"/>
      <c r="E825" s="330"/>
      <c r="F825" s="438"/>
      <c r="G825" s="111"/>
      <c r="H825" s="272"/>
      <c r="I825" s="439"/>
      <c r="J825" s="331"/>
      <c r="K825" s="332"/>
      <c r="L825" s="332"/>
      <c r="M825" s="333"/>
      <c r="N825" s="334"/>
      <c r="O825" s="333"/>
      <c r="P825" s="114"/>
      <c r="Q825" s="114"/>
      <c r="R825" s="114"/>
    </row>
    <row r="826" spans="1:18" ht="105">
      <c r="A826" s="222">
        <v>300</v>
      </c>
      <c r="B826" s="254" t="s">
        <v>90</v>
      </c>
      <c r="C826" s="254" t="s">
        <v>2386</v>
      </c>
      <c r="D826" s="254" t="s">
        <v>1268</v>
      </c>
      <c r="E826" s="254">
        <v>10</v>
      </c>
      <c r="F826" s="90" t="s">
        <v>1348</v>
      </c>
      <c r="G826" s="96" t="s">
        <v>1345</v>
      </c>
      <c r="H826" s="276">
        <v>1</v>
      </c>
      <c r="I826" s="90" t="s">
        <v>1346</v>
      </c>
      <c r="J826" s="90" t="s">
        <v>1124</v>
      </c>
      <c r="K826" s="276">
        <v>2.88</v>
      </c>
      <c r="L826" s="277">
        <v>2.4</v>
      </c>
      <c r="M826" s="278"/>
      <c r="N826" s="282"/>
      <c r="O826" s="276">
        <v>2.88</v>
      </c>
      <c r="P826" s="112"/>
      <c r="Q826" s="519" t="s">
        <v>2806</v>
      </c>
      <c r="R826" s="113"/>
    </row>
    <row r="827" spans="1:18" ht="81.75">
      <c r="A827" s="230">
        <v>300</v>
      </c>
      <c r="B827" s="325" t="s">
        <v>90</v>
      </c>
      <c r="C827" s="325" t="s">
        <v>2386</v>
      </c>
      <c r="D827" s="325" t="s">
        <v>1268</v>
      </c>
      <c r="E827" s="325">
        <v>10</v>
      </c>
      <c r="F827" s="41" t="s">
        <v>231</v>
      </c>
      <c r="G827" s="96"/>
      <c r="H827" s="276"/>
      <c r="I827" s="437" t="s">
        <v>230</v>
      </c>
      <c r="J827" s="326" t="s">
        <v>1385</v>
      </c>
      <c r="K827" s="327">
        <v>3.5999999999999996</v>
      </c>
      <c r="L827" s="327">
        <v>3.5999999999999996</v>
      </c>
      <c r="M827" s="328">
        <v>1.25</v>
      </c>
      <c r="N827" s="329">
        <v>1.25</v>
      </c>
      <c r="O827" s="278">
        <v>3.6</v>
      </c>
      <c r="P827" s="112"/>
      <c r="Q827" s="540" t="s">
        <v>2809</v>
      </c>
      <c r="R827" s="113"/>
    </row>
    <row r="828" spans="1:18" ht="21">
      <c r="A828" s="231"/>
      <c r="B828" s="330"/>
      <c r="C828" s="330"/>
      <c r="D828" s="330"/>
      <c r="E828" s="330"/>
      <c r="F828" s="438"/>
      <c r="G828" s="111"/>
      <c r="H828" s="272"/>
      <c r="I828" s="439"/>
      <c r="J828" s="331"/>
      <c r="K828" s="332"/>
      <c r="L828" s="332"/>
      <c r="M828" s="333"/>
      <c r="N828" s="333"/>
      <c r="O828" s="333"/>
      <c r="P828" s="114"/>
      <c r="Q828" s="114"/>
      <c r="R828" s="114"/>
    </row>
    <row r="829" spans="1:18" ht="122.25">
      <c r="A829" s="233">
        <v>301</v>
      </c>
      <c r="B829" s="365" t="s">
        <v>90</v>
      </c>
      <c r="C829" s="365" t="s">
        <v>2386</v>
      </c>
      <c r="D829" s="365" t="s">
        <v>907</v>
      </c>
      <c r="E829" s="365">
        <v>130</v>
      </c>
      <c r="F829" s="335" t="s">
        <v>249</v>
      </c>
      <c r="G829" s="335"/>
      <c r="H829" s="335"/>
      <c r="I829" s="367" t="s">
        <v>2770</v>
      </c>
      <c r="J829" s="335" t="s">
        <v>179</v>
      </c>
      <c r="K829" s="368">
        <v>10.98</v>
      </c>
      <c r="L829" s="369">
        <v>10.98</v>
      </c>
      <c r="M829" s="368">
        <v>12.5</v>
      </c>
      <c r="N829" s="370">
        <v>12.5</v>
      </c>
      <c r="O829" s="371">
        <v>10.98</v>
      </c>
      <c r="P829" s="131">
        <v>1</v>
      </c>
      <c r="Q829" s="132"/>
      <c r="R829" s="132"/>
    </row>
    <row r="830" spans="1:18" ht="21">
      <c r="A830" s="225"/>
      <c r="B830" s="137"/>
      <c r="C830" s="137"/>
      <c r="D830" s="137"/>
      <c r="E830" s="137"/>
      <c r="F830" s="341"/>
      <c r="G830" s="341"/>
      <c r="H830" s="341"/>
      <c r="I830" s="372"/>
      <c r="J830" s="341"/>
      <c r="K830" s="373"/>
      <c r="L830" s="374"/>
      <c r="M830" s="373"/>
      <c r="N830" s="373"/>
      <c r="O830" s="373"/>
      <c r="P830" s="114"/>
      <c r="Q830" s="114"/>
      <c r="R830" s="114"/>
    </row>
    <row r="831" spans="1:19" ht="102">
      <c r="A831" s="236">
        <v>302</v>
      </c>
      <c r="B831" s="424" t="s">
        <v>90</v>
      </c>
      <c r="C831" s="424" t="s">
        <v>2386</v>
      </c>
      <c r="D831" s="424" t="s">
        <v>447</v>
      </c>
      <c r="E831" s="424">
        <v>30</v>
      </c>
      <c r="F831" s="425" t="s">
        <v>2771</v>
      </c>
      <c r="G831" s="425"/>
      <c r="H831" s="425"/>
      <c r="I831" s="426" t="s">
        <v>2770</v>
      </c>
      <c r="J831" s="425" t="s">
        <v>179</v>
      </c>
      <c r="K831" s="427">
        <v>1.25</v>
      </c>
      <c r="L831" s="428">
        <v>1.25</v>
      </c>
      <c r="M831" s="429">
        <v>1.25</v>
      </c>
      <c r="N831" s="289">
        <v>1.25</v>
      </c>
      <c r="O831" s="289">
        <v>1.25</v>
      </c>
      <c r="P831" s="141">
        <v>1</v>
      </c>
      <c r="Q831" s="142"/>
      <c r="R831" s="142"/>
      <c r="S831" s="82" t="s">
        <v>1217</v>
      </c>
    </row>
    <row r="832" spans="1:18" ht="84">
      <c r="A832" s="222">
        <v>302</v>
      </c>
      <c r="B832" s="254" t="s">
        <v>90</v>
      </c>
      <c r="C832" s="254" t="s">
        <v>2386</v>
      </c>
      <c r="D832" s="254" t="s">
        <v>447</v>
      </c>
      <c r="E832" s="254">
        <v>30</v>
      </c>
      <c r="F832" s="255" t="s">
        <v>1840</v>
      </c>
      <c r="G832" s="255"/>
      <c r="H832" s="255"/>
      <c r="I832" s="256" t="s">
        <v>1729</v>
      </c>
      <c r="J832" s="255" t="s">
        <v>1724</v>
      </c>
      <c r="K832" s="250">
        <v>2.67</v>
      </c>
      <c r="L832" s="251">
        <v>2.67</v>
      </c>
      <c r="M832" s="290"/>
      <c r="N832" s="289"/>
      <c r="O832" s="289">
        <v>2.67</v>
      </c>
      <c r="P832" s="141">
        <v>2</v>
      </c>
      <c r="Q832" s="142"/>
      <c r="R832" s="142"/>
    </row>
    <row r="833" spans="1:18" ht="21">
      <c r="A833" s="237"/>
      <c r="B833" s="431"/>
      <c r="C833" s="431"/>
      <c r="D833" s="431"/>
      <c r="E833" s="431"/>
      <c r="F833" s="341"/>
      <c r="G833" s="341"/>
      <c r="H833" s="341"/>
      <c r="I833" s="372"/>
      <c r="J833" s="341"/>
      <c r="K833" s="373"/>
      <c r="L833" s="374"/>
      <c r="M833" s="373"/>
      <c r="N833" s="373"/>
      <c r="O833" s="373"/>
      <c r="P833" s="114"/>
      <c r="Q833" s="114"/>
      <c r="R833" s="114"/>
    </row>
    <row r="834" spans="1:19" ht="84">
      <c r="A834" s="227">
        <v>303</v>
      </c>
      <c r="B834" s="283" t="s">
        <v>90</v>
      </c>
      <c r="C834" s="283" t="s">
        <v>2386</v>
      </c>
      <c r="D834" s="283" t="s">
        <v>911</v>
      </c>
      <c r="E834" s="283">
        <v>20</v>
      </c>
      <c r="F834" s="284" t="s">
        <v>2772</v>
      </c>
      <c r="G834" s="284"/>
      <c r="H834" s="284"/>
      <c r="I834" s="285" t="s">
        <v>2773</v>
      </c>
      <c r="J834" s="284" t="s">
        <v>179</v>
      </c>
      <c r="K834" s="286">
        <v>4.16</v>
      </c>
      <c r="L834" s="287">
        <v>4.16</v>
      </c>
      <c r="M834" s="286">
        <v>5.44</v>
      </c>
      <c r="N834" s="288">
        <v>5.44</v>
      </c>
      <c r="O834" s="289">
        <v>4.16</v>
      </c>
      <c r="P834" s="112">
        <v>1</v>
      </c>
      <c r="Q834" s="113"/>
      <c r="R834" s="113"/>
      <c r="S834" s="82" t="s">
        <v>1217</v>
      </c>
    </row>
    <row r="835" spans="1:18" ht="29.25">
      <c r="A835" s="230">
        <v>303</v>
      </c>
      <c r="B835" s="325" t="s">
        <v>90</v>
      </c>
      <c r="C835" s="325" t="s">
        <v>2386</v>
      </c>
      <c r="D835" s="325" t="s">
        <v>911</v>
      </c>
      <c r="E835" s="325">
        <v>20</v>
      </c>
      <c r="F835" s="41" t="s">
        <v>232</v>
      </c>
      <c r="G835" s="96"/>
      <c r="H835" s="276"/>
      <c r="I835" s="41" t="s">
        <v>233</v>
      </c>
      <c r="J835" s="326" t="s">
        <v>1385</v>
      </c>
      <c r="K835" s="327">
        <v>5.64</v>
      </c>
      <c r="L835" s="327">
        <v>5.64</v>
      </c>
      <c r="M835" s="328">
        <v>6.04</v>
      </c>
      <c r="N835" s="329"/>
      <c r="O835" s="289">
        <v>5.64</v>
      </c>
      <c r="P835" s="112">
        <v>2</v>
      </c>
      <c r="Q835" s="113"/>
      <c r="R835" s="113"/>
    </row>
    <row r="836" spans="1:18" ht="84">
      <c r="A836" s="226">
        <v>303</v>
      </c>
      <c r="B836" s="101" t="s">
        <v>90</v>
      </c>
      <c r="C836" s="101" t="s">
        <v>2386</v>
      </c>
      <c r="D836" s="101" t="s">
        <v>911</v>
      </c>
      <c r="E836" s="101">
        <v>20</v>
      </c>
      <c r="F836" s="90" t="s">
        <v>1349</v>
      </c>
      <c r="G836" s="96" t="s">
        <v>1157</v>
      </c>
      <c r="H836" s="276">
        <v>1</v>
      </c>
      <c r="I836" s="90" t="s">
        <v>2474</v>
      </c>
      <c r="J836" s="90" t="s">
        <v>1124</v>
      </c>
      <c r="K836" s="276">
        <v>5.94</v>
      </c>
      <c r="L836" s="277">
        <v>4.95</v>
      </c>
      <c r="M836" s="278"/>
      <c r="N836" s="282"/>
      <c r="O836" s="276">
        <v>5.94</v>
      </c>
      <c r="P836" s="112">
        <v>3</v>
      </c>
      <c r="Q836" s="113"/>
      <c r="R836" s="113"/>
    </row>
    <row r="837" spans="1:18" ht="84">
      <c r="A837" s="222">
        <v>303</v>
      </c>
      <c r="B837" s="254" t="s">
        <v>90</v>
      </c>
      <c r="C837" s="254" t="s">
        <v>2386</v>
      </c>
      <c r="D837" s="254" t="s">
        <v>911</v>
      </c>
      <c r="E837" s="254">
        <v>20</v>
      </c>
      <c r="F837" s="255" t="s">
        <v>1841</v>
      </c>
      <c r="G837" s="255"/>
      <c r="H837" s="255"/>
      <c r="I837" s="256" t="s">
        <v>2927</v>
      </c>
      <c r="J837" s="255" t="s">
        <v>1724</v>
      </c>
      <c r="K837" s="250">
        <v>6.04</v>
      </c>
      <c r="L837" s="251">
        <v>6.04</v>
      </c>
      <c r="M837" s="250"/>
      <c r="N837" s="290"/>
      <c r="O837" s="250">
        <v>6.04</v>
      </c>
      <c r="P837" s="112">
        <v>4</v>
      </c>
      <c r="Q837" s="113"/>
      <c r="R837" s="113"/>
    </row>
    <row r="838" spans="1:18" ht="21">
      <c r="A838" s="231"/>
      <c r="B838" s="330"/>
      <c r="C838" s="330"/>
      <c r="D838" s="330"/>
      <c r="E838" s="330"/>
      <c r="F838" s="438"/>
      <c r="G838" s="111"/>
      <c r="H838" s="272"/>
      <c r="I838" s="438"/>
      <c r="J838" s="331"/>
      <c r="K838" s="332"/>
      <c r="L838" s="332"/>
      <c r="M838" s="333"/>
      <c r="N838" s="333"/>
      <c r="O838" s="333"/>
      <c r="P838" s="114"/>
      <c r="Q838" s="114"/>
      <c r="R838" s="114"/>
    </row>
    <row r="839" spans="1:18" ht="63">
      <c r="A839" s="222">
        <v>304</v>
      </c>
      <c r="B839" s="101" t="s">
        <v>90</v>
      </c>
      <c r="C839" s="101" t="s">
        <v>2386</v>
      </c>
      <c r="D839" s="101" t="s">
        <v>2664</v>
      </c>
      <c r="E839" s="101">
        <v>50</v>
      </c>
      <c r="F839" s="41" t="s">
        <v>234</v>
      </c>
      <c r="G839" s="255"/>
      <c r="H839" s="255"/>
      <c r="I839" s="41" t="s">
        <v>233</v>
      </c>
      <c r="J839" s="326" t="s">
        <v>1385</v>
      </c>
      <c r="K839" s="327">
        <v>15</v>
      </c>
      <c r="L839" s="327">
        <v>15</v>
      </c>
      <c r="M839" s="327">
        <v>15.1</v>
      </c>
      <c r="N839" s="329"/>
      <c r="O839" s="250">
        <v>15</v>
      </c>
      <c r="P839" s="112">
        <v>1</v>
      </c>
      <c r="Q839" s="113"/>
      <c r="R839" s="113"/>
    </row>
    <row r="840" spans="1:18" ht="21">
      <c r="A840" s="225"/>
      <c r="B840" s="137"/>
      <c r="C840" s="137"/>
      <c r="D840" s="137"/>
      <c r="E840" s="137"/>
      <c r="F840" s="438"/>
      <c r="G840" s="296"/>
      <c r="H840" s="296"/>
      <c r="I840" s="438"/>
      <c r="J840" s="331"/>
      <c r="K840" s="332"/>
      <c r="L840" s="332"/>
      <c r="M840" s="332"/>
      <c r="N840" s="334"/>
      <c r="O840" s="333"/>
      <c r="P840" s="114"/>
      <c r="Q840" s="114"/>
      <c r="R840" s="114"/>
    </row>
    <row r="841" spans="1:18" ht="84">
      <c r="A841" s="222">
        <v>305</v>
      </c>
      <c r="B841" s="254" t="s">
        <v>90</v>
      </c>
      <c r="C841" s="254" t="s">
        <v>2763</v>
      </c>
      <c r="D841" s="254" t="s">
        <v>2814</v>
      </c>
      <c r="E841" s="254">
        <v>2</v>
      </c>
      <c r="F841" s="90" t="s">
        <v>1350</v>
      </c>
      <c r="G841" s="96" t="s">
        <v>1345</v>
      </c>
      <c r="H841" s="276">
        <v>1</v>
      </c>
      <c r="I841" s="90" t="s">
        <v>1351</v>
      </c>
      <c r="J841" s="90" t="s">
        <v>1124</v>
      </c>
      <c r="K841" s="276">
        <v>3.3</v>
      </c>
      <c r="L841" s="277">
        <v>2.75</v>
      </c>
      <c r="M841" s="250"/>
      <c r="N841" s="290"/>
      <c r="O841" s="250">
        <v>3.3</v>
      </c>
      <c r="P841" s="112">
        <v>1</v>
      </c>
      <c r="Q841" s="113"/>
      <c r="R841" s="113"/>
    </row>
    <row r="842" spans="1:18" ht="21">
      <c r="A842" s="225"/>
      <c r="B842" s="137"/>
      <c r="C842" s="137"/>
      <c r="D842" s="137"/>
      <c r="E842" s="137"/>
      <c r="F842" s="111"/>
      <c r="G842" s="111"/>
      <c r="H842" s="272"/>
      <c r="I842" s="111"/>
      <c r="J842" s="111"/>
      <c r="K842" s="272"/>
      <c r="L842" s="273"/>
      <c r="M842" s="292"/>
      <c r="N842" s="299"/>
      <c r="O842" s="292"/>
      <c r="P842" s="114"/>
      <c r="Q842" s="114"/>
      <c r="R842" s="114"/>
    </row>
    <row r="843" spans="1:18" ht="84">
      <c r="A843" s="222">
        <v>306</v>
      </c>
      <c r="B843" s="254" t="s">
        <v>90</v>
      </c>
      <c r="C843" s="254" t="s">
        <v>2764</v>
      </c>
      <c r="D843" s="254" t="s">
        <v>2815</v>
      </c>
      <c r="E843" s="254">
        <v>2</v>
      </c>
      <c r="F843" s="90" t="s">
        <v>1352</v>
      </c>
      <c r="G843" s="96" t="s">
        <v>1345</v>
      </c>
      <c r="H843" s="276">
        <v>1</v>
      </c>
      <c r="I843" s="90" t="s">
        <v>1351</v>
      </c>
      <c r="J843" s="90" t="s">
        <v>1124</v>
      </c>
      <c r="K843" s="276">
        <v>6.18</v>
      </c>
      <c r="L843" s="277">
        <v>5.15</v>
      </c>
      <c r="M843" s="250"/>
      <c r="N843" s="290"/>
      <c r="O843" s="250">
        <v>6.18</v>
      </c>
      <c r="P843" s="112">
        <v>1</v>
      </c>
      <c r="Q843" s="113"/>
      <c r="R843" s="113"/>
    </row>
    <row r="844" spans="1:18" ht="21">
      <c r="A844" s="225"/>
      <c r="B844" s="137"/>
      <c r="C844" s="137"/>
      <c r="D844" s="137"/>
      <c r="E844" s="137"/>
      <c r="F844" s="111"/>
      <c r="G844" s="111"/>
      <c r="H844" s="272"/>
      <c r="I844" s="111"/>
      <c r="J844" s="111"/>
      <c r="K844" s="272"/>
      <c r="L844" s="273"/>
      <c r="M844" s="292"/>
      <c r="N844" s="299"/>
      <c r="O844" s="292"/>
      <c r="P844" s="114"/>
      <c r="Q844" s="114"/>
      <c r="R844" s="114"/>
    </row>
    <row r="845" spans="1:18" ht="122.25">
      <c r="A845" s="227">
        <v>307</v>
      </c>
      <c r="B845" s="283" t="s">
        <v>90</v>
      </c>
      <c r="C845" s="283" t="s">
        <v>1434</v>
      </c>
      <c r="D845" s="283" t="s">
        <v>454</v>
      </c>
      <c r="E845" s="283">
        <v>2</v>
      </c>
      <c r="F845" s="284" t="s">
        <v>2774</v>
      </c>
      <c r="G845" s="284"/>
      <c r="H845" s="284"/>
      <c r="I845" s="285" t="s">
        <v>248</v>
      </c>
      <c r="J845" s="284" t="s">
        <v>179</v>
      </c>
      <c r="K845" s="286">
        <v>14.37</v>
      </c>
      <c r="L845" s="287">
        <v>14.37</v>
      </c>
      <c r="M845" s="286" t="s">
        <v>182</v>
      </c>
      <c r="N845" s="288" t="s">
        <v>182</v>
      </c>
      <c r="O845" s="289">
        <v>14.37</v>
      </c>
      <c r="P845" s="112">
        <v>1</v>
      </c>
      <c r="Q845" s="113"/>
      <c r="R845" s="113"/>
    </row>
    <row r="846" spans="1:18" ht="105">
      <c r="A846" s="226">
        <v>307</v>
      </c>
      <c r="B846" s="101" t="s">
        <v>90</v>
      </c>
      <c r="C846" s="101" t="s">
        <v>1434</v>
      </c>
      <c r="D846" s="101" t="s">
        <v>454</v>
      </c>
      <c r="E846" s="101">
        <v>2</v>
      </c>
      <c r="F846" s="90" t="s">
        <v>1353</v>
      </c>
      <c r="G846" s="96" t="s">
        <v>1345</v>
      </c>
      <c r="H846" s="276">
        <v>1</v>
      </c>
      <c r="I846" s="90" t="s">
        <v>1346</v>
      </c>
      <c r="J846" s="90" t="s">
        <v>1124</v>
      </c>
      <c r="K846" s="276">
        <v>16.92</v>
      </c>
      <c r="L846" s="277">
        <v>14.1</v>
      </c>
      <c r="M846" s="278"/>
      <c r="N846" s="432"/>
      <c r="O846" s="289">
        <v>16.92</v>
      </c>
      <c r="P846" s="112">
        <v>2</v>
      </c>
      <c r="Q846" s="113"/>
      <c r="R846" s="113"/>
    </row>
    <row r="847" spans="1:18" ht="61.5">
      <c r="A847" s="222">
        <v>307</v>
      </c>
      <c r="B847" s="254" t="s">
        <v>90</v>
      </c>
      <c r="C847" s="254" t="s">
        <v>1434</v>
      </c>
      <c r="D847" s="254" t="s">
        <v>454</v>
      </c>
      <c r="E847" s="254">
        <v>2</v>
      </c>
      <c r="F847" s="255" t="s">
        <v>1842</v>
      </c>
      <c r="G847" s="255"/>
      <c r="H847" s="255"/>
      <c r="I847" s="256" t="s">
        <v>1729</v>
      </c>
      <c r="J847" s="255" t="s">
        <v>1724</v>
      </c>
      <c r="K847" s="250">
        <v>18.27</v>
      </c>
      <c r="L847" s="251">
        <v>18.27</v>
      </c>
      <c r="M847" s="250"/>
      <c r="N847" s="290"/>
      <c r="O847" s="250">
        <v>18.27</v>
      </c>
      <c r="P847" s="112">
        <v>3</v>
      </c>
      <c r="Q847" s="113"/>
      <c r="R847" s="113"/>
    </row>
    <row r="848" spans="1:18" ht="21">
      <c r="A848" s="225"/>
      <c r="B848" s="137"/>
      <c r="C848" s="137"/>
      <c r="D848" s="137"/>
      <c r="E848" s="137"/>
      <c r="F848" s="111"/>
      <c r="G848" s="111"/>
      <c r="H848" s="272"/>
      <c r="I848" s="111"/>
      <c r="J848" s="111"/>
      <c r="K848" s="272"/>
      <c r="L848" s="273"/>
      <c r="M848" s="274"/>
      <c r="N848" s="294"/>
      <c r="O848" s="272"/>
      <c r="P848" s="114"/>
      <c r="Q848" s="114"/>
      <c r="R848" s="114"/>
    </row>
    <row r="849" spans="1:18" ht="63">
      <c r="A849" s="236">
        <v>308</v>
      </c>
      <c r="B849" s="424" t="s">
        <v>91</v>
      </c>
      <c r="C849" s="424" t="s">
        <v>2267</v>
      </c>
      <c r="D849" s="424" t="s">
        <v>2765</v>
      </c>
      <c r="E849" s="424">
        <v>2</v>
      </c>
      <c r="F849" s="425" t="s">
        <v>2775</v>
      </c>
      <c r="G849" s="425"/>
      <c r="H849" s="425"/>
      <c r="I849" s="426" t="s">
        <v>248</v>
      </c>
      <c r="J849" s="425" t="s">
        <v>179</v>
      </c>
      <c r="K849" s="427">
        <v>2.9</v>
      </c>
      <c r="L849" s="428">
        <v>2.9</v>
      </c>
      <c r="M849" s="427" t="s">
        <v>182</v>
      </c>
      <c r="N849" s="429" t="s">
        <v>182</v>
      </c>
      <c r="O849" s="430">
        <v>2.9</v>
      </c>
      <c r="P849" s="141">
        <v>1</v>
      </c>
      <c r="Q849" s="142"/>
      <c r="R849" s="142"/>
    </row>
    <row r="850" spans="1:18" ht="63">
      <c r="A850" s="222">
        <v>308</v>
      </c>
      <c r="B850" s="254" t="s">
        <v>91</v>
      </c>
      <c r="C850" s="254" t="s">
        <v>2267</v>
      </c>
      <c r="D850" s="254" t="s">
        <v>2765</v>
      </c>
      <c r="E850" s="254">
        <v>2</v>
      </c>
      <c r="F850" s="255" t="s">
        <v>1843</v>
      </c>
      <c r="G850" s="255"/>
      <c r="H850" s="255"/>
      <c r="I850" s="256" t="s">
        <v>1729</v>
      </c>
      <c r="J850" s="255" t="s">
        <v>1724</v>
      </c>
      <c r="K850" s="250">
        <v>3.27</v>
      </c>
      <c r="L850" s="251">
        <v>3.27</v>
      </c>
      <c r="M850" s="289"/>
      <c r="N850" s="289"/>
      <c r="O850" s="289">
        <v>3.27</v>
      </c>
      <c r="P850" s="112">
        <v>2</v>
      </c>
      <c r="Q850" s="142"/>
      <c r="R850" s="142"/>
    </row>
    <row r="851" spans="1:18" ht="21">
      <c r="A851" s="237"/>
      <c r="B851" s="431"/>
      <c r="C851" s="431"/>
      <c r="D851" s="431"/>
      <c r="E851" s="431"/>
      <c r="F851" s="341"/>
      <c r="G851" s="341"/>
      <c r="H851" s="341"/>
      <c r="I851" s="372"/>
      <c r="J851" s="341"/>
      <c r="K851" s="373"/>
      <c r="L851" s="374"/>
      <c r="M851" s="373"/>
      <c r="N851" s="373"/>
      <c r="O851" s="373"/>
      <c r="P851" s="114"/>
      <c r="Q851" s="114"/>
      <c r="R851" s="114"/>
    </row>
    <row r="852" spans="1:19" ht="81">
      <c r="A852" s="227">
        <v>309</v>
      </c>
      <c r="B852" s="283" t="s">
        <v>91</v>
      </c>
      <c r="C852" s="283" t="s">
        <v>2267</v>
      </c>
      <c r="D852" s="283" t="s">
        <v>2268</v>
      </c>
      <c r="E852" s="283">
        <v>200</v>
      </c>
      <c r="F852" s="284" t="s">
        <v>2776</v>
      </c>
      <c r="G852" s="284"/>
      <c r="H852" s="284"/>
      <c r="I852" s="285" t="s">
        <v>248</v>
      </c>
      <c r="J852" s="284" t="s">
        <v>179</v>
      </c>
      <c r="K852" s="286">
        <v>2.41</v>
      </c>
      <c r="L852" s="287">
        <v>2.41</v>
      </c>
      <c r="M852" s="286" t="s">
        <v>182</v>
      </c>
      <c r="N852" s="288" t="s">
        <v>182</v>
      </c>
      <c r="O852" s="289">
        <v>2.41</v>
      </c>
      <c r="P852" s="120">
        <v>1</v>
      </c>
      <c r="Q852" s="120"/>
      <c r="R852" s="120"/>
      <c r="S852" s="82" t="s">
        <v>1217</v>
      </c>
    </row>
    <row r="853" spans="1:18" ht="63">
      <c r="A853" s="222">
        <v>309</v>
      </c>
      <c r="B853" s="254" t="s">
        <v>91</v>
      </c>
      <c r="C853" s="254" t="s">
        <v>2267</v>
      </c>
      <c r="D853" s="254" t="s">
        <v>2268</v>
      </c>
      <c r="E853" s="254">
        <v>200</v>
      </c>
      <c r="F853" s="255" t="s">
        <v>1844</v>
      </c>
      <c r="G853" s="255"/>
      <c r="H853" s="255"/>
      <c r="I853" s="256" t="s">
        <v>1729</v>
      </c>
      <c r="J853" s="255" t="s">
        <v>1724</v>
      </c>
      <c r="K853" s="250">
        <v>2.93</v>
      </c>
      <c r="L853" s="251">
        <v>2.93</v>
      </c>
      <c r="M853" s="250"/>
      <c r="N853" s="290"/>
      <c r="O853" s="250">
        <v>2.93</v>
      </c>
      <c r="P853" s="112">
        <v>2</v>
      </c>
      <c r="Q853" s="113"/>
      <c r="R853" s="113"/>
    </row>
    <row r="854" spans="1:18" ht="84">
      <c r="A854" s="226">
        <v>309</v>
      </c>
      <c r="B854" s="101" t="s">
        <v>91</v>
      </c>
      <c r="C854" s="101" t="s">
        <v>2267</v>
      </c>
      <c r="D854" s="101" t="s">
        <v>2268</v>
      </c>
      <c r="E854" s="101">
        <v>200</v>
      </c>
      <c r="F854" s="90" t="s">
        <v>1354</v>
      </c>
      <c r="G854" s="96" t="s">
        <v>1345</v>
      </c>
      <c r="H854" s="276">
        <v>1</v>
      </c>
      <c r="I854" s="90" t="s">
        <v>1355</v>
      </c>
      <c r="J854" s="90" t="s">
        <v>1124</v>
      </c>
      <c r="K854" s="276">
        <v>3.11</v>
      </c>
      <c r="L854" s="277">
        <v>2.59</v>
      </c>
      <c r="M854" s="278"/>
      <c r="N854" s="282"/>
      <c r="O854" s="276">
        <v>3.11</v>
      </c>
      <c r="P854" s="112">
        <v>3</v>
      </c>
      <c r="Q854" s="113"/>
      <c r="R854" s="113"/>
    </row>
    <row r="855" spans="1:18" ht="21">
      <c r="A855" s="225"/>
      <c r="B855" s="137"/>
      <c r="C855" s="137"/>
      <c r="D855" s="137"/>
      <c r="E855" s="137"/>
      <c r="F855" s="111"/>
      <c r="G855" s="111"/>
      <c r="H855" s="272"/>
      <c r="I855" s="111"/>
      <c r="J855" s="111"/>
      <c r="K855" s="272"/>
      <c r="L855" s="273"/>
      <c r="M855" s="274"/>
      <c r="N855" s="294"/>
      <c r="O855" s="272"/>
      <c r="P855" s="114"/>
      <c r="Q855" s="114"/>
      <c r="R855" s="114"/>
    </row>
    <row r="856" spans="1:18" ht="105">
      <c r="A856" s="226">
        <v>310</v>
      </c>
      <c r="B856" s="101" t="s">
        <v>91</v>
      </c>
      <c r="C856" s="101" t="s">
        <v>1095</v>
      </c>
      <c r="D856" s="101" t="s">
        <v>1623</v>
      </c>
      <c r="E856" s="101">
        <v>600</v>
      </c>
      <c r="F856" s="90" t="s">
        <v>1356</v>
      </c>
      <c r="G856" s="96" t="s">
        <v>1345</v>
      </c>
      <c r="H856" s="276">
        <v>1</v>
      </c>
      <c r="I856" s="90" t="s">
        <v>1346</v>
      </c>
      <c r="J856" s="90" t="s">
        <v>1124</v>
      </c>
      <c r="K856" s="276">
        <v>3.84</v>
      </c>
      <c r="L856" s="277">
        <v>3.2</v>
      </c>
      <c r="M856" s="278"/>
      <c r="N856" s="282"/>
      <c r="O856" s="276">
        <v>3.84</v>
      </c>
      <c r="P856" s="112">
        <v>1</v>
      </c>
      <c r="Q856" s="113"/>
      <c r="R856" s="113"/>
    </row>
    <row r="857" spans="1:18" ht="122.25">
      <c r="A857" s="227">
        <v>310</v>
      </c>
      <c r="B857" s="283" t="s">
        <v>91</v>
      </c>
      <c r="C857" s="283" t="s">
        <v>1095</v>
      </c>
      <c r="D857" s="283" t="s">
        <v>1623</v>
      </c>
      <c r="E857" s="283">
        <v>600</v>
      </c>
      <c r="F857" s="284" t="s">
        <v>2777</v>
      </c>
      <c r="G857" s="284"/>
      <c r="H857" s="284"/>
      <c r="I857" s="285" t="s">
        <v>248</v>
      </c>
      <c r="J857" s="284" t="s">
        <v>179</v>
      </c>
      <c r="K857" s="286">
        <v>3.9</v>
      </c>
      <c r="L857" s="287">
        <v>3.9</v>
      </c>
      <c r="M857" s="286" t="s">
        <v>182</v>
      </c>
      <c r="N857" s="288" t="s">
        <v>182</v>
      </c>
      <c r="O857" s="289">
        <v>3.9</v>
      </c>
      <c r="P857" s="112">
        <v>2</v>
      </c>
      <c r="Q857" s="113"/>
      <c r="R857" s="113"/>
    </row>
    <row r="858" spans="1:18" ht="61.5">
      <c r="A858" s="222">
        <v>310</v>
      </c>
      <c r="B858" s="254" t="s">
        <v>91</v>
      </c>
      <c r="C858" s="254" t="s">
        <v>1095</v>
      </c>
      <c r="D858" s="254" t="s">
        <v>1623</v>
      </c>
      <c r="E858" s="254">
        <v>600</v>
      </c>
      <c r="F858" s="255" t="s">
        <v>1845</v>
      </c>
      <c r="G858" s="255"/>
      <c r="H858" s="255"/>
      <c r="I858" s="256" t="s">
        <v>1729</v>
      </c>
      <c r="J858" s="255" t="s">
        <v>1724</v>
      </c>
      <c r="K858" s="250">
        <v>4.41</v>
      </c>
      <c r="L858" s="251">
        <v>4.41</v>
      </c>
      <c r="M858" s="250"/>
      <c r="N858" s="290"/>
      <c r="O858" s="250">
        <v>4.41</v>
      </c>
      <c r="P858" s="112">
        <v>3</v>
      </c>
      <c r="Q858" s="113"/>
      <c r="R858" s="113"/>
    </row>
    <row r="859" spans="1:18" ht="21">
      <c r="A859" s="225"/>
      <c r="B859" s="137"/>
      <c r="C859" s="137"/>
      <c r="D859" s="137"/>
      <c r="E859" s="137"/>
      <c r="F859" s="111"/>
      <c r="G859" s="111"/>
      <c r="H859" s="272"/>
      <c r="I859" s="111"/>
      <c r="J859" s="111"/>
      <c r="K859" s="272"/>
      <c r="L859" s="273"/>
      <c r="M859" s="274"/>
      <c r="N859" s="294"/>
      <c r="O859" s="272"/>
      <c r="P859" s="114"/>
      <c r="Q859" s="114"/>
      <c r="R859" s="114"/>
    </row>
    <row r="860" spans="1:18" ht="105">
      <c r="A860" s="226">
        <v>311</v>
      </c>
      <c r="B860" s="101" t="s">
        <v>91</v>
      </c>
      <c r="C860" s="101" t="s">
        <v>1095</v>
      </c>
      <c r="D860" s="101" t="s">
        <v>1624</v>
      </c>
      <c r="E860" s="101">
        <v>50</v>
      </c>
      <c r="F860" s="90" t="s">
        <v>1357</v>
      </c>
      <c r="G860" s="96" t="s">
        <v>1345</v>
      </c>
      <c r="H860" s="276">
        <v>1</v>
      </c>
      <c r="I860" s="90" t="s">
        <v>1346</v>
      </c>
      <c r="J860" s="90" t="s">
        <v>1124</v>
      </c>
      <c r="K860" s="276">
        <v>4.31</v>
      </c>
      <c r="L860" s="277">
        <v>3.59</v>
      </c>
      <c r="M860" s="278"/>
      <c r="N860" s="282"/>
      <c r="O860" s="276">
        <v>4.31</v>
      </c>
      <c r="P860" s="112">
        <v>1</v>
      </c>
      <c r="Q860" s="113"/>
      <c r="R860" s="113"/>
    </row>
    <row r="861" spans="1:18" ht="122.25">
      <c r="A861" s="227">
        <v>311</v>
      </c>
      <c r="B861" s="283" t="s">
        <v>91</v>
      </c>
      <c r="C861" s="283" t="s">
        <v>1095</v>
      </c>
      <c r="D861" s="283" t="s">
        <v>1624</v>
      </c>
      <c r="E861" s="283">
        <v>50</v>
      </c>
      <c r="F861" s="284" t="s">
        <v>2778</v>
      </c>
      <c r="G861" s="284"/>
      <c r="H861" s="284"/>
      <c r="I861" s="285" t="s">
        <v>248</v>
      </c>
      <c r="J861" s="284" t="s">
        <v>179</v>
      </c>
      <c r="K861" s="286">
        <v>4.41</v>
      </c>
      <c r="L861" s="287">
        <v>4.41</v>
      </c>
      <c r="M861" s="286" t="s">
        <v>182</v>
      </c>
      <c r="N861" s="288" t="s">
        <v>182</v>
      </c>
      <c r="O861" s="289">
        <v>4.41</v>
      </c>
      <c r="P861" s="112">
        <v>2</v>
      </c>
      <c r="Q861" s="113"/>
      <c r="R861" s="113"/>
    </row>
    <row r="862" spans="1:18" ht="61.5">
      <c r="A862" s="222">
        <v>311</v>
      </c>
      <c r="B862" s="254" t="s">
        <v>91</v>
      </c>
      <c r="C862" s="254" t="s">
        <v>1095</v>
      </c>
      <c r="D862" s="254" t="s">
        <v>1624</v>
      </c>
      <c r="E862" s="254">
        <v>50</v>
      </c>
      <c r="F862" s="255" t="s">
        <v>1846</v>
      </c>
      <c r="G862" s="255"/>
      <c r="H862" s="255"/>
      <c r="I862" s="256" t="s">
        <v>1729</v>
      </c>
      <c r="J862" s="255" t="s">
        <v>1724</v>
      </c>
      <c r="K862" s="250">
        <v>5.04</v>
      </c>
      <c r="L862" s="251">
        <v>5.04</v>
      </c>
      <c r="M862" s="250"/>
      <c r="N862" s="290"/>
      <c r="O862" s="250">
        <v>5.04</v>
      </c>
      <c r="P862" s="112">
        <v>3</v>
      </c>
      <c r="Q862" s="113"/>
      <c r="R862" s="113"/>
    </row>
    <row r="863" spans="1:18" ht="21">
      <c r="A863" s="225"/>
      <c r="B863" s="137"/>
      <c r="C863" s="137"/>
      <c r="D863" s="137"/>
      <c r="E863" s="137"/>
      <c r="F863" s="111"/>
      <c r="G863" s="111"/>
      <c r="H863" s="272"/>
      <c r="I863" s="111"/>
      <c r="J863" s="111"/>
      <c r="K863" s="272"/>
      <c r="L863" s="273"/>
      <c r="M863" s="274"/>
      <c r="N863" s="294"/>
      <c r="O863" s="272"/>
      <c r="P863" s="114"/>
      <c r="Q863" s="114"/>
      <c r="R863" s="114"/>
    </row>
    <row r="864" spans="1:18" ht="105">
      <c r="A864" s="226">
        <v>312</v>
      </c>
      <c r="B864" s="101" t="s">
        <v>91</v>
      </c>
      <c r="C864" s="101" t="s">
        <v>1095</v>
      </c>
      <c r="D864" s="101" t="s">
        <v>1096</v>
      </c>
      <c r="E864" s="101">
        <v>150</v>
      </c>
      <c r="F864" s="90" t="s">
        <v>1358</v>
      </c>
      <c r="G864" s="96" t="s">
        <v>1345</v>
      </c>
      <c r="H864" s="276">
        <v>1</v>
      </c>
      <c r="I864" s="90" t="s">
        <v>1346</v>
      </c>
      <c r="J864" s="90" t="s">
        <v>1124</v>
      </c>
      <c r="K864" s="276">
        <v>4.38</v>
      </c>
      <c r="L864" s="277">
        <v>3.65</v>
      </c>
      <c r="M864" s="278"/>
      <c r="N864" s="282"/>
      <c r="O864" s="276">
        <v>4.38</v>
      </c>
      <c r="P864" s="112">
        <v>1</v>
      </c>
      <c r="Q864" s="113"/>
      <c r="R864" s="113"/>
    </row>
    <row r="865" spans="1:18" ht="122.25">
      <c r="A865" s="227">
        <v>312</v>
      </c>
      <c r="B865" s="283" t="s">
        <v>91</v>
      </c>
      <c r="C865" s="283" t="s">
        <v>1095</v>
      </c>
      <c r="D865" s="283" t="s">
        <v>1096</v>
      </c>
      <c r="E865" s="283">
        <v>150</v>
      </c>
      <c r="F865" s="284" t="s">
        <v>2779</v>
      </c>
      <c r="G865" s="284"/>
      <c r="H865" s="284"/>
      <c r="I865" s="285" t="s">
        <v>248</v>
      </c>
      <c r="J865" s="284" t="s">
        <v>179</v>
      </c>
      <c r="K865" s="286">
        <v>4.55</v>
      </c>
      <c r="L865" s="287">
        <v>4.55</v>
      </c>
      <c r="M865" s="286" t="s">
        <v>182</v>
      </c>
      <c r="N865" s="288" t="s">
        <v>182</v>
      </c>
      <c r="O865" s="289">
        <v>4.55</v>
      </c>
      <c r="P865" s="112">
        <v>2</v>
      </c>
      <c r="Q865" s="113"/>
      <c r="R865" s="113"/>
    </row>
    <row r="866" spans="1:18" ht="61.5">
      <c r="A866" s="222">
        <v>312</v>
      </c>
      <c r="B866" s="254" t="s">
        <v>91</v>
      </c>
      <c r="C866" s="254" t="s">
        <v>1095</v>
      </c>
      <c r="D866" s="254" t="s">
        <v>1096</v>
      </c>
      <c r="E866" s="254">
        <v>150</v>
      </c>
      <c r="F866" s="255" t="s">
        <v>1847</v>
      </c>
      <c r="G866" s="255"/>
      <c r="H866" s="255"/>
      <c r="I866" s="256" t="s">
        <v>1729</v>
      </c>
      <c r="J866" s="255" t="s">
        <v>1724</v>
      </c>
      <c r="K866" s="250">
        <v>5.29</v>
      </c>
      <c r="L866" s="251">
        <v>5.29</v>
      </c>
      <c r="M866" s="250"/>
      <c r="N866" s="290"/>
      <c r="O866" s="250">
        <v>5.29</v>
      </c>
      <c r="P866" s="112">
        <v>3</v>
      </c>
      <c r="Q866" s="113"/>
      <c r="R866" s="113"/>
    </row>
    <row r="867" spans="1:18" ht="21">
      <c r="A867" s="225"/>
      <c r="B867" s="137"/>
      <c r="C867" s="137"/>
      <c r="D867" s="137"/>
      <c r="E867" s="137"/>
      <c r="F867" s="111"/>
      <c r="G867" s="111"/>
      <c r="H867" s="272"/>
      <c r="I867" s="111"/>
      <c r="J867" s="111"/>
      <c r="K867" s="272"/>
      <c r="L867" s="273"/>
      <c r="M867" s="274"/>
      <c r="N867" s="294"/>
      <c r="O867" s="272"/>
      <c r="P867" s="114"/>
      <c r="Q867" s="114"/>
      <c r="R867" s="114"/>
    </row>
    <row r="868" spans="1:18" ht="61.5">
      <c r="A868" s="222">
        <v>313</v>
      </c>
      <c r="B868" s="254" t="s">
        <v>91</v>
      </c>
      <c r="C868" s="254" t="s">
        <v>2259</v>
      </c>
      <c r="D868" s="254" t="s">
        <v>2261</v>
      </c>
      <c r="E868" s="254">
        <v>5</v>
      </c>
      <c r="F868" s="255" t="s">
        <v>1848</v>
      </c>
      <c r="G868" s="255"/>
      <c r="H868" s="255"/>
      <c r="I868" s="256" t="s">
        <v>2927</v>
      </c>
      <c r="J868" s="255" t="s">
        <v>1724</v>
      </c>
      <c r="K868" s="250">
        <v>3.03</v>
      </c>
      <c r="L868" s="251">
        <v>3.03</v>
      </c>
      <c r="M868" s="250"/>
      <c r="N868" s="290"/>
      <c r="O868" s="250">
        <v>3.03</v>
      </c>
      <c r="P868" s="112">
        <v>1</v>
      </c>
      <c r="Q868" s="113"/>
      <c r="R868" s="113"/>
    </row>
    <row r="869" spans="1:18" ht="21">
      <c r="A869" s="225"/>
      <c r="B869" s="137"/>
      <c r="C869" s="137"/>
      <c r="D869" s="137"/>
      <c r="E869" s="137"/>
      <c r="F869" s="296"/>
      <c r="G869" s="296"/>
      <c r="H869" s="296"/>
      <c r="I869" s="297"/>
      <c r="J869" s="296"/>
      <c r="K869" s="292"/>
      <c r="L869" s="298"/>
      <c r="M869" s="292"/>
      <c r="N869" s="299"/>
      <c r="O869" s="292"/>
      <c r="P869" s="114"/>
      <c r="Q869" s="114"/>
      <c r="R869" s="114"/>
    </row>
    <row r="870" spans="1:18" ht="63">
      <c r="A870" s="222">
        <v>314</v>
      </c>
      <c r="B870" s="254" t="s">
        <v>91</v>
      </c>
      <c r="C870" s="254" t="s">
        <v>2259</v>
      </c>
      <c r="D870" s="254" t="s">
        <v>2260</v>
      </c>
      <c r="E870" s="254">
        <v>5</v>
      </c>
      <c r="F870" s="255"/>
      <c r="G870" s="255"/>
      <c r="H870" s="255"/>
      <c r="I870" s="256"/>
      <c r="J870" s="255"/>
      <c r="K870" s="250"/>
      <c r="L870" s="251"/>
      <c r="M870" s="250"/>
      <c r="N870" s="290"/>
      <c r="O870" s="250"/>
      <c r="P870" s="112">
        <v>0</v>
      </c>
      <c r="Q870" s="113"/>
      <c r="R870" s="113"/>
    </row>
    <row r="871" spans="1:18" ht="21">
      <c r="A871" s="225"/>
      <c r="B871" s="137"/>
      <c r="C871" s="137"/>
      <c r="D871" s="137"/>
      <c r="E871" s="137"/>
      <c r="F871" s="296"/>
      <c r="G871" s="296"/>
      <c r="H871" s="296"/>
      <c r="I871" s="297"/>
      <c r="J871" s="296"/>
      <c r="K871" s="292"/>
      <c r="L871" s="298"/>
      <c r="M871" s="292"/>
      <c r="N871" s="299"/>
      <c r="O871" s="292"/>
      <c r="P871" s="114"/>
      <c r="Q871" s="114"/>
      <c r="R871" s="114"/>
    </row>
    <row r="872" spans="1:18" ht="63">
      <c r="A872" s="222">
        <v>315</v>
      </c>
      <c r="B872" s="254" t="s">
        <v>2319</v>
      </c>
      <c r="C872" s="254" t="s">
        <v>2320</v>
      </c>
      <c r="D872" s="254" t="s">
        <v>2321</v>
      </c>
      <c r="E872" s="254">
        <v>3</v>
      </c>
      <c r="F872" s="255"/>
      <c r="G872" s="255"/>
      <c r="H872" s="255"/>
      <c r="I872" s="256"/>
      <c r="J872" s="255"/>
      <c r="K872" s="250"/>
      <c r="L872" s="251"/>
      <c r="M872" s="250"/>
      <c r="N872" s="290"/>
      <c r="O872" s="250"/>
      <c r="P872" s="112">
        <v>0</v>
      </c>
      <c r="Q872" s="113"/>
      <c r="R872" s="113"/>
    </row>
    <row r="873" spans="1:18" ht="21">
      <c r="A873" s="225"/>
      <c r="B873" s="137"/>
      <c r="C873" s="137"/>
      <c r="D873" s="137"/>
      <c r="E873" s="137"/>
      <c r="F873" s="296"/>
      <c r="G873" s="296"/>
      <c r="H873" s="296"/>
      <c r="I873" s="297"/>
      <c r="J873" s="296"/>
      <c r="K873" s="292"/>
      <c r="L873" s="298"/>
      <c r="M873" s="292"/>
      <c r="N873" s="299"/>
      <c r="O873" s="292"/>
      <c r="P873" s="114"/>
      <c r="Q873" s="114"/>
      <c r="R873" s="114"/>
    </row>
    <row r="874" spans="1:18" ht="84">
      <c r="A874" s="222">
        <v>316</v>
      </c>
      <c r="B874" s="254" t="s">
        <v>1526</v>
      </c>
      <c r="C874" s="164" t="s">
        <v>971</v>
      </c>
      <c r="D874" s="254" t="s">
        <v>1527</v>
      </c>
      <c r="E874" s="254">
        <v>5</v>
      </c>
      <c r="F874" s="90" t="s">
        <v>1359</v>
      </c>
      <c r="G874" s="96" t="s">
        <v>488</v>
      </c>
      <c r="H874" s="276">
        <v>1</v>
      </c>
      <c r="I874" s="90" t="s">
        <v>2474</v>
      </c>
      <c r="J874" s="90" t="s">
        <v>1124</v>
      </c>
      <c r="K874" s="276">
        <v>5.1</v>
      </c>
      <c r="L874" s="277">
        <v>4.25</v>
      </c>
      <c r="M874" s="278"/>
      <c r="N874" s="282"/>
      <c r="O874" s="278">
        <v>5.1</v>
      </c>
      <c r="P874" s="112">
        <v>1</v>
      </c>
      <c r="Q874" s="113"/>
      <c r="R874" s="113"/>
    </row>
    <row r="875" spans="1:18" ht="21">
      <c r="A875" s="225"/>
      <c r="B875" s="137"/>
      <c r="C875" s="168"/>
      <c r="D875" s="137"/>
      <c r="E875" s="137"/>
      <c r="F875" s="111"/>
      <c r="G875" s="111"/>
      <c r="H875" s="272"/>
      <c r="I875" s="111"/>
      <c r="J875" s="111"/>
      <c r="K875" s="272"/>
      <c r="L875" s="273"/>
      <c r="M875" s="274"/>
      <c r="N875" s="272"/>
      <c r="O875" s="272"/>
      <c r="P875" s="114"/>
      <c r="Q875" s="114"/>
      <c r="R875" s="114"/>
    </row>
    <row r="876" spans="1:18" ht="63">
      <c r="A876" s="522">
        <v>317</v>
      </c>
      <c r="B876" s="523" t="s">
        <v>1526</v>
      </c>
      <c r="C876" s="524" t="s">
        <v>2322</v>
      </c>
      <c r="D876" s="524" t="s">
        <v>2323</v>
      </c>
      <c r="E876" s="523">
        <v>2</v>
      </c>
      <c r="F876" s="525" t="s">
        <v>2780</v>
      </c>
      <c r="G876" s="525"/>
      <c r="H876" s="525"/>
      <c r="I876" s="526" t="s">
        <v>248</v>
      </c>
      <c r="J876" s="525" t="s">
        <v>179</v>
      </c>
      <c r="K876" s="527">
        <v>0</v>
      </c>
      <c r="L876" s="528">
        <v>0</v>
      </c>
      <c r="M876" s="527" t="s">
        <v>182</v>
      </c>
      <c r="N876" s="529" t="s">
        <v>182</v>
      </c>
      <c r="O876" s="530"/>
      <c r="P876" s="531">
        <v>0</v>
      </c>
      <c r="Q876" s="531"/>
      <c r="R876" s="531"/>
    </row>
    <row r="877" spans="1:18" ht="21">
      <c r="A877" s="225"/>
      <c r="B877" s="137"/>
      <c r="C877" s="168"/>
      <c r="D877" s="168"/>
      <c r="E877" s="137"/>
      <c r="F877" s="341"/>
      <c r="G877" s="341"/>
      <c r="H877" s="341"/>
      <c r="I877" s="372"/>
      <c r="J877" s="341"/>
      <c r="K877" s="373"/>
      <c r="L877" s="374"/>
      <c r="M877" s="373"/>
      <c r="N877" s="373"/>
      <c r="O877" s="373"/>
      <c r="P877" s="114"/>
      <c r="Q877" s="114"/>
      <c r="R877" s="114"/>
    </row>
    <row r="878" spans="1:18" ht="81.75">
      <c r="A878" s="222"/>
      <c r="B878" s="222"/>
      <c r="C878" s="254"/>
      <c r="D878" s="308" t="s">
        <v>1088</v>
      </c>
      <c r="E878" s="254"/>
      <c r="F878" s="255"/>
      <c r="G878" s="255"/>
      <c r="H878" s="255"/>
      <c r="I878" s="256"/>
      <c r="J878" s="255"/>
      <c r="K878" s="250"/>
      <c r="L878" s="251"/>
      <c r="M878" s="250"/>
      <c r="N878" s="290"/>
      <c r="O878" s="250"/>
      <c r="P878" s="112"/>
      <c r="Q878" s="113"/>
      <c r="R878" s="113"/>
    </row>
    <row r="879" spans="1:18" ht="63">
      <c r="A879" s="222">
        <v>318</v>
      </c>
      <c r="B879" s="254" t="s">
        <v>2145</v>
      </c>
      <c r="C879" s="254" t="s">
        <v>2144</v>
      </c>
      <c r="D879" s="254" t="s">
        <v>2146</v>
      </c>
      <c r="E879" s="254">
        <v>2</v>
      </c>
      <c r="F879" s="255"/>
      <c r="G879" s="255"/>
      <c r="H879" s="255"/>
      <c r="I879" s="256"/>
      <c r="J879" s="255"/>
      <c r="K879" s="250"/>
      <c r="L879" s="251"/>
      <c r="M879" s="250"/>
      <c r="N879" s="290"/>
      <c r="O879" s="250"/>
      <c r="P879" s="112">
        <v>0</v>
      </c>
      <c r="Q879" s="113"/>
      <c r="R879" s="113"/>
    </row>
    <row r="880" spans="1:18" ht="21">
      <c r="A880" s="225"/>
      <c r="B880" s="137"/>
      <c r="C880" s="137"/>
      <c r="D880" s="137"/>
      <c r="E880" s="137"/>
      <c r="F880" s="296"/>
      <c r="G880" s="296"/>
      <c r="H880" s="296"/>
      <c r="I880" s="297"/>
      <c r="J880" s="296"/>
      <c r="K880" s="292"/>
      <c r="L880" s="298"/>
      <c r="M880" s="292"/>
      <c r="N880" s="299"/>
      <c r="O880" s="292"/>
      <c r="P880" s="114"/>
      <c r="Q880" s="114"/>
      <c r="R880" s="114"/>
    </row>
    <row r="881" spans="1:18" ht="147">
      <c r="A881" s="226">
        <v>319</v>
      </c>
      <c r="B881" s="101" t="s">
        <v>2265</v>
      </c>
      <c r="C881" s="101" t="s">
        <v>2262</v>
      </c>
      <c r="D881" s="101" t="s">
        <v>2266</v>
      </c>
      <c r="E881" s="101">
        <v>2</v>
      </c>
      <c r="F881" s="90" t="s">
        <v>1360</v>
      </c>
      <c r="G881" s="96" t="s">
        <v>2493</v>
      </c>
      <c r="H881" s="276">
        <v>6</v>
      </c>
      <c r="I881" s="90" t="s">
        <v>1361</v>
      </c>
      <c r="J881" s="90" t="s">
        <v>1124</v>
      </c>
      <c r="K881" s="276">
        <v>3.28</v>
      </c>
      <c r="L881" s="277">
        <v>0.455</v>
      </c>
      <c r="M881" s="278"/>
      <c r="N881" s="282"/>
      <c r="O881" s="276">
        <v>3.28</v>
      </c>
      <c r="P881" s="112">
        <v>1</v>
      </c>
      <c r="Q881" s="113"/>
      <c r="R881" s="113"/>
    </row>
    <row r="882" spans="1:18" ht="63">
      <c r="A882" s="222">
        <v>319</v>
      </c>
      <c r="B882" s="254" t="s">
        <v>2265</v>
      </c>
      <c r="C882" s="254" t="s">
        <v>2262</v>
      </c>
      <c r="D882" s="254" t="s">
        <v>2266</v>
      </c>
      <c r="E882" s="254">
        <v>2</v>
      </c>
      <c r="F882" s="255" t="s">
        <v>1849</v>
      </c>
      <c r="G882" s="255"/>
      <c r="H882" s="255"/>
      <c r="I882" s="256" t="s">
        <v>1726</v>
      </c>
      <c r="J882" s="255" t="s">
        <v>1724</v>
      </c>
      <c r="K882" s="250">
        <v>3.31</v>
      </c>
      <c r="L882" s="251">
        <v>3.31</v>
      </c>
      <c r="M882" s="250"/>
      <c r="N882" s="290"/>
      <c r="O882" s="250">
        <v>3.31</v>
      </c>
      <c r="P882" s="112">
        <v>2</v>
      </c>
      <c r="Q882" s="113"/>
      <c r="R882" s="113"/>
    </row>
    <row r="883" spans="1:18" ht="21">
      <c r="A883" s="225"/>
      <c r="B883" s="137"/>
      <c r="C883" s="137"/>
      <c r="D883" s="137"/>
      <c r="E883" s="137"/>
      <c r="F883" s="111"/>
      <c r="G883" s="111"/>
      <c r="H883" s="272"/>
      <c r="I883" s="111"/>
      <c r="J883" s="111"/>
      <c r="K883" s="272"/>
      <c r="L883" s="273"/>
      <c r="M883" s="274"/>
      <c r="N883" s="272"/>
      <c r="O883" s="272"/>
      <c r="P883" s="114"/>
      <c r="Q883" s="114"/>
      <c r="R883" s="114"/>
    </row>
    <row r="884" spans="1:18" ht="42">
      <c r="A884" s="222">
        <v>320</v>
      </c>
      <c r="B884" s="254" t="s">
        <v>2414</v>
      </c>
      <c r="C884" s="254" t="s">
        <v>2091</v>
      </c>
      <c r="D884" s="254" t="s">
        <v>2092</v>
      </c>
      <c r="E884" s="254">
        <v>15</v>
      </c>
      <c r="F884" s="255"/>
      <c r="G884" s="255"/>
      <c r="H884" s="255"/>
      <c r="I884" s="256"/>
      <c r="J884" s="255"/>
      <c r="K884" s="250"/>
      <c r="L884" s="251"/>
      <c r="M884" s="250"/>
      <c r="N884" s="290"/>
      <c r="O884" s="250"/>
      <c r="P884" s="112">
        <v>0</v>
      </c>
      <c r="Q884" s="113"/>
      <c r="R884" s="113"/>
    </row>
    <row r="885" spans="1:18" ht="21">
      <c r="A885" s="225"/>
      <c r="B885" s="137"/>
      <c r="C885" s="137"/>
      <c r="D885" s="137"/>
      <c r="E885" s="137"/>
      <c r="F885" s="296"/>
      <c r="G885" s="296"/>
      <c r="H885" s="296"/>
      <c r="I885" s="297"/>
      <c r="J885" s="296"/>
      <c r="K885" s="292"/>
      <c r="L885" s="298"/>
      <c r="M885" s="292"/>
      <c r="N885" s="299"/>
      <c r="O885" s="292"/>
      <c r="P885" s="114"/>
      <c r="Q885" s="114"/>
      <c r="R885" s="114"/>
    </row>
    <row r="886" spans="1:18" ht="42">
      <c r="A886" s="222">
        <v>321</v>
      </c>
      <c r="B886" s="254" t="s">
        <v>472</v>
      </c>
      <c r="C886" s="254" t="s">
        <v>1310</v>
      </c>
      <c r="D886" s="254" t="s">
        <v>3</v>
      </c>
      <c r="E886" s="254">
        <v>2</v>
      </c>
      <c r="F886" s="255"/>
      <c r="G886" s="255"/>
      <c r="H886" s="255"/>
      <c r="I886" s="256"/>
      <c r="J886" s="255"/>
      <c r="K886" s="250"/>
      <c r="L886" s="251"/>
      <c r="M886" s="250"/>
      <c r="N886" s="290"/>
      <c r="O886" s="250"/>
      <c r="P886" s="112">
        <v>0</v>
      </c>
      <c r="Q886" s="113"/>
      <c r="R886" s="113"/>
    </row>
    <row r="887" spans="1:18" ht="21">
      <c r="A887" s="225"/>
      <c r="B887" s="137"/>
      <c r="C887" s="137"/>
      <c r="D887" s="137"/>
      <c r="E887" s="137"/>
      <c r="F887" s="296"/>
      <c r="G887" s="296"/>
      <c r="H887" s="296"/>
      <c r="I887" s="297"/>
      <c r="J887" s="296"/>
      <c r="K887" s="292"/>
      <c r="L887" s="298"/>
      <c r="M887" s="292"/>
      <c r="N887" s="299"/>
      <c r="O887" s="292"/>
      <c r="P887" s="114"/>
      <c r="Q887" s="114"/>
      <c r="R887" s="114"/>
    </row>
    <row r="888" spans="1:18" ht="61.5">
      <c r="A888" s="222">
        <v>322</v>
      </c>
      <c r="B888" s="254" t="s">
        <v>472</v>
      </c>
      <c r="C888" s="254" t="s">
        <v>1310</v>
      </c>
      <c r="D888" s="254" t="s">
        <v>1311</v>
      </c>
      <c r="E888" s="254">
        <v>2</v>
      </c>
      <c r="F888" s="255" t="s">
        <v>1850</v>
      </c>
      <c r="G888" s="255"/>
      <c r="H888" s="255"/>
      <c r="I888" s="256" t="s">
        <v>1723</v>
      </c>
      <c r="J888" s="255" t="s">
        <v>1724</v>
      </c>
      <c r="K888" s="250">
        <v>9.38</v>
      </c>
      <c r="L888" s="251">
        <v>0.938</v>
      </c>
      <c r="M888" s="250"/>
      <c r="N888" s="290"/>
      <c r="O888" s="250">
        <v>9.38</v>
      </c>
      <c r="P888" s="112">
        <v>1</v>
      </c>
      <c r="Q888" s="113"/>
      <c r="R888" s="113"/>
    </row>
    <row r="889" spans="1:18" ht="105">
      <c r="A889" s="226">
        <v>322</v>
      </c>
      <c r="B889" s="101" t="s">
        <v>472</v>
      </c>
      <c r="C889" s="101" t="s">
        <v>1310</v>
      </c>
      <c r="D889" s="101" t="s">
        <v>1311</v>
      </c>
      <c r="E889" s="101">
        <v>2</v>
      </c>
      <c r="F889" s="90" t="s">
        <v>1362</v>
      </c>
      <c r="G889" s="96" t="s">
        <v>1363</v>
      </c>
      <c r="H889" s="276">
        <v>100</v>
      </c>
      <c r="I889" s="90" t="s">
        <v>1148</v>
      </c>
      <c r="J889" s="90" t="s">
        <v>1124</v>
      </c>
      <c r="K889" s="276">
        <v>94.56</v>
      </c>
      <c r="L889" s="277">
        <v>0.788</v>
      </c>
      <c r="M889" s="278"/>
      <c r="N889" s="282"/>
      <c r="O889" s="276">
        <v>9.46</v>
      </c>
      <c r="P889" s="112">
        <v>2</v>
      </c>
      <c r="Q889" s="113"/>
      <c r="R889" s="113"/>
    </row>
    <row r="890" spans="1:18" ht="21">
      <c r="A890" s="225"/>
      <c r="B890" s="137"/>
      <c r="C890" s="137"/>
      <c r="D890" s="137"/>
      <c r="E890" s="137"/>
      <c r="F890" s="111"/>
      <c r="G890" s="111"/>
      <c r="H890" s="272"/>
      <c r="I890" s="111"/>
      <c r="J890" s="111"/>
      <c r="K890" s="272"/>
      <c r="L890" s="273"/>
      <c r="M890" s="274"/>
      <c r="N890" s="272"/>
      <c r="O890" s="272"/>
      <c r="P890" s="114"/>
      <c r="Q890" s="114"/>
      <c r="R890" s="114"/>
    </row>
    <row r="891" spans="1:18" ht="84">
      <c r="A891" s="222">
        <v>323</v>
      </c>
      <c r="B891" s="254" t="s">
        <v>472</v>
      </c>
      <c r="C891" s="254" t="s">
        <v>2235</v>
      </c>
      <c r="D891" s="254" t="s">
        <v>2</v>
      </c>
      <c r="E891" s="254">
        <v>2</v>
      </c>
      <c r="F891" s="90" t="s">
        <v>1364</v>
      </c>
      <c r="G891" s="96" t="s">
        <v>1365</v>
      </c>
      <c r="H891" s="276">
        <v>30</v>
      </c>
      <c r="I891" s="90" t="s">
        <v>1142</v>
      </c>
      <c r="J891" s="90" t="s">
        <v>1124</v>
      </c>
      <c r="K891" s="276">
        <v>12.73</v>
      </c>
      <c r="L891" s="277">
        <v>0.3537</v>
      </c>
      <c r="M891" s="278"/>
      <c r="N891" s="282"/>
      <c r="O891" s="276">
        <v>12.73</v>
      </c>
      <c r="P891" s="112">
        <v>1</v>
      </c>
      <c r="Q891" s="113"/>
      <c r="R891" s="113"/>
    </row>
    <row r="892" spans="1:18" ht="21">
      <c r="A892" s="225"/>
      <c r="B892" s="137"/>
      <c r="C892" s="137"/>
      <c r="D892" s="137"/>
      <c r="E892" s="137"/>
      <c r="F892" s="111"/>
      <c r="G892" s="111"/>
      <c r="H892" s="272"/>
      <c r="I892" s="111"/>
      <c r="J892" s="111"/>
      <c r="K892" s="272"/>
      <c r="L892" s="273"/>
      <c r="M892" s="274"/>
      <c r="N892" s="294"/>
      <c r="O892" s="272"/>
      <c r="P892" s="114"/>
      <c r="Q892" s="114"/>
      <c r="R892" s="114"/>
    </row>
    <row r="893" spans="1:18" ht="61.5">
      <c r="A893" s="222">
        <v>324</v>
      </c>
      <c r="B893" s="254" t="s">
        <v>1625</v>
      </c>
      <c r="C893" s="254" t="s">
        <v>2317</v>
      </c>
      <c r="D893" s="254" t="s">
        <v>2318</v>
      </c>
      <c r="E893" s="254">
        <v>2</v>
      </c>
      <c r="F893" s="255" t="s">
        <v>1851</v>
      </c>
      <c r="G893" s="255"/>
      <c r="H893" s="255"/>
      <c r="I893" s="256" t="s">
        <v>1726</v>
      </c>
      <c r="J893" s="255" t="s">
        <v>1724</v>
      </c>
      <c r="K893" s="250">
        <v>3.37</v>
      </c>
      <c r="L893" s="251">
        <v>3.37</v>
      </c>
      <c r="M893" s="250"/>
      <c r="N893" s="290"/>
      <c r="O893" s="250">
        <v>3.37</v>
      </c>
      <c r="P893" s="112">
        <v>1</v>
      </c>
      <c r="Q893" s="113"/>
      <c r="R893" s="113"/>
    </row>
    <row r="894" spans="1:18" ht="21">
      <c r="A894" s="225"/>
      <c r="B894" s="137"/>
      <c r="C894" s="137"/>
      <c r="D894" s="137"/>
      <c r="E894" s="137"/>
      <c r="F894" s="296"/>
      <c r="G894" s="296"/>
      <c r="H894" s="296"/>
      <c r="I894" s="297"/>
      <c r="J894" s="296"/>
      <c r="K894" s="292"/>
      <c r="L894" s="298"/>
      <c r="M894" s="292"/>
      <c r="N894" s="299"/>
      <c r="O894" s="292"/>
      <c r="P894" s="114"/>
      <c r="Q894" s="114"/>
      <c r="R894" s="114"/>
    </row>
    <row r="895" spans="1:18" ht="41.25">
      <c r="A895" s="222"/>
      <c r="B895" s="222" t="s">
        <v>92</v>
      </c>
      <c r="C895" s="254"/>
      <c r="D895" s="308" t="s">
        <v>93</v>
      </c>
      <c r="E895" s="254"/>
      <c r="F895" s="255"/>
      <c r="G895" s="255"/>
      <c r="H895" s="255"/>
      <c r="I895" s="256"/>
      <c r="J895" s="255"/>
      <c r="K895" s="250"/>
      <c r="L895" s="251"/>
      <c r="M895" s="250"/>
      <c r="N895" s="290"/>
      <c r="O895" s="250"/>
      <c r="P895" s="112"/>
      <c r="Q895" s="113"/>
      <c r="R895" s="113"/>
    </row>
    <row r="896" spans="1:18" ht="42">
      <c r="A896" s="222">
        <v>325</v>
      </c>
      <c r="B896" s="254" t="s">
        <v>94</v>
      </c>
      <c r="C896" s="254" t="s">
        <v>1418</v>
      </c>
      <c r="D896" s="254" t="s">
        <v>2342</v>
      </c>
      <c r="E896" s="254">
        <v>2</v>
      </c>
      <c r="F896" s="255"/>
      <c r="G896" s="255"/>
      <c r="H896" s="255"/>
      <c r="I896" s="256"/>
      <c r="J896" s="255"/>
      <c r="K896" s="250"/>
      <c r="L896" s="251"/>
      <c r="M896" s="250"/>
      <c r="N896" s="290"/>
      <c r="O896" s="250"/>
      <c r="P896" s="112">
        <v>0</v>
      </c>
      <c r="Q896" s="113"/>
      <c r="R896" s="113"/>
    </row>
    <row r="897" spans="1:18" ht="21">
      <c r="A897" s="225"/>
      <c r="B897" s="137"/>
      <c r="C897" s="137"/>
      <c r="D897" s="137"/>
      <c r="E897" s="137"/>
      <c r="F897" s="296"/>
      <c r="G897" s="296"/>
      <c r="H897" s="296"/>
      <c r="I897" s="297"/>
      <c r="J897" s="296"/>
      <c r="K897" s="292"/>
      <c r="L897" s="298"/>
      <c r="M897" s="292"/>
      <c r="N897" s="299"/>
      <c r="O897" s="292"/>
      <c r="P897" s="114"/>
      <c r="Q897" s="114"/>
      <c r="R897" s="114"/>
    </row>
    <row r="898" spans="1:19" ht="122.25">
      <c r="A898" s="227">
        <v>326</v>
      </c>
      <c r="B898" s="283" t="s">
        <v>498</v>
      </c>
      <c r="C898" s="283" t="s">
        <v>499</v>
      </c>
      <c r="D898" s="283" t="s">
        <v>2352</v>
      </c>
      <c r="E898" s="283">
        <v>2</v>
      </c>
      <c r="F898" s="284" t="s">
        <v>2781</v>
      </c>
      <c r="G898" s="284"/>
      <c r="H898" s="284"/>
      <c r="I898" s="285" t="s">
        <v>2782</v>
      </c>
      <c r="J898" s="284" t="s">
        <v>179</v>
      </c>
      <c r="K898" s="286">
        <v>4.66</v>
      </c>
      <c r="L898" s="287">
        <v>0.1553</v>
      </c>
      <c r="M898" s="286">
        <v>6.02</v>
      </c>
      <c r="N898" s="288">
        <v>6.02</v>
      </c>
      <c r="O898" s="289">
        <v>4.66</v>
      </c>
      <c r="P898" s="112">
        <v>1</v>
      </c>
      <c r="Q898" s="113"/>
      <c r="R898" s="113"/>
      <c r="S898" s="82" t="s">
        <v>1217</v>
      </c>
    </row>
    <row r="899" spans="1:19" ht="147">
      <c r="A899" s="226">
        <v>326</v>
      </c>
      <c r="B899" s="101" t="s">
        <v>498</v>
      </c>
      <c r="C899" s="101" t="s">
        <v>499</v>
      </c>
      <c r="D899" s="101" t="s">
        <v>2352</v>
      </c>
      <c r="E899" s="101">
        <v>2</v>
      </c>
      <c r="F899" s="90" t="s">
        <v>1366</v>
      </c>
      <c r="G899" s="96" t="s">
        <v>1128</v>
      </c>
      <c r="H899" s="276">
        <v>30</v>
      </c>
      <c r="I899" s="90" t="s">
        <v>1367</v>
      </c>
      <c r="J899" s="90" t="s">
        <v>1124</v>
      </c>
      <c r="K899" s="276">
        <v>5.7</v>
      </c>
      <c r="L899" s="277">
        <v>0.1583</v>
      </c>
      <c r="M899" s="278">
        <v>6.02</v>
      </c>
      <c r="N899" s="282"/>
      <c r="O899" s="278">
        <v>5.7</v>
      </c>
      <c r="P899" s="112">
        <v>2</v>
      </c>
      <c r="Q899" s="113"/>
      <c r="R899" s="113"/>
      <c r="S899" s="82" t="s">
        <v>1217</v>
      </c>
    </row>
    <row r="900" spans="1:18" ht="63">
      <c r="A900" s="222">
        <v>326</v>
      </c>
      <c r="B900" s="254" t="s">
        <v>498</v>
      </c>
      <c r="C900" s="254" t="s">
        <v>499</v>
      </c>
      <c r="D900" s="254" t="s">
        <v>2352</v>
      </c>
      <c r="E900" s="254">
        <v>2</v>
      </c>
      <c r="F900" s="255" t="s">
        <v>1852</v>
      </c>
      <c r="G900" s="255"/>
      <c r="H900" s="255"/>
      <c r="I900" s="256" t="s">
        <v>1726</v>
      </c>
      <c r="J900" s="255" t="s">
        <v>1724</v>
      </c>
      <c r="K900" s="250">
        <v>12.79</v>
      </c>
      <c r="L900" s="251">
        <v>12.79</v>
      </c>
      <c r="M900" s="250"/>
      <c r="N900" s="282"/>
      <c r="O900" s="276">
        <v>12.79</v>
      </c>
      <c r="P900" s="112">
        <v>3</v>
      </c>
      <c r="Q900" s="113"/>
      <c r="R900" s="113"/>
    </row>
    <row r="901" spans="1:18" ht="21">
      <c r="A901" s="225"/>
      <c r="B901" s="137"/>
      <c r="C901" s="137"/>
      <c r="D901" s="137"/>
      <c r="E901" s="137"/>
      <c r="F901" s="111"/>
      <c r="G901" s="111"/>
      <c r="H901" s="272"/>
      <c r="I901" s="111"/>
      <c r="J901" s="111"/>
      <c r="K901" s="272"/>
      <c r="L901" s="273"/>
      <c r="M901" s="274"/>
      <c r="N901" s="294"/>
      <c r="O901" s="272"/>
      <c r="P901" s="114"/>
      <c r="Q901" s="114"/>
      <c r="R901" s="114"/>
    </row>
    <row r="902" spans="1:18" ht="61.5">
      <c r="A902" s="222"/>
      <c r="B902" s="222" t="s">
        <v>1299</v>
      </c>
      <c r="C902" s="254"/>
      <c r="D902" s="308" t="s">
        <v>1300</v>
      </c>
      <c r="E902" s="254"/>
      <c r="F902" s="255"/>
      <c r="G902" s="255"/>
      <c r="H902" s="255"/>
      <c r="I902" s="256"/>
      <c r="J902" s="255"/>
      <c r="K902" s="250"/>
      <c r="L902" s="251"/>
      <c r="M902" s="250"/>
      <c r="N902" s="290"/>
      <c r="O902" s="250"/>
      <c r="P902" s="112"/>
      <c r="Q902" s="113"/>
      <c r="R902" s="113"/>
    </row>
    <row r="903" spans="1:18" ht="63">
      <c r="A903" s="222">
        <v>327</v>
      </c>
      <c r="B903" s="254" t="s">
        <v>1301</v>
      </c>
      <c r="C903" s="254" t="s">
        <v>96</v>
      </c>
      <c r="D903" s="254" t="s">
        <v>2163</v>
      </c>
      <c r="E903" s="254">
        <v>300</v>
      </c>
      <c r="F903" s="255" t="s">
        <v>1853</v>
      </c>
      <c r="G903" s="255"/>
      <c r="H903" s="255"/>
      <c r="I903" s="256" t="s">
        <v>1723</v>
      </c>
      <c r="J903" s="255" t="s">
        <v>1724</v>
      </c>
      <c r="K903" s="250">
        <v>33.08</v>
      </c>
      <c r="L903" s="251">
        <v>6.616</v>
      </c>
      <c r="M903" s="250">
        <v>37.46</v>
      </c>
      <c r="N903" s="290"/>
      <c r="O903" s="250">
        <v>33.08</v>
      </c>
      <c r="P903" s="112">
        <v>1</v>
      </c>
      <c r="Q903" s="113"/>
      <c r="R903" s="113"/>
    </row>
    <row r="904" spans="1:18" ht="105">
      <c r="A904" s="226">
        <v>327</v>
      </c>
      <c r="B904" s="101" t="s">
        <v>1301</v>
      </c>
      <c r="C904" s="101" t="s">
        <v>96</v>
      </c>
      <c r="D904" s="101" t="s">
        <v>2163</v>
      </c>
      <c r="E904" s="101">
        <v>300</v>
      </c>
      <c r="F904" s="90" t="s">
        <v>1368</v>
      </c>
      <c r="G904" s="96" t="s">
        <v>1369</v>
      </c>
      <c r="H904" s="276">
        <v>5</v>
      </c>
      <c r="I904" s="90" t="s">
        <v>1148</v>
      </c>
      <c r="J904" s="90" t="s">
        <v>1124</v>
      </c>
      <c r="K904" s="276">
        <v>33.96</v>
      </c>
      <c r="L904" s="277">
        <v>5.66</v>
      </c>
      <c r="M904" s="278">
        <v>37.46</v>
      </c>
      <c r="N904" s="282"/>
      <c r="O904" s="276">
        <v>33.96</v>
      </c>
      <c r="P904" s="112">
        <v>2</v>
      </c>
      <c r="Q904" s="113"/>
      <c r="R904" s="113"/>
    </row>
    <row r="905" spans="1:18" ht="21">
      <c r="A905" s="225"/>
      <c r="B905" s="137"/>
      <c r="C905" s="137"/>
      <c r="D905" s="137"/>
      <c r="E905" s="137"/>
      <c r="F905" s="111"/>
      <c r="G905" s="111"/>
      <c r="H905" s="272"/>
      <c r="I905" s="111"/>
      <c r="J905" s="111"/>
      <c r="K905" s="272"/>
      <c r="L905" s="273"/>
      <c r="M905" s="274"/>
      <c r="N905" s="272"/>
      <c r="O905" s="272"/>
      <c r="P905" s="114"/>
      <c r="Q905" s="114"/>
      <c r="R905" s="114"/>
    </row>
    <row r="906" spans="1:18" ht="61.5">
      <c r="A906" s="222">
        <v>328</v>
      </c>
      <c r="B906" s="254" t="s">
        <v>2256</v>
      </c>
      <c r="C906" s="254" t="s">
        <v>2257</v>
      </c>
      <c r="D906" s="254" t="s">
        <v>2258</v>
      </c>
      <c r="E906" s="254">
        <v>120</v>
      </c>
      <c r="F906" s="255" t="s">
        <v>1854</v>
      </c>
      <c r="G906" s="255"/>
      <c r="H906" s="255"/>
      <c r="I906" s="256" t="s">
        <v>1723</v>
      </c>
      <c r="J906" s="255" t="s">
        <v>1724</v>
      </c>
      <c r="K906" s="250">
        <v>4.6</v>
      </c>
      <c r="L906" s="251">
        <v>0.92</v>
      </c>
      <c r="M906" s="250"/>
      <c r="N906" s="290"/>
      <c r="O906" s="250">
        <v>4.6</v>
      </c>
      <c r="P906" s="112">
        <v>1</v>
      </c>
      <c r="Q906" s="113"/>
      <c r="R906" s="113"/>
    </row>
    <row r="907" spans="1:18" ht="105">
      <c r="A907" s="226">
        <v>328</v>
      </c>
      <c r="B907" s="101" t="s">
        <v>2256</v>
      </c>
      <c r="C907" s="101" t="s">
        <v>2257</v>
      </c>
      <c r="D907" s="101" t="s">
        <v>2258</v>
      </c>
      <c r="E907" s="101">
        <v>120</v>
      </c>
      <c r="F907" s="90" t="s">
        <v>1370</v>
      </c>
      <c r="G907" s="96" t="s">
        <v>1122</v>
      </c>
      <c r="H907" s="276">
        <v>5</v>
      </c>
      <c r="I907" s="90" t="s">
        <v>1148</v>
      </c>
      <c r="J907" s="90" t="s">
        <v>1124</v>
      </c>
      <c r="K907" s="276">
        <v>4.62</v>
      </c>
      <c r="L907" s="277">
        <v>0.77</v>
      </c>
      <c r="M907" s="278"/>
      <c r="N907" s="282"/>
      <c r="O907" s="276">
        <v>4.62</v>
      </c>
      <c r="P907" s="112">
        <v>2</v>
      </c>
      <c r="Q907" s="113"/>
      <c r="R907" s="113"/>
    </row>
    <row r="908" spans="1:18" ht="21">
      <c r="A908" s="225"/>
      <c r="B908" s="137"/>
      <c r="C908" s="137"/>
      <c r="D908" s="137"/>
      <c r="E908" s="137"/>
      <c r="F908" s="111"/>
      <c r="G908" s="111"/>
      <c r="H908" s="272"/>
      <c r="I908" s="111"/>
      <c r="J908" s="111"/>
      <c r="K908" s="272"/>
      <c r="L908" s="273"/>
      <c r="M908" s="274"/>
      <c r="N908" s="272"/>
      <c r="O908" s="272"/>
      <c r="P908" s="114"/>
      <c r="Q908" s="114"/>
      <c r="R908" s="114"/>
    </row>
    <row r="909" spans="1:18" ht="231">
      <c r="A909" s="163">
        <v>329</v>
      </c>
      <c r="B909" s="164" t="s">
        <v>2694</v>
      </c>
      <c r="C909" s="164" t="s">
        <v>85</v>
      </c>
      <c r="D909" s="164" t="s">
        <v>2638</v>
      </c>
      <c r="E909" s="164">
        <v>1</v>
      </c>
      <c r="F909" s="175" t="s">
        <v>2904</v>
      </c>
      <c r="G909" s="96"/>
      <c r="H909" s="276"/>
      <c r="I909" s="175" t="s">
        <v>2905</v>
      </c>
      <c r="J909" s="164" t="s">
        <v>578</v>
      </c>
      <c r="K909" s="440">
        <v>966.5</v>
      </c>
      <c r="L909" s="440">
        <v>966.5</v>
      </c>
      <c r="M909" s="184">
        <v>1018.31</v>
      </c>
      <c r="N909" s="441">
        <v>1018.31</v>
      </c>
      <c r="O909" s="440">
        <v>966.5</v>
      </c>
      <c r="P909" s="112">
        <v>1</v>
      </c>
      <c r="Q909" s="113"/>
      <c r="R909" s="113"/>
    </row>
    <row r="910" spans="1:18" ht="210">
      <c r="A910" s="226">
        <v>329</v>
      </c>
      <c r="B910" s="101" t="s">
        <v>2694</v>
      </c>
      <c r="C910" s="101" t="s">
        <v>85</v>
      </c>
      <c r="D910" s="101" t="s">
        <v>2638</v>
      </c>
      <c r="E910" s="101">
        <v>1</v>
      </c>
      <c r="F910" s="90" t="s">
        <v>1371</v>
      </c>
      <c r="G910" s="96" t="s">
        <v>1363</v>
      </c>
      <c r="H910" s="276">
        <v>1</v>
      </c>
      <c r="I910" s="90" t="s">
        <v>1372</v>
      </c>
      <c r="J910" s="90" t="s">
        <v>1124</v>
      </c>
      <c r="K910" s="276">
        <v>966.66</v>
      </c>
      <c r="L910" s="277">
        <v>805.55</v>
      </c>
      <c r="M910" s="278">
        <v>1018.31</v>
      </c>
      <c r="N910" s="282"/>
      <c r="O910" s="276">
        <v>966.66</v>
      </c>
      <c r="P910" s="112">
        <v>2</v>
      </c>
      <c r="Q910" s="113"/>
      <c r="R910" s="113"/>
    </row>
    <row r="911" spans="1:18" ht="84">
      <c r="A911" s="222">
        <v>329</v>
      </c>
      <c r="B911" s="254" t="s">
        <v>2694</v>
      </c>
      <c r="C911" s="254" t="s">
        <v>85</v>
      </c>
      <c r="D911" s="254" t="s">
        <v>2638</v>
      </c>
      <c r="E911" s="254">
        <v>1</v>
      </c>
      <c r="F911" s="255" t="s">
        <v>1855</v>
      </c>
      <c r="G911" s="255"/>
      <c r="H911" s="255"/>
      <c r="I911" s="256" t="s">
        <v>1723</v>
      </c>
      <c r="J911" s="255" t="s">
        <v>1724</v>
      </c>
      <c r="K911" s="250">
        <v>976.12</v>
      </c>
      <c r="L911" s="251">
        <v>976.12</v>
      </c>
      <c r="M911" s="250">
        <v>1018.31</v>
      </c>
      <c r="N911" s="290">
        <v>1018.31</v>
      </c>
      <c r="O911" s="250">
        <v>976.12</v>
      </c>
      <c r="P911" s="112">
        <v>3</v>
      </c>
      <c r="Q911" s="113"/>
      <c r="R911" s="113"/>
    </row>
    <row r="912" spans="1:18" ht="21">
      <c r="A912" s="167"/>
      <c r="B912" s="168"/>
      <c r="C912" s="168"/>
      <c r="D912" s="168"/>
      <c r="E912" s="168"/>
      <c r="F912" s="207"/>
      <c r="G912" s="111"/>
      <c r="H912" s="272"/>
      <c r="I912" s="207"/>
      <c r="J912" s="168"/>
      <c r="K912" s="442"/>
      <c r="L912" s="442"/>
      <c r="M912" s="214"/>
      <c r="N912" s="214"/>
      <c r="O912" s="214"/>
      <c r="P912" s="114"/>
      <c r="Q912" s="114"/>
      <c r="R912" s="114"/>
    </row>
    <row r="913" spans="1:18" ht="210">
      <c r="A913" s="163">
        <v>330</v>
      </c>
      <c r="B913" s="164" t="s">
        <v>2694</v>
      </c>
      <c r="C913" s="164" t="s">
        <v>85</v>
      </c>
      <c r="D913" s="164" t="s">
        <v>2639</v>
      </c>
      <c r="E913" s="164">
        <v>65</v>
      </c>
      <c r="F913" s="175" t="s">
        <v>2906</v>
      </c>
      <c r="G913" s="96"/>
      <c r="H913" s="276"/>
      <c r="I913" s="175" t="s">
        <v>2907</v>
      </c>
      <c r="J913" s="164" t="s">
        <v>578</v>
      </c>
      <c r="K913" s="184">
        <v>1449.79</v>
      </c>
      <c r="L913" s="184">
        <v>1449.79</v>
      </c>
      <c r="M913" s="184">
        <v>1527.65</v>
      </c>
      <c r="N913" s="441">
        <v>1527.65</v>
      </c>
      <c r="O913" s="184">
        <v>1449.79</v>
      </c>
      <c r="P913" s="112">
        <v>1</v>
      </c>
      <c r="Q913" s="113"/>
      <c r="R913" s="113"/>
    </row>
    <row r="914" spans="1:18" ht="210">
      <c r="A914" s="226">
        <v>330</v>
      </c>
      <c r="B914" s="101" t="s">
        <v>2694</v>
      </c>
      <c r="C914" s="101" t="s">
        <v>85</v>
      </c>
      <c r="D914" s="101" t="s">
        <v>2639</v>
      </c>
      <c r="E914" s="101">
        <v>65</v>
      </c>
      <c r="F914" s="90" t="s">
        <v>1373</v>
      </c>
      <c r="G914" s="96" t="s">
        <v>1363</v>
      </c>
      <c r="H914" s="276">
        <v>1</v>
      </c>
      <c r="I914" s="90" t="s">
        <v>1372</v>
      </c>
      <c r="J914" s="90" t="s">
        <v>1124</v>
      </c>
      <c r="K914" s="276">
        <v>1454.22</v>
      </c>
      <c r="L914" s="277">
        <v>1211.85</v>
      </c>
      <c r="M914" s="278">
        <v>1527.65</v>
      </c>
      <c r="N914" s="282"/>
      <c r="O914" s="276">
        <v>1454.22</v>
      </c>
      <c r="P914" s="112">
        <v>2</v>
      </c>
      <c r="Q914" s="113"/>
      <c r="R914" s="113"/>
    </row>
    <row r="915" spans="1:18" ht="84">
      <c r="A915" s="222">
        <v>330</v>
      </c>
      <c r="B915" s="254" t="s">
        <v>2694</v>
      </c>
      <c r="C915" s="254" t="s">
        <v>85</v>
      </c>
      <c r="D915" s="254" t="s">
        <v>2639</v>
      </c>
      <c r="E915" s="254">
        <v>65</v>
      </c>
      <c r="F915" s="255" t="s">
        <v>1856</v>
      </c>
      <c r="G915" s="255"/>
      <c r="H915" s="255"/>
      <c r="I915" s="256" t="s">
        <v>1723</v>
      </c>
      <c r="J915" s="255" t="s">
        <v>1724</v>
      </c>
      <c r="K915" s="250">
        <v>1469</v>
      </c>
      <c r="L915" s="251">
        <v>1469</v>
      </c>
      <c r="M915" s="250">
        <v>1527.65</v>
      </c>
      <c r="N915" s="290">
        <v>1527.65</v>
      </c>
      <c r="O915" s="250">
        <v>1469</v>
      </c>
      <c r="P915" s="112">
        <v>3</v>
      </c>
      <c r="Q915" s="113"/>
      <c r="R915" s="113"/>
    </row>
    <row r="916" spans="1:18" ht="21">
      <c r="A916" s="167"/>
      <c r="B916" s="168"/>
      <c r="C916" s="168"/>
      <c r="D916" s="168"/>
      <c r="E916" s="168"/>
      <c r="F916" s="207"/>
      <c r="G916" s="111"/>
      <c r="H916" s="272"/>
      <c r="I916" s="207"/>
      <c r="J916" s="168"/>
      <c r="K916" s="214"/>
      <c r="L916" s="214"/>
      <c r="M916" s="214"/>
      <c r="N916" s="443"/>
      <c r="O916" s="214"/>
      <c r="P916" s="114"/>
      <c r="Q916" s="114"/>
      <c r="R916" s="114"/>
    </row>
    <row r="917" spans="1:18" ht="63">
      <c r="A917" s="222">
        <v>331</v>
      </c>
      <c r="B917" s="254" t="s">
        <v>2694</v>
      </c>
      <c r="C917" s="254" t="s">
        <v>85</v>
      </c>
      <c r="D917" s="254" t="s">
        <v>296</v>
      </c>
      <c r="E917" s="254">
        <v>100</v>
      </c>
      <c r="F917" s="255"/>
      <c r="G917" s="255"/>
      <c r="H917" s="255"/>
      <c r="I917" s="256"/>
      <c r="J917" s="255"/>
      <c r="K917" s="250"/>
      <c r="L917" s="251"/>
      <c r="M917" s="250"/>
      <c r="N917" s="290"/>
      <c r="O917" s="250"/>
      <c r="P917" s="112">
        <v>0</v>
      </c>
      <c r="Q917" s="113"/>
      <c r="R917" s="113"/>
    </row>
    <row r="918" spans="1:18" ht="21">
      <c r="A918" s="225"/>
      <c r="B918" s="137"/>
      <c r="C918" s="137"/>
      <c r="D918" s="137"/>
      <c r="E918" s="137"/>
      <c r="F918" s="296"/>
      <c r="G918" s="296"/>
      <c r="H918" s="296"/>
      <c r="I918" s="297"/>
      <c r="J918" s="296"/>
      <c r="K918" s="292"/>
      <c r="L918" s="298"/>
      <c r="M918" s="292"/>
      <c r="N918" s="299"/>
      <c r="O918" s="292"/>
      <c r="P918" s="114"/>
      <c r="Q918" s="114"/>
      <c r="R918" s="114"/>
    </row>
    <row r="919" spans="1:18" ht="84">
      <c r="A919" s="222">
        <v>332</v>
      </c>
      <c r="B919" s="254" t="s">
        <v>2694</v>
      </c>
      <c r="C919" s="254" t="s">
        <v>2695</v>
      </c>
      <c r="D919" s="254" t="s">
        <v>993</v>
      </c>
      <c r="E919" s="254">
        <v>5</v>
      </c>
      <c r="F919" s="255"/>
      <c r="G919" s="255"/>
      <c r="H919" s="255"/>
      <c r="I919" s="256"/>
      <c r="J919" s="255"/>
      <c r="K919" s="250"/>
      <c r="L919" s="251"/>
      <c r="M919" s="250"/>
      <c r="N919" s="290"/>
      <c r="O919" s="250"/>
      <c r="P919" s="112">
        <v>0</v>
      </c>
      <c r="Q919" s="113"/>
      <c r="R919" s="113"/>
    </row>
    <row r="920" spans="1:18" ht="21">
      <c r="A920" s="225"/>
      <c r="B920" s="137"/>
      <c r="C920" s="137"/>
      <c r="D920" s="137"/>
      <c r="E920" s="137"/>
      <c r="F920" s="296"/>
      <c r="G920" s="296"/>
      <c r="H920" s="296"/>
      <c r="I920" s="297"/>
      <c r="J920" s="296"/>
      <c r="K920" s="292"/>
      <c r="L920" s="298"/>
      <c r="M920" s="292"/>
      <c r="N920" s="299"/>
      <c r="O920" s="292"/>
      <c r="P920" s="114"/>
      <c r="Q920" s="114"/>
      <c r="R920" s="114"/>
    </row>
    <row r="921" spans="1:18" ht="84">
      <c r="A921" s="222">
        <v>333</v>
      </c>
      <c r="B921" s="254" t="s">
        <v>2694</v>
      </c>
      <c r="C921" s="254" t="s">
        <v>2695</v>
      </c>
      <c r="D921" s="254" t="s">
        <v>665</v>
      </c>
      <c r="E921" s="254">
        <v>5</v>
      </c>
      <c r="F921" s="255"/>
      <c r="G921" s="255"/>
      <c r="H921" s="255"/>
      <c r="I921" s="256"/>
      <c r="J921" s="255"/>
      <c r="K921" s="250"/>
      <c r="L921" s="251"/>
      <c r="M921" s="250"/>
      <c r="N921" s="290"/>
      <c r="O921" s="250"/>
      <c r="P921" s="112">
        <v>0</v>
      </c>
      <c r="Q921" s="113"/>
      <c r="R921" s="113"/>
    </row>
    <row r="922" spans="1:18" ht="21">
      <c r="A922" s="225"/>
      <c r="B922" s="137"/>
      <c r="C922" s="137"/>
      <c r="D922" s="137"/>
      <c r="E922" s="137"/>
      <c r="F922" s="296"/>
      <c r="G922" s="296"/>
      <c r="H922" s="296"/>
      <c r="I922" s="297"/>
      <c r="J922" s="296"/>
      <c r="K922" s="292"/>
      <c r="L922" s="298"/>
      <c r="M922" s="292"/>
      <c r="N922" s="299"/>
      <c r="O922" s="292"/>
      <c r="P922" s="114"/>
      <c r="Q922" s="114"/>
      <c r="R922" s="114"/>
    </row>
    <row r="923" spans="1:18" ht="60.75">
      <c r="A923" s="222"/>
      <c r="B923" s="222" t="s">
        <v>2696</v>
      </c>
      <c r="C923" s="164"/>
      <c r="D923" s="253" t="s">
        <v>2697</v>
      </c>
      <c r="E923" s="254"/>
      <c r="F923" s="255"/>
      <c r="G923" s="255"/>
      <c r="H923" s="255"/>
      <c r="I923" s="256"/>
      <c r="J923" s="255"/>
      <c r="K923" s="250"/>
      <c r="L923" s="251"/>
      <c r="M923" s="250"/>
      <c r="N923" s="290"/>
      <c r="O923" s="250"/>
      <c r="P923" s="112"/>
      <c r="Q923" s="113"/>
      <c r="R923" s="113"/>
    </row>
    <row r="924" spans="1:18" ht="126">
      <c r="A924" s="222">
        <v>334</v>
      </c>
      <c r="B924" s="254" t="s">
        <v>2698</v>
      </c>
      <c r="C924" s="254" t="s">
        <v>1106</v>
      </c>
      <c r="D924" s="254" t="s">
        <v>2187</v>
      </c>
      <c r="E924" s="254">
        <v>40</v>
      </c>
      <c r="F924" s="90" t="s">
        <v>1374</v>
      </c>
      <c r="G924" s="96" t="s">
        <v>1128</v>
      </c>
      <c r="H924" s="276">
        <v>5</v>
      </c>
      <c r="I924" s="90" t="s">
        <v>2980</v>
      </c>
      <c r="J924" s="90" t="s">
        <v>1124</v>
      </c>
      <c r="K924" s="276">
        <v>11.28</v>
      </c>
      <c r="L924" s="277">
        <v>1.88</v>
      </c>
      <c r="M924" s="278">
        <v>11.950000000000001</v>
      </c>
      <c r="N924" s="282"/>
      <c r="O924" s="276">
        <v>11.28</v>
      </c>
      <c r="P924" s="112"/>
      <c r="Q924" s="519" t="s">
        <v>2806</v>
      </c>
      <c r="R924" s="113"/>
    </row>
    <row r="925" spans="1:18" ht="21">
      <c r="A925" s="225"/>
      <c r="B925" s="137"/>
      <c r="C925" s="137"/>
      <c r="D925" s="137"/>
      <c r="E925" s="137"/>
      <c r="F925" s="111"/>
      <c r="G925" s="111"/>
      <c r="H925" s="272"/>
      <c r="I925" s="111"/>
      <c r="J925" s="111"/>
      <c r="K925" s="272"/>
      <c r="L925" s="273"/>
      <c r="M925" s="274"/>
      <c r="N925" s="294"/>
      <c r="O925" s="272"/>
      <c r="P925" s="114"/>
      <c r="Q925" s="114"/>
      <c r="R925" s="114"/>
    </row>
    <row r="926" spans="1:18" ht="63">
      <c r="A926" s="222">
        <v>335</v>
      </c>
      <c r="B926" s="254" t="s">
        <v>2698</v>
      </c>
      <c r="C926" s="254" t="s">
        <v>881</v>
      </c>
      <c r="D926" s="254" t="s">
        <v>882</v>
      </c>
      <c r="E926" s="254">
        <v>40</v>
      </c>
      <c r="F926" s="255" t="s">
        <v>1857</v>
      </c>
      <c r="G926" s="255"/>
      <c r="H926" s="255"/>
      <c r="I926" s="256" t="s">
        <v>1723</v>
      </c>
      <c r="J926" s="255" t="s">
        <v>1724</v>
      </c>
      <c r="K926" s="250">
        <v>10.92</v>
      </c>
      <c r="L926" s="251">
        <v>2.184</v>
      </c>
      <c r="M926" s="250">
        <v>11.95</v>
      </c>
      <c r="N926" s="290"/>
      <c r="O926" s="250">
        <v>10.92</v>
      </c>
      <c r="P926" s="112">
        <v>1</v>
      </c>
      <c r="Q926" s="113"/>
      <c r="R926" s="113"/>
    </row>
    <row r="927" spans="1:18" ht="21">
      <c r="A927" s="225"/>
      <c r="B927" s="137"/>
      <c r="C927" s="137"/>
      <c r="D927" s="137"/>
      <c r="E927" s="137"/>
      <c r="F927" s="296"/>
      <c r="G927" s="296"/>
      <c r="H927" s="296"/>
      <c r="I927" s="297"/>
      <c r="J927" s="296"/>
      <c r="K927" s="292"/>
      <c r="L927" s="298"/>
      <c r="M927" s="292"/>
      <c r="N927" s="299"/>
      <c r="O927" s="292"/>
      <c r="P927" s="114"/>
      <c r="Q927" s="114"/>
      <c r="R927" s="114"/>
    </row>
    <row r="928" spans="1:18" ht="105">
      <c r="A928" s="222">
        <v>336</v>
      </c>
      <c r="B928" s="254" t="s">
        <v>2698</v>
      </c>
      <c r="C928" s="254" t="s">
        <v>995</v>
      </c>
      <c r="D928" s="254" t="s">
        <v>996</v>
      </c>
      <c r="E928" s="444">
        <v>25000</v>
      </c>
      <c r="F928" s="96" t="s">
        <v>1395</v>
      </c>
      <c r="G928" s="96"/>
      <c r="H928" s="96"/>
      <c r="I928" s="96" t="s">
        <v>157</v>
      </c>
      <c r="J928" s="279" t="s">
        <v>147</v>
      </c>
      <c r="K928" s="279">
        <v>8.94</v>
      </c>
      <c r="L928" s="281">
        <f>K928/25</f>
        <v>0.3576</v>
      </c>
      <c r="M928" s="280">
        <v>9.9</v>
      </c>
      <c r="N928" s="295"/>
      <c r="O928" s="279">
        <v>8.94</v>
      </c>
      <c r="P928" s="112">
        <v>1</v>
      </c>
      <c r="Q928" s="113"/>
      <c r="R928" s="113"/>
    </row>
    <row r="929" spans="1:18" ht="105">
      <c r="A929" s="226">
        <v>336</v>
      </c>
      <c r="B929" s="101" t="s">
        <v>2698</v>
      </c>
      <c r="C929" s="101" t="s">
        <v>995</v>
      </c>
      <c r="D929" s="101" t="s">
        <v>996</v>
      </c>
      <c r="E929" s="445">
        <v>25000</v>
      </c>
      <c r="F929" s="90" t="s">
        <v>1375</v>
      </c>
      <c r="G929" s="96" t="s">
        <v>1128</v>
      </c>
      <c r="H929" s="276">
        <v>25</v>
      </c>
      <c r="I929" s="90" t="s">
        <v>1148</v>
      </c>
      <c r="J929" s="90" t="s">
        <v>1124</v>
      </c>
      <c r="K929" s="276">
        <v>8.98</v>
      </c>
      <c r="L929" s="277">
        <v>0.2992</v>
      </c>
      <c r="M929" s="278">
        <v>9.9</v>
      </c>
      <c r="N929" s="282">
        <v>9.9</v>
      </c>
      <c r="O929" s="276">
        <v>8.98</v>
      </c>
      <c r="P929" s="112">
        <v>2</v>
      </c>
      <c r="Q929" s="113"/>
      <c r="R929" s="113"/>
    </row>
    <row r="930" spans="1:18" ht="63">
      <c r="A930" s="222">
        <v>336</v>
      </c>
      <c r="B930" s="254" t="s">
        <v>2698</v>
      </c>
      <c r="C930" s="254" t="s">
        <v>995</v>
      </c>
      <c r="D930" s="254" t="s">
        <v>996</v>
      </c>
      <c r="E930" s="444">
        <v>25000</v>
      </c>
      <c r="F930" s="255" t="s">
        <v>1858</v>
      </c>
      <c r="G930" s="255"/>
      <c r="H930" s="255"/>
      <c r="I930" s="256" t="s">
        <v>1723</v>
      </c>
      <c r="J930" s="255" t="s">
        <v>1724</v>
      </c>
      <c r="K930" s="250">
        <v>3.6</v>
      </c>
      <c r="L930" s="251">
        <v>0.36</v>
      </c>
      <c r="M930" s="250">
        <v>3.96</v>
      </c>
      <c r="N930" s="290">
        <v>3.9</v>
      </c>
      <c r="O930" s="250">
        <v>9</v>
      </c>
      <c r="P930" s="112">
        <v>3</v>
      </c>
      <c r="Q930" s="113"/>
      <c r="R930" s="113"/>
    </row>
    <row r="931" spans="1:18" ht="21">
      <c r="A931" s="225"/>
      <c r="B931" s="137"/>
      <c r="C931" s="137"/>
      <c r="D931" s="137"/>
      <c r="E931" s="446"/>
      <c r="F931" s="111"/>
      <c r="G931" s="111"/>
      <c r="H931" s="272"/>
      <c r="I931" s="111"/>
      <c r="J931" s="111"/>
      <c r="K931" s="272"/>
      <c r="L931" s="273"/>
      <c r="M931" s="274"/>
      <c r="N931" s="294"/>
      <c r="O931" s="272"/>
      <c r="P931" s="114"/>
      <c r="Q931" s="114"/>
      <c r="R931" s="114"/>
    </row>
    <row r="932" spans="1:18" ht="105">
      <c r="A932" s="222">
        <v>337</v>
      </c>
      <c r="B932" s="254" t="s">
        <v>2698</v>
      </c>
      <c r="C932" s="254" t="s">
        <v>997</v>
      </c>
      <c r="D932" s="254" t="s">
        <v>2165</v>
      </c>
      <c r="E932" s="254">
        <v>300</v>
      </c>
      <c r="F932" s="255" t="s">
        <v>1859</v>
      </c>
      <c r="G932" s="255"/>
      <c r="H932" s="255"/>
      <c r="I932" s="256" t="s">
        <v>1723</v>
      </c>
      <c r="J932" s="255" t="s">
        <v>1724</v>
      </c>
      <c r="K932" s="250">
        <v>26</v>
      </c>
      <c r="L932" s="251">
        <v>2.6</v>
      </c>
      <c r="M932" s="250">
        <v>26.08</v>
      </c>
      <c r="N932" s="290"/>
      <c r="O932" s="250">
        <v>26</v>
      </c>
      <c r="P932" s="112">
        <v>1</v>
      </c>
      <c r="Q932" s="113"/>
      <c r="R932" s="113"/>
    </row>
    <row r="933" spans="1:18" ht="21">
      <c r="A933" s="225"/>
      <c r="B933" s="137"/>
      <c r="C933" s="137"/>
      <c r="D933" s="137"/>
      <c r="E933" s="137"/>
      <c r="F933" s="296"/>
      <c r="G933" s="296"/>
      <c r="H933" s="296"/>
      <c r="I933" s="297"/>
      <c r="J933" s="296"/>
      <c r="K933" s="292"/>
      <c r="L933" s="298"/>
      <c r="M933" s="292"/>
      <c r="N933" s="299"/>
      <c r="O933" s="292"/>
      <c r="P933" s="114"/>
      <c r="Q933" s="114"/>
      <c r="R933" s="114"/>
    </row>
    <row r="934" spans="1:18" ht="105">
      <c r="A934" s="222">
        <v>338</v>
      </c>
      <c r="B934" s="254" t="s">
        <v>2698</v>
      </c>
      <c r="C934" s="254" t="s">
        <v>2151</v>
      </c>
      <c r="D934" s="254" t="s">
        <v>908</v>
      </c>
      <c r="E934" s="254">
        <v>20</v>
      </c>
      <c r="F934" s="255" t="s">
        <v>1860</v>
      </c>
      <c r="G934" s="255"/>
      <c r="H934" s="255"/>
      <c r="I934" s="256" t="s">
        <v>1723</v>
      </c>
      <c r="J934" s="255" t="s">
        <v>1724</v>
      </c>
      <c r="K934" s="250">
        <v>69</v>
      </c>
      <c r="L934" s="251">
        <v>13.8</v>
      </c>
      <c r="M934" s="250">
        <v>69.26</v>
      </c>
      <c r="N934" s="290"/>
      <c r="O934" s="250">
        <v>69</v>
      </c>
      <c r="P934" s="112">
        <v>1</v>
      </c>
      <c r="Q934" s="113"/>
      <c r="R934" s="113"/>
    </row>
    <row r="935" spans="1:18" ht="21">
      <c r="A935" s="225"/>
      <c r="B935" s="137"/>
      <c r="C935" s="137"/>
      <c r="D935" s="137"/>
      <c r="E935" s="137"/>
      <c r="F935" s="296"/>
      <c r="G935" s="296"/>
      <c r="H935" s="296"/>
      <c r="I935" s="297"/>
      <c r="J935" s="296"/>
      <c r="K935" s="292"/>
      <c r="L935" s="298"/>
      <c r="M935" s="292"/>
      <c r="N935" s="299"/>
      <c r="O935" s="292"/>
      <c r="P935" s="114"/>
      <c r="Q935" s="114"/>
      <c r="R935" s="114"/>
    </row>
    <row r="936" spans="1:18" ht="105">
      <c r="A936" s="222">
        <v>339</v>
      </c>
      <c r="B936" s="254" t="s">
        <v>2698</v>
      </c>
      <c r="C936" s="254" t="s">
        <v>997</v>
      </c>
      <c r="D936" s="254" t="s">
        <v>931</v>
      </c>
      <c r="E936" s="254">
        <v>400</v>
      </c>
      <c r="F936" s="255" t="s">
        <v>1861</v>
      </c>
      <c r="G936" s="255"/>
      <c r="H936" s="255"/>
      <c r="I936" s="256" t="s">
        <v>1723</v>
      </c>
      <c r="J936" s="255" t="s">
        <v>1724</v>
      </c>
      <c r="K936" s="250">
        <v>39</v>
      </c>
      <c r="L936" s="251">
        <v>3.9</v>
      </c>
      <c r="M936" s="250">
        <v>39.06</v>
      </c>
      <c r="N936" s="290"/>
      <c r="O936" s="250">
        <v>39</v>
      </c>
      <c r="P936" s="112">
        <v>1</v>
      </c>
      <c r="Q936" s="113"/>
      <c r="R936" s="113"/>
    </row>
    <row r="937" spans="1:18" ht="21">
      <c r="A937" s="225"/>
      <c r="B937" s="137"/>
      <c r="C937" s="137"/>
      <c r="D937" s="137"/>
      <c r="E937" s="137"/>
      <c r="F937" s="296"/>
      <c r="G937" s="296"/>
      <c r="H937" s="296"/>
      <c r="I937" s="297"/>
      <c r="J937" s="296"/>
      <c r="K937" s="292"/>
      <c r="L937" s="298"/>
      <c r="M937" s="292"/>
      <c r="N937" s="299"/>
      <c r="O937" s="292"/>
      <c r="P937" s="114"/>
      <c r="Q937" s="114"/>
      <c r="R937" s="114"/>
    </row>
    <row r="938" spans="1:18" ht="63">
      <c r="A938" s="222">
        <v>340</v>
      </c>
      <c r="B938" s="254" t="s">
        <v>2698</v>
      </c>
      <c r="C938" s="254" t="s">
        <v>997</v>
      </c>
      <c r="D938" s="254" t="s">
        <v>2817</v>
      </c>
      <c r="E938" s="254">
        <v>200</v>
      </c>
      <c r="F938" s="255" t="s">
        <v>1862</v>
      </c>
      <c r="G938" s="255"/>
      <c r="H938" s="255"/>
      <c r="I938" s="256" t="s">
        <v>1729</v>
      </c>
      <c r="J938" s="255" t="s">
        <v>1724</v>
      </c>
      <c r="K938" s="250">
        <v>2.76</v>
      </c>
      <c r="L938" s="251">
        <v>2.76</v>
      </c>
      <c r="M938" s="250">
        <v>2.81</v>
      </c>
      <c r="N938" s="290"/>
      <c r="O938" s="250">
        <v>2.76</v>
      </c>
      <c r="P938" s="112">
        <v>1</v>
      </c>
      <c r="Q938" s="113"/>
      <c r="R938" s="113"/>
    </row>
    <row r="939" spans="1:18" ht="21">
      <c r="A939" s="225"/>
      <c r="B939" s="137"/>
      <c r="C939" s="137"/>
      <c r="D939" s="137"/>
      <c r="E939" s="137"/>
      <c r="F939" s="296"/>
      <c r="G939" s="296"/>
      <c r="H939" s="296"/>
      <c r="I939" s="297"/>
      <c r="J939" s="296"/>
      <c r="K939" s="292"/>
      <c r="L939" s="298"/>
      <c r="M939" s="292"/>
      <c r="N939" s="299"/>
      <c r="O939" s="292"/>
      <c r="P939" s="114"/>
      <c r="Q939" s="114"/>
      <c r="R939" s="114"/>
    </row>
    <row r="940" spans="1:18" ht="84">
      <c r="A940" s="222">
        <v>341</v>
      </c>
      <c r="B940" s="254" t="s">
        <v>2698</v>
      </c>
      <c r="C940" s="254" t="s">
        <v>997</v>
      </c>
      <c r="D940" s="254" t="s">
        <v>2816</v>
      </c>
      <c r="E940" s="254">
        <v>20</v>
      </c>
      <c r="F940" s="255" t="s">
        <v>1863</v>
      </c>
      <c r="G940" s="255"/>
      <c r="H940" s="255"/>
      <c r="I940" s="256" t="s">
        <v>1723</v>
      </c>
      <c r="J940" s="255" t="s">
        <v>1724</v>
      </c>
      <c r="K940" s="250">
        <v>38</v>
      </c>
      <c r="L940" s="251">
        <v>7.6</v>
      </c>
      <c r="M940" s="250">
        <v>38.69</v>
      </c>
      <c r="N940" s="290"/>
      <c r="O940" s="250">
        <v>38</v>
      </c>
      <c r="P940" s="112">
        <v>1</v>
      </c>
      <c r="Q940" s="113"/>
      <c r="R940" s="113"/>
    </row>
    <row r="941" spans="1:18" ht="21">
      <c r="A941" s="225"/>
      <c r="B941" s="137"/>
      <c r="C941" s="137"/>
      <c r="D941" s="137"/>
      <c r="E941" s="137"/>
      <c r="F941" s="296"/>
      <c r="G941" s="296"/>
      <c r="H941" s="296"/>
      <c r="I941" s="297"/>
      <c r="J941" s="296"/>
      <c r="K941" s="292"/>
      <c r="L941" s="298"/>
      <c r="M941" s="292"/>
      <c r="N941" s="299"/>
      <c r="O941" s="292"/>
      <c r="P941" s="114"/>
      <c r="Q941" s="114"/>
      <c r="R941" s="114"/>
    </row>
    <row r="942" spans="1:18" ht="42">
      <c r="A942" s="222">
        <v>342</v>
      </c>
      <c r="B942" s="254" t="s">
        <v>2698</v>
      </c>
      <c r="C942" s="254" t="s">
        <v>2223</v>
      </c>
      <c r="D942" s="254" t="s">
        <v>2818</v>
      </c>
      <c r="E942" s="254">
        <v>5</v>
      </c>
      <c r="F942" s="255"/>
      <c r="G942" s="255"/>
      <c r="H942" s="255"/>
      <c r="I942" s="256"/>
      <c r="J942" s="255"/>
      <c r="K942" s="250"/>
      <c r="L942" s="251"/>
      <c r="M942" s="250"/>
      <c r="N942" s="290"/>
      <c r="O942" s="250"/>
      <c r="P942" s="112">
        <v>0</v>
      </c>
      <c r="Q942" s="113"/>
      <c r="R942" s="113"/>
    </row>
    <row r="943" spans="1:18" ht="21">
      <c r="A943" s="225"/>
      <c r="B943" s="137"/>
      <c r="C943" s="137"/>
      <c r="D943" s="137"/>
      <c r="E943" s="137"/>
      <c r="F943" s="296"/>
      <c r="G943" s="296"/>
      <c r="H943" s="296"/>
      <c r="I943" s="297"/>
      <c r="J943" s="296"/>
      <c r="K943" s="292"/>
      <c r="L943" s="298"/>
      <c r="M943" s="292"/>
      <c r="N943" s="299"/>
      <c r="O943" s="292"/>
      <c r="P943" s="114"/>
      <c r="Q943" s="114"/>
      <c r="R943" s="114"/>
    </row>
    <row r="944" spans="1:18" ht="61.5">
      <c r="A944" s="222"/>
      <c r="B944" s="222" t="s">
        <v>2152</v>
      </c>
      <c r="C944" s="254"/>
      <c r="D944" s="308" t="s">
        <v>2153</v>
      </c>
      <c r="E944" s="254"/>
      <c r="F944" s="255"/>
      <c r="G944" s="255"/>
      <c r="H944" s="255"/>
      <c r="I944" s="256"/>
      <c r="J944" s="255"/>
      <c r="K944" s="250"/>
      <c r="L944" s="251"/>
      <c r="M944" s="250"/>
      <c r="N944" s="290"/>
      <c r="O944" s="250"/>
      <c r="P944" s="112"/>
      <c r="Q944" s="113"/>
      <c r="R944" s="113"/>
    </row>
    <row r="945" spans="1:18" ht="63">
      <c r="A945" s="222">
        <v>343</v>
      </c>
      <c r="B945" s="254" t="s">
        <v>2154</v>
      </c>
      <c r="C945" s="254" t="s">
        <v>2224</v>
      </c>
      <c r="D945" s="254" t="s">
        <v>4</v>
      </c>
      <c r="E945" s="254">
        <v>3</v>
      </c>
      <c r="F945" s="255"/>
      <c r="G945" s="255"/>
      <c r="H945" s="255"/>
      <c r="I945" s="256"/>
      <c r="J945" s="255"/>
      <c r="K945" s="250"/>
      <c r="L945" s="251"/>
      <c r="M945" s="250"/>
      <c r="N945" s="290"/>
      <c r="O945" s="250"/>
      <c r="P945" s="112">
        <v>0</v>
      </c>
      <c r="Q945" s="113"/>
      <c r="R945" s="113"/>
    </row>
    <row r="946" spans="1:18" ht="21">
      <c r="A946" s="225"/>
      <c r="B946" s="137"/>
      <c r="C946" s="137"/>
      <c r="D946" s="137"/>
      <c r="E946" s="137"/>
      <c r="F946" s="296"/>
      <c r="G946" s="296"/>
      <c r="H946" s="296"/>
      <c r="I946" s="297"/>
      <c r="J946" s="296"/>
      <c r="K946" s="292"/>
      <c r="L946" s="298"/>
      <c r="M946" s="292"/>
      <c r="N946" s="299"/>
      <c r="O946" s="292"/>
      <c r="P946" s="114"/>
      <c r="Q946" s="114"/>
      <c r="R946" s="114"/>
    </row>
    <row r="947" spans="1:18" ht="63">
      <c r="A947" s="222">
        <v>344</v>
      </c>
      <c r="B947" s="254" t="s">
        <v>2154</v>
      </c>
      <c r="C947" s="254" t="s">
        <v>2224</v>
      </c>
      <c r="D947" s="254" t="s">
        <v>5</v>
      </c>
      <c r="E947" s="254">
        <v>3</v>
      </c>
      <c r="F947" s="255" t="s">
        <v>1864</v>
      </c>
      <c r="G947" s="255"/>
      <c r="H947" s="255"/>
      <c r="I947" s="256" t="s">
        <v>1726</v>
      </c>
      <c r="J947" s="255" t="s">
        <v>1724</v>
      </c>
      <c r="K947" s="250">
        <v>4.63</v>
      </c>
      <c r="L947" s="251">
        <v>4.63</v>
      </c>
      <c r="M947" s="250">
        <v>4.78</v>
      </c>
      <c r="N947" s="290"/>
      <c r="O947" s="250">
        <v>4.63</v>
      </c>
      <c r="P947" s="112">
        <v>1</v>
      </c>
      <c r="Q947" s="113"/>
      <c r="R947" s="113"/>
    </row>
    <row r="948" spans="1:18" ht="147">
      <c r="A948" s="226">
        <v>344</v>
      </c>
      <c r="B948" s="101" t="s">
        <v>2154</v>
      </c>
      <c r="C948" s="101" t="s">
        <v>2224</v>
      </c>
      <c r="D948" s="101" t="s">
        <v>5</v>
      </c>
      <c r="E948" s="101">
        <v>3</v>
      </c>
      <c r="F948" s="90" t="s">
        <v>1376</v>
      </c>
      <c r="G948" s="96" t="s">
        <v>1141</v>
      </c>
      <c r="H948" s="276">
        <v>100</v>
      </c>
      <c r="I948" s="90" t="s">
        <v>1150</v>
      </c>
      <c r="J948" s="90" t="s">
        <v>1124</v>
      </c>
      <c r="K948" s="276">
        <v>4.67</v>
      </c>
      <c r="L948" s="277">
        <v>0.0389</v>
      </c>
      <c r="M948" s="278">
        <v>4.78</v>
      </c>
      <c r="N948" s="282"/>
      <c r="O948" s="276">
        <v>4.67</v>
      </c>
      <c r="P948" s="112">
        <v>2</v>
      </c>
      <c r="Q948" s="113"/>
      <c r="R948" s="113"/>
    </row>
    <row r="949" spans="1:18" ht="21">
      <c r="A949" s="225"/>
      <c r="B949" s="137"/>
      <c r="C949" s="137"/>
      <c r="D949" s="137"/>
      <c r="E949" s="137"/>
      <c r="F949" s="111"/>
      <c r="G949" s="111"/>
      <c r="H949" s="272"/>
      <c r="I949" s="111"/>
      <c r="J949" s="111"/>
      <c r="K949" s="272"/>
      <c r="L949" s="273"/>
      <c r="M949" s="274"/>
      <c r="N949" s="272"/>
      <c r="O949" s="272"/>
      <c r="P949" s="114"/>
      <c r="Q949" s="114"/>
      <c r="R949" s="114"/>
    </row>
    <row r="950" spans="1:18" ht="126">
      <c r="A950" s="226">
        <v>345</v>
      </c>
      <c r="B950" s="101" t="s">
        <v>1281</v>
      </c>
      <c r="C950" s="101" t="s">
        <v>2225</v>
      </c>
      <c r="D950" s="101" t="s">
        <v>6</v>
      </c>
      <c r="E950" s="101">
        <v>2</v>
      </c>
      <c r="F950" s="90" t="s">
        <v>1377</v>
      </c>
      <c r="G950" s="96" t="s">
        <v>2441</v>
      </c>
      <c r="H950" s="276">
        <v>100</v>
      </c>
      <c r="I950" s="90" t="s">
        <v>1150</v>
      </c>
      <c r="J950" s="90" t="s">
        <v>1124</v>
      </c>
      <c r="K950" s="276">
        <v>17.82</v>
      </c>
      <c r="L950" s="277">
        <v>0.1485</v>
      </c>
      <c r="M950" s="278">
        <v>17.94</v>
      </c>
      <c r="N950" s="282"/>
      <c r="O950" s="276">
        <v>17.82</v>
      </c>
      <c r="P950" s="112">
        <v>1</v>
      </c>
      <c r="Q950" s="113"/>
      <c r="R950" s="113"/>
    </row>
    <row r="951" spans="1:18" ht="61.5">
      <c r="A951" s="222">
        <v>345</v>
      </c>
      <c r="B951" s="254" t="s">
        <v>1281</v>
      </c>
      <c r="C951" s="254" t="s">
        <v>2225</v>
      </c>
      <c r="D951" s="254" t="s">
        <v>6</v>
      </c>
      <c r="E951" s="254">
        <v>2</v>
      </c>
      <c r="F951" s="255" t="s">
        <v>1865</v>
      </c>
      <c r="G951" s="255"/>
      <c r="H951" s="255"/>
      <c r="I951" s="256" t="s">
        <v>1726</v>
      </c>
      <c r="J951" s="255" t="s">
        <v>1724</v>
      </c>
      <c r="K951" s="250">
        <v>17.91</v>
      </c>
      <c r="L951" s="251">
        <v>17.91</v>
      </c>
      <c r="M951" s="250">
        <v>17.94</v>
      </c>
      <c r="N951" s="290"/>
      <c r="O951" s="250">
        <v>17.91</v>
      </c>
      <c r="P951" s="112">
        <v>2</v>
      </c>
      <c r="Q951" s="113"/>
      <c r="R951" s="113"/>
    </row>
    <row r="952" spans="1:18" ht="21">
      <c r="A952" s="225"/>
      <c r="B952" s="137"/>
      <c r="C952" s="137"/>
      <c r="D952" s="137"/>
      <c r="E952" s="137"/>
      <c r="F952" s="111"/>
      <c r="G952" s="111"/>
      <c r="H952" s="272"/>
      <c r="I952" s="111"/>
      <c r="J952" s="111"/>
      <c r="K952" s="272"/>
      <c r="L952" s="273"/>
      <c r="M952" s="274"/>
      <c r="N952" s="294"/>
      <c r="O952" s="272"/>
      <c r="P952" s="114"/>
      <c r="Q952" s="114"/>
      <c r="R952" s="114"/>
    </row>
    <row r="953" spans="1:18" ht="61.5">
      <c r="A953" s="222">
        <v>346</v>
      </c>
      <c r="B953" s="254" t="s">
        <v>122</v>
      </c>
      <c r="C953" s="254" t="s">
        <v>123</v>
      </c>
      <c r="D953" s="254" t="s">
        <v>7</v>
      </c>
      <c r="E953" s="254">
        <v>2</v>
      </c>
      <c r="F953" s="255" t="s">
        <v>1866</v>
      </c>
      <c r="G953" s="255"/>
      <c r="H953" s="255"/>
      <c r="I953" s="256" t="s">
        <v>1726</v>
      </c>
      <c r="J953" s="255" t="s">
        <v>1724</v>
      </c>
      <c r="K953" s="250">
        <v>2.41</v>
      </c>
      <c r="L953" s="251">
        <v>2.41</v>
      </c>
      <c r="M953" s="250">
        <v>2.46</v>
      </c>
      <c r="N953" s="290"/>
      <c r="O953" s="250">
        <v>2.41</v>
      </c>
      <c r="P953" s="112">
        <v>1</v>
      </c>
      <c r="Q953" s="113"/>
      <c r="R953" s="113"/>
    </row>
    <row r="954" spans="1:18" ht="126">
      <c r="A954" s="226">
        <v>346</v>
      </c>
      <c r="B954" s="101" t="s">
        <v>122</v>
      </c>
      <c r="C954" s="101" t="s">
        <v>123</v>
      </c>
      <c r="D954" s="101" t="s">
        <v>7</v>
      </c>
      <c r="E954" s="101">
        <v>2</v>
      </c>
      <c r="F954" s="90" t="s">
        <v>1378</v>
      </c>
      <c r="G954" s="96" t="s">
        <v>2946</v>
      </c>
      <c r="H954" s="276">
        <v>50</v>
      </c>
      <c r="I954" s="90" t="s">
        <v>1150</v>
      </c>
      <c r="J954" s="90" t="s">
        <v>1124</v>
      </c>
      <c r="K954" s="276">
        <v>2.44</v>
      </c>
      <c r="L954" s="277">
        <v>0.0406</v>
      </c>
      <c r="M954" s="278">
        <v>2.4600000000000004</v>
      </c>
      <c r="N954" s="282"/>
      <c r="O954" s="276">
        <v>2.44</v>
      </c>
      <c r="P954" s="112">
        <v>2</v>
      </c>
      <c r="Q954" s="113"/>
      <c r="R954" s="113"/>
    </row>
    <row r="955" spans="1:18" ht="21">
      <c r="A955" s="225"/>
      <c r="B955" s="137"/>
      <c r="C955" s="137"/>
      <c r="D955" s="137"/>
      <c r="E955" s="137"/>
      <c r="F955" s="111"/>
      <c r="G955" s="111"/>
      <c r="H955" s="272"/>
      <c r="I955" s="111"/>
      <c r="J955" s="111"/>
      <c r="K955" s="272"/>
      <c r="L955" s="273"/>
      <c r="M955" s="274"/>
      <c r="N955" s="294"/>
      <c r="O955" s="272"/>
      <c r="P955" s="114"/>
      <c r="Q955" s="114"/>
      <c r="R955" s="114"/>
    </row>
    <row r="956" spans="1:18" ht="41.25">
      <c r="A956" s="222"/>
      <c r="B956" s="222" t="s">
        <v>1282</v>
      </c>
      <c r="C956" s="254"/>
      <c r="D956" s="308" t="s">
        <v>1283</v>
      </c>
      <c r="E956" s="254"/>
      <c r="F956" s="255"/>
      <c r="G956" s="255"/>
      <c r="H956" s="255"/>
      <c r="I956" s="256"/>
      <c r="J956" s="255"/>
      <c r="K956" s="250"/>
      <c r="L956" s="251"/>
      <c r="M956" s="250"/>
      <c r="N956" s="290"/>
      <c r="O956" s="250"/>
      <c r="P956" s="112"/>
      <c r="Q956" s="113"/>
      <c r="R956" s="113"/>
    </row>
    <row r="957" spans="1:18" ht="189">
      <c r="A957" s="226">
        <v>347</v>
      </c>
      <c r="B957" s="101" t="s">
        <v>1284</v>
      </c>
      <c r="C957" s="101" t="s">
        <v>1285</v>
      </c>
      <c r="D957" s="101" t="s">
        <v>2226</v>
      </c>
      <c r="E957" s="101">
        <v>2</v>
      </c>
      <c r="F957" s="90" t="s">
        <v>1379</v>
      </c>
      <c r="G957" s="96" t="s">
        <v>2983</v>
      </c>
      <c r="H957" s="276">
        <v>1</v>
      </c>
      <c r="I957" s="90" t="s">
        <v>1123</v>
      </c>
      <c r="J957" s="90" t="s">
        <v>1124</v>
      </c>
      <c r="K957" s="276">
        <v>26.94</v>
      </c>
      <c r="L957" s="277">
        <v>22.45</v>
      </c>
      <c r="M957" s="278">
        <v>28.210000000000004</v>
      </c>
      <c r="N957" s="282"/>
      <c r="O957" s="276">
        <v>26.94</v>
      </c>
      <c r="P957" s="112">
        <v>1</v>
      </c>
      <c r="Q957" s="113"/>
      <c r="R957" s="113"/>
    </row>
    <row r="958" spans="1:18" ht="84">
      <c r="A958" s="222">
        <v>347</v>
      </c>
      <c r="B958" s="254" t="s">
        <v>1284</v>
      </c>
      <c r="C958" s="254" t="s">
        <v>1285</v>
      </c>
      <c r="D958" s="254" t="s">
        <v>2226</v>
      </c>
      <c r="E958" s="254">
        <v>2</v>
      </c>
      <c r="F958" s="255" t="s">
        <v>1867</v>
      </c>
      <c r="G958" s="255"/>
      <c r="H958" s="255"/>
      <c r="I958" s="256" t="s">
        <v>1729</v>
      </c>
      <c r="J958" s="255" t="s">
        <v>1724</v>
      </c>
      <c r="K958" s="250">
        <v>27.09</v>
      </c>
      <c r="L958" s="251">
        <v>27.09</v>
      </c>
      <c r="M958" s="250">
        <v>28.21</v>
      </c>
      <c r="N958" s="290"/>
      <c r="O958" s="250">
        <v>27.09</v>
      </c>
      <c r="P958" s="112">
        <v>2</v>
      </c>
      <c r="Q958" s="113"/>
      <c r="R958" s="113"/>
    </row>
    <row r="959" spans="1:18" ht="21">
      <c r="A959" s="225"/>
      <c r="B959" s="137"/>
      <c r="C959" s="137"/>
      <c r="D959" s="137"/>
      <c r="E959" s="137"/>
      <c r="F959" s="111"/>
      <c r="G959" s="111"/>
      <c r="H959" s="272"/>
      <c r="I959" s="111"/>
      <c r="J959" s="111"/>
      <c r="K959" s="272"/>
      <c r="L959" s="273"/>
      <c r="M959" s="274"/>
      <c r="N959" s="272"/>
      <c r="O959" s="272"/>
      <c r="P959" s="114"/>
      <c r="Q959" s="114"/>
      <c r="R959" s="114"/>
    </row>
    <row r="960" spans="1:18" ht="81.75">
      <c r="A960" s="222"/>
      <c r="B960" s="222" t="s">
        <v>1286</v>
      </c>
      <c r="C960" s="164"/>
      <c r="D960" s="308" t="s">
        <v>1287</v>
      </c>
      <c r="E960" s="254"/>
      <c r="F960" s="255"/>
      <c r="G960" s="255"/>
      <c r="H960" s="255"/>
      <c r="I960" s="256"/>
      <c r="J960" s="255"/>
      <c r="K960" s="250"/>
      <c r="L960" s="251"/>
      <c r="M960" s="250"/>
      <c r="N960" s="290"/>
      <c r="O960" s="250"/>
      <c r="P960" s="112"/>
      <c r="Q960" s="113"/>
      <c r="R960" s="113"/>
    </row>
    <row r="961" spans="1:18" ht="60.75">
      <c r="A961" s="222">
        <v>348</v>
      </c>
      <c r="B961" s="254" t="s">
        <v>1288</v>
      </c>
      <c r="C961" s="254" t="s">
        <v>1303</v>
      </c>
      <c r="D961" s="254" t="s">
        <v>8</v>
      </c>
      <c r="E961" s="254">
        <v>100</v>
      </c>
      <c r="F961" s="284" t="s">
        <v>2783</v>
      </c>
      <c r="G961" s="284"/>
      <c r="H961" s="284"/>
      <c r="I961" s="285" t="s">
        <v>2784</v>
      </c>
      <c r="J961" s="284" t="s">
        <v>179</v>
      </c>
      <c r="K961" s="286">
        <v>1.41</v>
      </c>
      <c r="L961" s="287">
        <v>0.235</v>
      </c>
      <c r="M961" s="286">
        <v>1.58</v>
      </c>
      <c r="N961" s="288">
        <v>1.58</v>
      </c>
      <c r="O961" s="289">
        <v>1.41</v>
      </c>
      <c r="P961" s="112">
        <v>1</v>
      </c>
      <c r="Q961" s="113"/>
      <c r="R961" s="113"/>
    </row>
    <row r="962" spans="1:18" ht="84">
      <c r="A962" s="226">
        <v>348</v>
      </c>
      <c r="B962" s="101" t="s">
        <v>1288</v>
      </c>
      <c r="C962" s="101" t="s">
        <v>1303</v>
      </c>
      <c r="D962" s="101" t="s">
        <v>8</v>
      </c>
      <c r="E962" s="101">
        <v>100</v>
      </c>
      <c r="F962" s="90" t="s">
        <v>1380</v>
      </c>
      <c r="G962" s="96" t="s">
        <v>1157</v>
      </c>
      <c r="H962" s="276">
        <v>6</v>
      </c>
      <c r="I962" s="90" t="s">
        <v>1168</v>
      </c>
      <c r="J962" s="90" t="s">
        <v>1124</v>
      </c>
      <c r="K962" s="276">
        <v>1.42</v>
      </c>
      <c r="L962" s="277">
        <v>0.1967</v>
      </c>
      <c r="M962" s="278"/>
      <c r="N962" s="282"/>
      <c r="O962" s="276">
        <v>1.42</v>
      </c>
      <c r="P962" s="112">
        <v>2</v>
      </c>
      <c r="Q962" s="113"/>
      <c r="R962" s="113"/>
    </row>
    <row r="963" spans="1:18" ht="21">
      <c r="A963" s="225"/>
      <c r="B963" s="137"/>
      <c r="C963" s="137"/>
      <c r="D963" s="137"/>
      <c r="E963" s="137"/>
      <c r="F963" s="111"/>
      <c r="G963" s="111"/>
      <c r="H963" s="272"/>
      <c r="I963" s="111"/>
      <c r="J963" s="111"/>
      <c r="K963" s="272"/>
      <c r="L963" s="273"/>
      <c r="M963" s="274"/>
      <c r="N963" s="272"/>
      <c r="O963" s="272"/>
      <c r="P963" s="114"/>
      <c r="Q963" s="114"/>
      <c r="R963" s="114"/>
    </row>
    <row r="964" spans="1:18" ht="60.75">
      <c r="A964" s="229">
        <v>349</v>
      </c>
      <c r="B964" s="316" t="s">
        <v>2729</v>
      </c>
      <c r="C964" s="316" t="s">
        <v>2730</v>
      </c>
      <c r="D964" s="316" t="s">
        <v>9</v>
      </c>
      <c r="E964" s="316">
        <v>10</v>
      </c>
      <c r="F964" s="317" t="s">
        <v>2785</v>
      </c>
      <c r="G964" s="317"/>
      <c r="H964" s="317"/>
      <c r="I964" s="318" t="s">
        <v>2784</v>
      </c>
      <c r="J964" s="317" t="s">
        <v>179</v>
      </c>
      <c r="K964" s="319">
        <v>2.62</v>
      </c>
      <c r="L964" s="320">
        <v>0.131</v>
      </c>
      <c r="M964" s="319">
        <v>3.42</v>
      </c>
      <c r="N964" s="321">
        <v>3.42</v>
      </c>
      <c r="O964" s="322">
        <v>2.62</v>
      </c>
      <c r="P964" s="125">
        <v>1</v>
      </c>
      <c r="Q964" s="126"/>
      <c r="R964" s="126"/>
    </row>
    <row r="965" spans="1:18" ht="84">
      <c r="A965" s="226">
        <v>349</v>
      </c>
      <c r="B965" s="101" t="s">
        <v>2729</v>
      </c>
      <c r="C965" s="101" t="s">
        <v>2730</v>
      </c>
      <c r="D965" s="101" t="s">
        <v>9</v>
      </c>
      <c r="E965" s="101">
        <v>10</v>
      </c>
      <c r="F965" s="90" t="s">
        <v>1381</v>
      </c>
      <c r="G965" s="96" t="s">
        <v>1157</v>
      </c>
      <c r="H965" s="276">
        <v>20</v>
      </c>
      <c r="I965" s="90" t="s">
        <v>1168</v>
      </c>
      <c r="J965" s="90" t="s">
        <v>1124</v>
      </c>
      <c r="K965" s="276">
        <v>2.65</v>
      </c>
      <c r="L965" s="277">
        <v>0.1105</v>
      </c>
      <c r="M965" s="278"/>
      <c r="N965" s="282"/>
      <c r="O965" s="276">
        <v>2.65</v>
      </c>
      <c r="P965" s="112">
        <v>2</v>
      </c>
      <c r="Q965" s="113"/>
      <c r="R965" s="113"/>
    </row>
    <row r="966" spans="1:18" ht="21">
      <c r="A966" s="225"/>
      <c r="B966" s="137"/>
      <c r="C966" s="137"/>
      <c r="D966" s="137"/>
      <c r="E966" s="137"/>
      <c r="F966" s="111"/>
      <c r="G966" s="111"/>
      <c r="H966" s="272"/>
      <c r="I966" s="111"/>
      <c r="J966" s="111"/>
      <c r="K966" s="272"/>
      <c r="L966" s="273"/>
      <c r="M966" s="274"/>
      <c r="N966" s="272"/>
      <c r="O966" s="272"/>
      <c r="P966" s="114"/>
      <c r="Q966" s="114"/>
      <c r="R966" s="114"/>
    </row>
    <row r="967" spans="1:18" ht="84">
      <c r="A967" s="226">
        <v>350</v>
      </c>
      <c r="B967" s="101" t="s">
        <v>1589</v>
      </c>
      <c r="C967" s="101" t="s">
        <v>1304</v>
      </c>
      <c r="D967" s="101" t="s">
        <v>2316</v>
      </c>
      <c r="E967" s="101">
        <v>10</v>
      </c>
      <c r="F967" s="90" t="s">
        <v>1382</v>
      </c>
      <c r="G967" s="90" t="s">
        <v>2521</v>
      </c>
      <c r="H967" s="276">
        <v>12</v>
      </c>
      <c r="I967" s="90" t="s">
        <v>1153</v>
      </c>
      <c r="J967" s="90" t="s">
        <v>1124</v>
      </c>
      <c r="K967" s="276">
        <v>4.81</v>
      </c>
      <c r="L967" s="277">
        <v>0.3342</v>
      </c>
      <c r="M967" s="278"/>
      <c r="N967" s="282"/>
      <c r="O967" s="276">
        <v>5.61</v>
      </c>
      <c r="P967" s="120">
        <v>1</v>
      </c>
      <c r="Q967" s="120"/>
      <c r="R967" s="120"/>
    </row>
    <row r="968" spans="1:18" ht="61.5">
      <c r="A968" s="226">
        <v>350</v>
      </c>
      <c r="B968" s="101" t="s">
        <v>1589</v>
      </c>
      <c r="C968" s="101" t="s">
        <v>1304</v>
      </c>
      <c r="D968" s="101" t="s">
        <v>2316</v>
      </c>
      <c r="E968" s="101">
        <v>10</v>
      </c>
      <c r="F968" s="508" t="s">
        <v>1868</v>
      </c>
      <c r="G968" s="508"/>
      <c r="H968" s="508"/>
      <c r="I968" s="509" t="s">
        <v>1726</v>
      </c>
      <c r="J968" s="508" t="s">
        <v>1724</v>
      </c>
      <c r="K968" s="307">
        <v>20.66</v>
      </c>
      <c r="L968" s="510">
        <v>20.66</v>
      </c>
      <c r="M968" s="307"/>
      <c r="N968" s="306"/>
      <c r="O968" s="307">
        <v>20.66</v>
      </c>
      <c r="P968" s="120"/>
      <c r="Q968" s="507" t="s">
        <v>2806</v>
      </c>
      <c r="R968" s="120"/>
    </row>
    <row r="969" spans="1:18" ht="21">
      <c r="A969" s="225"/>
      <c r="B969" s="137"/>
      <c r="C969" s="137"/>
      <c r="D969" s="137"/>
      <c r="E969" s="137"/>
      <c r="F969" s="111"/>
      <c r="G969" s="111"/>
      <c r="H969" s="272"/>
      <c r="I969" s="111"/>
      <c r="J969" s="111"/>
      <c r="K969" s="272"/>
      <c r="L969" s="273"/>
      <c r="M969" s="274"/>
      <c r="N969" s="272"/>
      <c r="O969" s="272"/>
      <c r="P969" s="114"/>
      <c r="Q969" s="114"/>
      <c r="R969" s="114"/>
    </row>
    <row r="970" spans="1:18" ht="42">
      <c r="A970" s="222">
        <v>351</v>
      </c>
      <c r="B970" s="254" t="s">
        <v>1589</v>
      </c>
      <c r="C970" s="254" t="s">
        <v>675</v>
      </c>
      <c r="D970" s="254" t="s">
        <v>2835</v>
      </c>
      <c r="E970" s="101">
        <v>50</v>
      </c>
      <c r="F970" s="255"/>
      <c r="G970" s="255"/>
      <c r="H970" s="255"/>
      <c r="I970" s="256"/>
      <c r="J970" s="255"/>
      <c r="K970" s="250"/>
      <c r="L970" s="251"/>
      <c r="M970" s="250"/>
      <c r="N970" s="290"/>
      <c r="O970" s="250"/>
      <c r="P970" s="112">
        <v>0</v>
      </c>
      <c r="Q970" s="113"/>
      <c r="R970" s="113"/>
    </row>
    <row r="971" spans="1:18" ht="21">
      <c r="A971" s="225"/>
      <c r="B971" s="137"/>
      <c r="C971" s="137"/>
      <c r="D971" s="137"/>
      <c r="E971" s="137"/>
      <c r="F971" s="296"/>
      <c r="G971" s="296"/>
      <c r="H971" s="296"/>
      <c r="I971" s="297"/>
      <c r="J971" s="296"/>
      <c r="K971" s="292"/>
      <c r="L971" s="298"/>
      <c r="M971" s="292"/>
      <c r="N971" s="299"/>
      <c r="O971" s="292"/>
      <c r="P971" s="114"/>
      <c r="Q971" s="114"/>
      <c r="R971" s="114"/>
    </row>
    <row r="972" spans="1:18" ht="63">
      <c r="A972" s="222">
        <v>352</v>
      </c>
      <c r="B972" s="254" t="s">
        <v>2684</v>
      </c>
      <c r="C972" s="254" t="s">
        <v>855</v>
      </c>
      <c r="D972" s="254" t="s">
        <v>10</v>
      </c>
      <c r="E972" s="254">
        <v>50</v>
      </c>
      <c r="F972" s="255" t="s">
        <v>1869</v>
      </c>
      <c r="G972" s="255"/>
      <c r="H972" s="255"/>
      <c r="I972" s="256" t="s">
        <v>1726</v>
      </c>
      <c r="J972" s="255" t="s">
        <v>1724</v>
      </c>
      <c r="K972" s="250">
        <v>7.36</v>
      </c>
      <c r="L972" s="251">
        <v>7.36</v>
      </c>
      <c r="M972" s="250"/>
      <c r="N972" s="290"/>
      <c r="O972" s="250">
        <v>7.36</v>
      </c>
      <c r="P972" s="112">
        <v>1</v>
      </c>
      <c r="Q972" s="113"/>
      <c r="R972" s="113"/>
    </row>
    <row r="973" spans="1:18" ht="84">
      <c r="A973" s="226">
        <v>352</v>
      </c>
      <c r="B973" s="101" t="s">
        <v>2684</v>
      </c>
      <c r="C973" s="101" t="s">
        <v>855</v>
      </c>
      <c r="D973" s="101" t="s">
        <v>10</v>
      </c>
      <c r="E973" s="101">
        <v>50</v>
      </c>
      <c r="F973" s="90" t="s">
        <v>1383</v>
      </c>
      <c r="G973" s="96" t="s">
        <v>2521</v>
      </c>
      <c r="H973" s="276">
        <v>30</v>
      </c>
      <c r="I973" s="90" t="s">
        <v>1153</v>
      </c>
      <c r="J973" s="90" t="s">
        <v>1124</v>
      </c>
      <c r="K973" s="276">
        <v>7.45</v>
      </c>
      <c r="L973" s="277">
        <v>0.207</v>
      </c>
      <c r="M973" s="278"/>
      <c r="N973" s="282"/>
      <c r="O973" s="276">
        <v>7.45</v>
      </c>
      <c r="P973" s="112">
        <v>2</v>
      </c>
      <c r="Q973" s="113"/>
      <c r="R973" s="113"/>
    </row>
    <row r="974" spans="1:18" ht="21">
      <c r="A974" s="225"/>
      <c r="B974" s="137"/>
      <c r="C974" s="137"/>
      <c r="D974" s="137"/>
      <c r="E974" s="137"/>
      <c r="F974" s="111"/>
      <c r="G974" s="111"/>
      <c r="H974" s="272"/>
      <c r="I974" s="111"/>
      <c r="J974" s="111"/>
      <c r="K974" s="272"/>
      <c r="L974" s="273"/>
      <c r="M974" s="274"/>
      <c r="N974" s="272"/>
      <c r="O974" s="272"/>
      <c r="P974" s="114"/>
      <c r="Q974" s="114"/>
      <c r="R974" s="114"/>
    </row>
    <row r="975" spans="1:19" ht="84">
      <c r="A975" s="222">
        <v>353</v>
      </c>
      <c r="B975" s="254" t="s">
        <v>2685</v>
      </c>
      <c r="C975" s="254" t="s">
        <v>2662</v>
      </c>
      <c r="D975" s="254" t="s">
        <v>2663</v>
      </c>
      <c r="E975" s="254">
        <v>30</v>
      </c>
      <c r="F975" s="255" t="s">
        <v>1870</v>
      </c>
      <c r="G975" s="255"/>
      <c r="H975" s="255"/>
      <c r="I975" s="256" t="s">
        <v>1729</v>
      </c>
      <c r="J975" s="255" t="s">
        <v>1724</v>
      </c>
      <c r="K975" s="250">
        <v>15.9</v>
      </c>
      <c r="L975" s="251">
        <v>3.18</v>
      </c>
      <c r="M975" s="250">
        <v>21.73</v>
      </c>
      <c r="N975" s="290"/>
      <c r="O975" s="250">
        <v>15.9</v>
      </c>
      <c r="P975" s="112">
        <v>1</v>
      </c>
      <c r="Q975" s="113"/>
      <c r="R975" s="113"/>
      <c r="S975" s="82" t="s">
        <v>1217</v>
      </c>
    </row>
    <row r="976" spans="1:18" ht="126">
      <c r="A976" s="222">
        <v>353</v>
      </c>
      <c r="B976" s="254" t="s">
        <v>2685</v>
      </c>
      <c r="C976" s="254" t="s">
        <v>2662</v>
      </c>
      <c r="D976" s="254" t="s">
        <v>2663</v>
      </c>
      <c r="E976" s="254">
        <v>30</v>
      </c>
      <c r="F976" s="96" t="s">
        <v>1396</v>
      </c>
      <c r="G976" s="96"/>
      <c r="H976" s="96"/>
      <c r="I976" s="96" t="s">
        <v>155</v>
      </c>
      <c r="J976" s="279" t="s">
        <v>147</v>
      </c>
      <c r="K976" s="279">
        <v>21.71</v>
      </c>
      <c r="L976" s="281">
        <f>K976/5</f>
        <v>4.3420000000000005</v>
      </c>
      <c r="M976" s="279">
        <v>21.73</v>
      </c>
      <c r="N976" s="295"/>
      <c r="O976" s="279">
        <v>21.71</v>
      </c>
      <c r="P976" s="112">
        <v>2</v>
      </c>
      <c r="Q976" s="113"/>
      <c r="R976" s="113"/>
    </row>
    <row r="977" spans="1:18" ht="21">
      <c r="A977" s="225"/>
      <c r="B977" s="137"/>
      <c r="C977" s="137"/>
      <c r="D977" s="137"/>
      <c r="E977" s="137"/>
      <c r="F977" s="111"/>
      <c r="G977" s="111"/>
      <c r="H977" s="111"/>
      <c r="I977" s="111"/>
      <c r="J977" s="272"/>
      <c r="K977" s="272"/>
      <c r="L977" s="273"/>
      <c r="M977" s="272"/>
      <c r="N977" s="272"/>
      <c r="O977" s="272"/>
      <c r="P977" s="114"/>
      <c r="Q977" s="114"/>
      <c r="R977" s="114"/>
    </row>
    <row r="978" spans="1:18" ht="105">
      <c r="A978" s="222">
        <v>354</v>
      </c>
      <c r="B978" s="254" t="s">
        <v>2685</v>
      </c>
      <c r="C978" s="254" t="s">
        <v>971</v>
      </c>
      <c r="D978" s="254" t="s">
        <v>1279</v>
      </c>
      <c r="E978" s="254">
        <v>25</v>
      </c>
      <c r="F978" s="255" t="s">
        <v>1871</v>
      </c>
      <c r="G978" s="255"/>
      <c r="H978" s="255"/>
      <c r="I978" s="256" t="s">
        <v>1726</v>
      </c>
      <c r="J978" s="255" t="s">
        <v>1724</v>
      </c>
      <c r="K978" s="250">
        <v>22.65</v>
      </c>
      <c r="L978" s="251">
        <v>22.65</v>
      </c>
      <c r="M978" s="250"/>
      <c r="N978" s="290"/>
      <c r="O978" s="250">
        <v>22.65</v>
      </c>
      <c r="P978" s="112">
        <v>1</v>
      </c>
      <c r="Q978" s="113"/>
      <c r="R978" s="113"/>
    </row>
    <row r="979" spans="1:18" ht="126">
      <c r="A979" s="226">
        <v>354</v>
      </c>
      <c r="B979" s="101" t="s">
        <v>2685</v>
      </c>
      <c r="C979" s="101" t="s">
        <v>971</v>
      </c>
      <c r="D979" s="101" t="s">
        <v>1279</v>
      </c>
      <c r="E979" s="101">
        <v>25</v>
      </c>
      <c r="F979" s="90" t="s">
        <v>703</v>
      </c>
      <c r="G979" s="96" t="s">
        <v>2515</v>
      </c>
      <c r="H979" s="276">
        <v>20</v>
      </c>
      <c r="I979" s="90" t="s">
        <v>1153</v>
      </c>
      <c r="J979" s="90" t="s">
        <v>1124</v>
      </c>
      <c r="K979" s="276">
        <v>22.68</v>
      </c>
      <c r="L979" s="277">
        <v>0.945</v>
      </c>
      <c r="M979" s="278"/>
      <c r="N979" s="282"/>
      <c r="O979" s="276">
        <v>22.68</v>
      </c>
      <c r="P979" s="112">
        <v>2</v>
      </c>
      <c r="Q979" s="113"/>
      <c r="R979" s="113"/>
    </row>
    <row r="980" spans="1:18" ht="21">
      <c r="A980" s="225"/>
      <c r="B980" s="137"/>
      <c r="C980" s="137"/>
      <c r="D980" s="137"/>
      <c r="E980" s="137"/>
      <c r="F980" s="111"/>
      <c r="G980" s="111"/>
      <c r="H980" s="272"/>
      <c r="I980" s="111"/>
      <c r="J980" s="111"/>
      <c r="K980" s="272"/>
      <c r="L980" s="273"/>
      <c r="M980" s="274"/>
      <c r="N980" s="294"/>
      <c r="O980" s="272"/>
      <c r="P980" s="114"/>
      <c r="Q980" s="114"/>
      <c r="R980" s="114"/>
    </row>
    <row r="981" spans="1:18" ht="168">
      <c r="A981" s="222">
        <v>355</v>
      </c>
      <c r="B981" s="254" t="s">
        <v>2685</v>
      </c>
      <c r="C981" s="254" t="s">
        <v>971</v>
      </c>
      <c r="D981" s="254" t="s">
        <v>2819</v>
      </c>
      <c r="E981" s="254">
        <v>5</v>
      </c>
      <c r="F981" s="90" t="s">
        <v>704</v>
      </c>
      <c r="G981" s="96" t="s">
        <v>705</v>
      </c>
      <c r="H981" s="276">
        <v>12</v>
      </c>
      <c r="I981" s="90" t="s">
        <v>1153</v>
      </c>
      <c r="J981" s="90" t="s">
        <v>1124</v>
      </c>
      <c r="K981" s="276">
        <v>12.06</v>
      </c>
      <c r="L981" s="277">
        <v>0.8375</v>
      </c>
      <c r="M981" s="278"/>
      <c r="N981" s="282"/>
      <c r="O981" s="276">
        <v>12.06</v>
      </c>
      <c r="P981" s="112">
        <v>1</v>
      </c>
      <c r="Q981" s="113"/>
      <c r="R981" s="113"/>
    </row>
    <row r="982" spans="1:18" ht="21">
      <c r="A982" s="225"/>
      <c r="B982" s="137"/>
      <c r="C982" s="137"/>
      <c r="D982" s="137"/>
      <c r="E982" s="137"/>
      <c r="F982" s="111"/>
      <c r="G982" s="111"/>
      <c r="H982" s="272"/>
      <c r="I982" s="111"/>
      <c r="J982" s="111"/>
      <c r="K982" s="272"/>
      <c r="L982" s="273"/>
      <c r="M982" s="274"/>
      <c r="N982" s="294"/>
      <c r="O982" s="272"/>
      <c r="P982" s="114"/>
      <c r="Q982" s="114"/>
      <c r="R982" s="114"/>
    </row>
    <row r="983" spans="1:18" ht="63">
      <c r="A983" s="222">
        <v>356</v>
      </c>
      <c r="B983" s="254" t="s">
        <v>2685</v>
      </c>
      <c r="C983" s="254" t="s">
        <v>971</v>
      </c>
      <c r="D983" s="254" t="s">
        <v>2089</v>
      </c>
      <c r="E983" s="254">
        <v>300</v>
      </c>
      <c r="F983" s="255" t="s">
        <v>1872</v>
      </c>
      <c r="G983" s="255"/>
      <c r="H983" s="255"/>
      <c r="I983" s="256" t="s">
        <v>1729</v>
      </c>
      <c r="J983" s="255" t="s">
        <v>1724</v>
      </c>
      <c r="K983" s="250">
        <v>3.63</v>
      </c>
      <c r="L983" s="251">
        <v>3.63</v>
      </c>
      <c r="M983" s="250"/>
      <c r="N983" s="290"/>
      <c r="O983" s="250">
        <v>3.63</v>
      </c>
      <c r="P983" s="112"/>
      <c r="Q983" s="113"/>
      <c r="R983" s="113"/>
    </row>
    <row r="984" spans="1:18" ht="126">
      <c r="A984" s="222">
        <v>356</v>
      </c>
      <c r="B984" s="254" t="s">
        <v>2685</v>
      </c>
      <c r="C984" s="254" t="s">
        <v>971</v>
      </c>
      <c r="D984" s="254" t="s">
        <v>2089</v>
      </c>
      <c r="E984" s="254">
        <v>300</v>
      </c>
      <c r="F984" s="96" t="s">
        <v>1397</v>
      </c>
      <c r="G984" s="96"/>
      <c r="H984" s="96"/>
      <c r="I984" s="96" t="s">
        <v>155</v>
      </c>
      <c r="J984" s="279" t="s">
        <v>147</v>
      </c>
      <c r="K984" s="279">
        <v>3.63</v>
      </c>
      <c r="L984" s="281">
        <f>K984</f>
        <v>3.63</v>
      </c>
      <c r="M984" s="279" t="s">
        <v>162</v>
      </c>
      <c r="N984" s="295"/>
      <c r="O984" s="279">
        <v>3.63</v>
      </c>
      <c r="P984" s="112"/>
      <c r="Q984" s="113"/>
      <c r="R984" s="113"/>
    </row>
    <row r="985" spans="1:18" ht="168">
      <c r="A985" s="226">
        <v>356</v>
      </c>
      <c r="B985" s="101" t="s">
        <v>2685</v>
      </c>
      <c r="C985" s="101" t="s">
        <v>971</v>
      </c>
      <c r="D985" s="101" t="s">
        <v>2089</v>
      </c>
      <c r="E985" s="101">
        <v>300</v>
      </c>
      <c r="F985" s="90" t="s">
        <v>2559</v>
      </c>
      <c r="G985" s="96" t="s">
        <v>705</v>
      </c>
      <c r="H985" s="276">
        <v>1</v>
      </c>
      <c r="I985" s="90" t="s">
        <v>1139</v>
      </c>
      <c r="J985" s="90" t="s">
        <v>1124</v>
      </c>
      <c r="K985" s="276">
        <v>3.72</v>
      </c>
      <c r="L985" s="277">
        <v>3.1</v>
      </c>
      <c r="M985" s="278"/>
      <c r="N985" s="282"/>
      <c r="O985" s="276">
        <v>3.72</v>
      </c>
      <c r="P985" s="112">
        <v>3</v>
      </c>
      <c r="Q985" s="113"/>
      <c r="R985" s="113"/>
    </row>
    <row r="986" spans="1:18" ht="122.25">
      <c r="A986" s="227">
        <v>356</v>
      </c>
      <c r="B986" s="283" t="s">
        <v>2685</v>
      </c>
      <c r="C986" s="283" t="s">
        <v>971</v>
      </c>
      <c r="D986" s="283" t="s">
        <v>2089</v>
      </c>
      <c r="E986" s="283">
        <v>300</v>
      </c>
      <c r="F986" s="284" t="s">
        <v>2786</v>
      </c>
      <c r="G986" s="284"/>
      <c r="H986" s="284"/>
      <c r="I986" s="285" t="s">
        <v>2787</v>
      </c>
      <c r="J986" s="284" t="s">
        <v>179</v>
      </c>
      <c r="K986" s="286">
        <v>3.79</v>
      </c>
      <c r="L986" s="287">
        <v>3.79</v>
      </c>
      <c r="M986" s="286" t="s">
        <v>182</v>
      </c>
      <c r="N986" s="288" t="s">
        <v>182</v>
      </c>
      <c r="O986" s="289">
        <v>3.79</v>
      </c>
      <c r="P986" s="112">
        <v>4</v>
      </c>
      <c r="Q986" s="113"/>
      <c r="R986" s="113"/>
    </row>
    <row r="987" spans="1:18" ht="21">
      <c r="A987" s="225"/>
      <c r="B987" s="137"/>
      <c r="C987" s="137"/>
      <c r="D987" s="137"/>
      <c r="E987" s="137"/>
      <c r="F987" s="111"/>
      <c r="G987" s="111"/>
      <c r="H987" s="272"/>
      <c r="I987" s="111"/>
      <c r="J987" s="111"/>
      <c r="K987" s="272"/>
      <c r="L987" s="273"/>
      <c r="M987" s="274"/>
      <c r="N987" s="272"/>
      <c r="O987" s="272"/>
      <c r="P987" s="114"/>
      <c r="Q987" s="114"/>
      <c r="R987" s="114"/>
    </row>
    <row r="988" spans="1:18" ht="147">
      <c r="A988" s="222">
        <v>357</v>
      </c>
      <c r="B988" s="254" t="s">
        <v>2685</v>
      </c>
      <c r="C988" s="254" t="s">
        <v>2686</v>
      </c>
      <c r="D988" s="254" t="s">
        <v>109</v>
      </c>
      <c r="E988" s="254">
        <v>5</v>
      </c>
      <c r="F988" s="96" t="s">
        <v>1398</v>
      </c>
      <c r="G988" s="96"/>
      <c r="H988" s="96"/>
      <c r="I988" s="96" t="s">
        <v>155</v>
      </c>
      <c r="J988" s="279" t="s">
        <v>147</v>
      </c>
      <c r="K988" s="280">
        <v>64.1</v>
      </c>
      <c r="L988" s="281">
        <f>K988/10</f>
        <v>6.409999999999999</v>
      </c>
      <c r="M988" s="280">
        <v>102.5</v>
      </c>
      <c r="N988" s="295"/>
      <c r="O988" s="279">
        <v>6.41</v>
      </c>
      <c r="P988" s="112">
        <v>1</v>
      </c>
      <c r="Q988" s="113"/>
      <c r="R988" s="113"/>
    </row>
    <row r="989" spans="1:18" ht="147">
      <c r="A989" s="226">
        <v>357</v>
      </c>
      <c r="B989" s="101" t="s">
        <v>2685</v>
      </c>
      <c r="C989" s="101" t="s">
        <v>2686</v>
      </c>
      <c r="D989" s="101" t="s">
        <v>109</v>
      </c>
      <c r="E989" s="101">
        <v>5</v>
      </c>
      <c r="F989" s="90" t="s">
        <v>2560</v>
      </c>
      <c r="G989" s="96" t="s">
        <v>61</v>
      </c>
      <c r="H989" s="276">
        <v>1</v>
      </c>
      <c r="I989" s="90" t="s">
        <v>2527</v>
      </c>
      <c r="J989" s="90" t="s">
        <v>1124</v>
      </c>
      <c r="K989" s="276">
        <v>6.54</v>
      </c>
      <c r="L989" s="277">
        <v>5.45</v>
      </c>
      <c r="M989" s="278">
        <v>10.250000000000002</v>
      </c>
      <c r="N989" s="282"/>
      <c r="O989" s="276">
        <v>6.54</v>
      </c>
      <c r="P989" s="112">
        <v>2</v>
      </c>
      <c r="Q989" s="113"/>
      <c r="R989" s="113"/>
    </row>
    <row r="990" spans="1:18" ht="122.25">
      <c r="A990" s="227">
        <v>357</v>
      </c>
      <c r="B990" s="283" t="s">
        <v>2685</v>
      </c>
      <c r="C990" s="283" t="s">
        <v>2686</v>
      </c>
      <c r="D990" s="283" t="s">
        <v>109</v>
      </c>
      <c r="E990" s="283">
        <v>5</v>
      </c>
      <c r="F990" s="284" t="s">
        <v>2788</v>
      </c>
      <c r="G990" s="284"/>
      <c r="H990" s="284"/>
      <c r="I990" s="285" t="s">
        <v>2787</v>
      </c>
      <c r="J990" s="284" t="s">
        <v>179</v>
      </c>
      <c r="K990" s="286">
        <v>7.03</v>
      </c>
      <c r="L990" s="287">
        <v>7.03</v>
      </c>
      <c r="M990" s="286">
        <v>10.25</v>
      </c>
      <c r="N990" s="288">
        <v>10.25</v>
      </c>
      <c r="O990" s="289">
        <v>7.03</v>
      </c>
      <c r="P990" s="112">
        <v>3</v>
      </c>
      <c r="Q990" s="113"/>
      <c r="R990" s="113"/>
    </row>
    <row r="991" spans="1:18" ht="21">
      <c r="A991" s="225"/>
      <c r="B991" s="137"/>
      <c r="C991" s="137"/>
      <c r="D991" s="137"/>
      <c r="E991" s="137"/>
      <c r="F991" s="111"/>
      <c r="G991" s="111"/>
      <c r="H991" s="272"/>
      <c r="I991" s="111"/>
      <c r="J991" s="111"/>
      <c r="K991" s="272"/>
      <c r="L991" s="273"/>
      <c r="M991" s="274"/>
      <c r="N991" s="294"/>
      <c r="O991" s="272"/>
      <c r="P991" s="114"/>
      <c r="Q991" s="114"/>
      <c r="R991" s="114"/>
    </row>
    <row r="992" spans="1:18" ht="84">
      <c r="A992" s="222">
        <v>358</v>
      </c>
      <c r="B992" s="254" t="s">
        <v>2687</v>
      </c>
      <c r="C992" s="254" t="s">
        <v>1211</v>
      </c>
      <c r="D992" s="254" t="s">
        <v>11</v>
      </c>
      <c r="E992" s="254">
        <v>15</v>
      </c>
      <c r="F992" s="90" t="s">
        <v>2561</v>
      </c>
      <c r="G992" s="96" t="s">
        <v>2521</v>
      </c>
      <c r="H992" s="276">
        <v>24</v>
      </c>
      <c r="I992" s="90" t="s">
        <v>1153</v>
      </c>
      <c r="J992" s="90" t="s">
        <v>1124</v>
      </c>
      <c r="K992" s="276">
        <v>15.54</v>
      </c>
      <c r="L992" s="277">
        <v>0.5396</v>
      </c>
      <c r="M992" s="278"/>
      <c r="N992" s="282"/>
      <c r="O992" s="276">
        <v>15.54</v>
      </c>
      <c r="P992" s="112">
        <v>1</v>
      </c>
      <c r="Q992" s="113"/>
      <c r="R992" s="113"/>
    </row>
    <row r="993" spans="1:18" ht="21">
      <c r="A993" s="225"/>
      <c r="B993" s="137"/>
      <c r="C993" s="137"/>
      <c r="D993" s="137"/>
      <c r="E993" s="137"/>
      <c r="F993" s="111"/>
      <c r="G993" s="111"/>
      <c r="H993" s="272"/>
      <c r="I993" s="111"/>
      <c r="J993" s="111"/>
      <c r="K993" s="272"/>
      <c r="L993" s="273"/>
      <c r="M993" s="274"/>
      <c r="N993" s="272"/>
      <c r="O993" s="272"/>
      <c r="P993" s="114"/>
      <c r="Q993" s="114"/>
      <c r="R993" s="114"/>
    </row>
    <row r="994" spans="1:18" ht="126">
      <c r="A994" s="222">
        <v>359</v>
      </c>
      <c r="B994" s="254" t="s">
        <v>2687</v>
      </c>
      <c r="C994" s="254" t="s">
        <v>455</v>
      </c>
      <c r="D994" s="254" t="s">
        <v>457</v>
      </c>
      <c r="E994" s="254">
        <v>50</v>
      </c>
      <c r="F994" s="96" t="s">
        <v>1399</v>
      </c>
      <c r="G994" s="96"/>
      <c r="H994" s="96"/>
      <c r="I994" s="96" t="s">
        <v>155</v>
      </c>
      <c r="J994" s="279" t="s">
        <v>147</v>
      </c>
      <c r="K994" s="280">
        <v>11.9</v>
      </c>
      <c r="L994" s="281">
        <f>K994/10</f>
        <v>1.19</v>
      </c>
      <c r="M994" s="279">
        <v>14.92</v>
      </c>
      <c r="N994" s="290"/>
      <c r="O994" s="250">
        <v>11.9</v>
      </c>
      <c r="P994" s="112">
        <v>1</v>
      </c>
      <c r="Q994" s="113"/>
      <c r="R994" s="113"/>
    </row>
    <row r="995" spans="1:18" ht="122.25">
      <c r="A995" s="227">
        <v>359</v>
      </c>
      <c r="B995" s="283" t="s">
        <v>2687</v>
      </c>
      <c r="C995" s="283" t="s">
        <v>455</v>
      </c>
      <c r="D995" s="283" t="s">
        <v>457</v>
      </c>
      <c r="E995" s="283">
        <v>50</v>
      </c>
      <c r="F995" s="284" t="s">
        <v>2789</v>
      </c>
      <c r="G995" s="425"/>
      <c r="H995" s="425"/>
      <c r="I995" s="285" t="s">
        <v>2787</v>
      </c>
      <c r="J995" s="284" t="s">
        <v>179</v>
      </c>
      <c r="K995" s="286">
        <v>1.34</v>
      </c>
      <c r="L995" s="287">
        <v>1.34</v>
      </c>
      <c r="M995" s="286">
        <v>1.49</v>
      </c>
      <c r="N995" s="288">
        <v>1.49</v>
      </c>
      <c r="O995" s="289">
        <v>13.4</v>
      </c>
      <c r="P995" s="112">
        <v>2</v>
      </c>
      <c r="Q995" s="113"/>
      <c r="R995" s="113"/>
    </row>
    <row r="996" spans="1:18" ht="61.5">
      <c r="A996" s="222">
        <v>359</v>
      </c>
      <c r="B996" s="254" t="s">
        <v>2687</v>
      </c>
      <c r="C996" s="254" t="s">
        <v>455</v>
      </c>
      <c r="D996" s="254" t="s">
        <v>457</v>
      </c>
      <c r="E996" s="254">
        <v>50</v>
      </c>
      <c r="F996" s="300" t="s">
        <v>544</v>
      </c>
      <c r="G996" s="337"/>
      <c r="H996" s="337"/>
      <c r="I996" s="300" t="s">
        <v>545</v>
      </c>
      <c r="J996" s="301" t="s">
        <v>535</v>
      </c>
      <c r="K996" s="301">
        <v>15.5</v>
      </c>
      <c r="L996" s="301">
        <v>1.55</v>
      </c>
      <c r="M996" s="301">
        <v>14.92</v>
      </c>
      <c r="N996" s="302">
        <v>14.92</v>
      </c>
      <c r="O996" s="309">
        <v>15.5</v>
      </c>
      <c r="P996" s="112">
        <v>3</v>
      </c>
      <c r="Q996" s="113"/>
      <c r="R996" s="113"/>
    </row>
    <row r="997" spans="1:18" ht="21">
      <c r="A997" s="225"/>
      <c r="B997" s="137"/>
      <c r="C997" s="137"/>
      <c r="D997" s="137"/>
      <c r="E997" s="137"/>
      <c r="F997" s="303"/>
      <c r="G997" s="341"/>
      <c r="H997" s="341"/>
      <c r="I997" s="303"/>
      <c r="J997" s="304"/>
      <c r="K997" s="304"/>
      <c r="L997" s="304"/>
      <c r="M997" s="304"/>
      <c r="N997" s="304"/>
      <c r="O997" s="304"/>
      <c r="P997" s="114"/>
      <c r="Q997" s="114"/>
      <c r="R997" s="114"/>
    </row>
    <row r="998" spans="1:18" ht="126">
      <c r="A998" s="222">
        <v>360</v>
      </c>
      <c r="B998" s="254" t="s">
        <v>2687</v>
      </c>
      <c r="C998" s="254" t="s">
        <v>455</v>
      </c>
      <c r="D998" s="254" t="s">
        <v>456</v>
      </c>
      <c r="E998" s="444">
        <v>200</v>
      </c>
      <c r="F998" s="96" t="s">
        <v>1400</v>
      </c>
      <c r="G998" s="96"/>
      <c r="H998" s="96"/>
      <c r="I998" s="96" t="s">
        <v>155</v>
      </c>
      <c r="J998" s="279" t="s">
        <v>147</v>
      </c>
      <c r="K998" s="279">
        <v>24.98</v>
      </c>
      <c r="L998" s="281">
        <f>K998/10</f>
        <v>2.498</v>
      </c>
      <c r="M998" s="279">
        <v>29.88</v>
      </c>
      <c r="N998" s="290"/>
      <c r="O998" s="250">
        <v>24.98</v>
      </c>
      <c r="P998" s="112">
        <v>1</v>
      </c>
      <c r="Q998" s="113"/>
      <c r="R998" s="113"/>
    </row>
    <row r="999" spans="1:18" ht="21">
      <c r="A999" s="225"/>
      <c r="B999" s="137"/>
      <c r="C999" s="137"/>
      <c r="D999" s="137"/>
      <c r="E999" s="446"/>
      <c r="F999" s="111"/>
      <c r="G999" s="111"/>
      <c r="H999" s="111"/>
      <c r="I999" s="111"/>
      <c r="J999" s="272"/>
      <c r="K999" s="272"/>
      <c r="L999" s="273"/>
      <c r="M999" s="272"/>
      <c r="N999" s="299"/>
      <c r="O999" s="292"/>
      <c r="P999" s="114"/>
      <c r="Q999" s="114"/>
      <c r="R999" s="114"/>
    </row>
    <row r="1000" spans="1:18" ht="147">
      <c r="A1000" s="222">
        <v>361</v>
      </c>
      <c r="B1000" s="254" t="s">
        <v>2687</v>
      </c>
      <c r="C1000" s="254" t="s">
        <v>2688</v>
      </c>
      <c r="D1000" s="254" t="s">
        <v>458</v>
      </c>
      <c r="E1000" s="254">
        <v>20</v>
      </c>
      <c r="F1000" s="96" t="s">
        <v>1401</v>
      </c>
      <c r="G1000" s="96"/>
      <c r="H1000" s="96"/>
      <c r="I1000" s="96" t="s">
        <v>146</v>
      </c>
      <c r="J1000" s="279" t="s">
        <v>147</v>
      </c>
      <c r="K1000" s="279">
        <v>4.22</v>
      </c>
      <c r="L1000" s="281">
        <f>K1000</f>
        <v>4.22</v>
      </c>
      <c r="M1000" s="279">
        <v>5.88</v>
      </c>
      <c r="N1000" s="290"/>
      <c r="O1000" s="250">
        <v>4.22</v>
      </c>
      <c r="P1000" s="112">
        <v>1</v>
      </c>
      <c r="Q1000" s="113"/>
      <c r="R1000" s="113"/>
    </row>
    <row r="1001" spans="1:18" ht="168">
      <c r="A1001" s="226">
        <v>361</v>
      </c>
      <c r="B1001" s="101" t="s">
        <v>2687</v>
      </c>
      <c r="C1001" s="101" t="s">
        <v>2688</v>
      </c>
      <c r="D1001" s="101" t="s">
        <v>458</v>
      </c>
      <c r="E1001" s="101">
        <v>20</v>
      </c>
      <c r="F1001" s="90" t="s">
        <v>2562</v>
      </c>
      <c r="G1001" s="96" t="s">
        <v>61</v>
      </c>
      <c r="H1001" s="276">
        <v>1</v>
      </c>
      <c r="I1001" s="90" t="s">
        <v>2563</v>
      </c>
      <c r="J1001" s="90" t="s">
        <v>1124</v>
      </c>
      <c r="K1001" s="276">
        <v>4.24</v>
      </c>
      <c r="L1001" s="277">
        <v>3.53</v>
      </c>
      <c r="M1001" s="278">
        <v>5.867999999999999</v>
      </c>
      <c r="N1001" s="282"/>
      <c r="O1001" s="276">
        <v>4.24</v>
      </c>
      <c r="P1001" s="112">
        <v>2</v>
      </c>
      <c r="Q1001" s="113"/>
      <c r="R1001" s="113"/>
    </row>
    <row r="1002" spans="1:18" ht="61.5">
      <c r="A1002" s="222">
        <v>361</v>
      </c>
      <c r="B1002" s="254" t="s">
        <v>2687</v>
      </c>
      <c r="C1002" s="254" t="s">
        <v>2688</v>
      </c>
      <c r="D1002" s="254" t="s">
        <v>458</v>
      </c>
      <c r="E1002" s="254">
        <v>20</v>
      </c>
      <c r="F1002" s="300" t="s">
        <v>546</v>
      </c>
      <c r="G1002" s="96"/>
      <c r="H1002" s="276"/>
      <c r="I1002" s="300" t="s">
        <v>545</v>
      </c>
      <c r="J1002" s="301" t="s">
        <v>535</v>
      </c>
      <c r="K1002" s="301">
        <v>43.2</v>
      </c>
      <c r="L1002" s="301">
        <v>4.32</v>
      </c>
      <c r="M1002" s="301">
        <v>58.75</v>
      </c>
      <c r="N1002" s="302">
        <v>58.75</v>
      </c>
      <c r="O1002" s="301">
        <v>4.32</v>
      </c>
      <c r="P1002" s="112">
        <v>3</v>
      </c>
      <c r="Q1002" s="113"/>
      <c r="R1002" s="113"/>
    </row>
    <row r="1003" spans="1:18" ht="142.5">
      <c r="A1003" s="227">
        <v>361</v>
      </c>
      <c r="B1003" s="283" t="s">
        <v>2687</v>
      </c>
      <c r="C1003" s="283" t="s">
        <v>2688</v>
      </c>
      <c r="D1003" s="283" t="s">
        <v>458</v>
      </c>
      <c r="E1003" s="283">
        <v>20</v>
      </c>
      <c r="F1003" s="284" t="s">
        <v>2790</v>
      </c>
      <c r="G1003" s="284"/>
      <c r="H1003" s="284"/>
      <c r="I1003" s="285" t="s">
        <v>2791</v>
      </c>
      <c r="J1003" s="284" t="s">
        <v>179</v>
      </c>
      <c r="K1003" s="286">
        <v>4.68</v>
      </c>
      <c r="L1003" s="287">
        <v>4.68</v>
      </c>
      <c r="M1003" s="286">
        <v>5.875</v>
      </c>
      <c r="N1003" s="288">
        <v>5.875</v>
      </c>
      <c r="O1003" s="289">
        <v>4.68</v>
      </c>
      <c r="P1003" s="112">
        <v>4</v>
      </c>
      <c r="Q1003" s="113"/>
      <c r="R1003" s="113"/>
    </row>
    <row r="1004" spans="1:18" ht="21">
      <c r="A1004" s="225"/>
      <c r="B1004" s="137"/>
      <c r="C1004" s="137"/>
      <c r="D1004" s="137"/>
      <c r="E1004" s="137"/>
      <c r="F1004" s="303"/>
      <c r="G1004" s="111"/>
      <c r="H1004" s="272"/>
      <c r="I1004" s="303"/>
      <c r="J1004" s="304"/>
      <c r="K1004" s="304"/>
      <c r="L1004" s="304"/>
      <c r="M1004" s="304"/>
      <c r="N1004" s="305"/>
      <c r="O1004" s="304"/>
      <c r="P1004" s="114"/>
      <c r="Q1004" s="114"/>
      <c r="R1004" s="114"/>
    </row>
    <row r="1005" spans="1:18" ht="63">
      <c r="A1005" s="222">
        <v>362</v>
      </c>
      <c r="B1005" s="254" t="s">
        <v>2687</v>
      </c>
      <c r="C1005" s="254" t="s">
        <v>932</v>
      </c>
      <c r="D1005" s="254" t="s">
        <v>460</v>
      </c>
      <c r="E1005" s="254">
        <v>2000</v>
      </c>
      <c r="F1005" s="300" t="s">
        <v>547</v>
      </c>
      <c r="G1005" s="96"/>
      <c r="H1005" s="276"/>
      <c r="I1005" s="300" t="s">
        <v>545</v>
      </c>
      <c r="J1005" s="301" t="s">
        <v>535</v>
      </c>
      <c r="K1005" s="301">
        <v>41.900000000000006</v>
      </c>
      <c r="L1005" s="301">
        <v>4.19</v>
      </c>
      <c r="M1005" s="301">
        <v>73.67</v>
      </c>
      <c r="N1005" s="302">
        <v>73.67</v>
      </c>
      <c r="O1005" s="309">
        <v>41.9</v>
      </c>
      <c r="P1005" s="112">
        <v>1</v>
      </c>
      <c r="Q1005" s="113"/>
      <c r="R1005" s="113"/>
    </row>
    <row r="1006" spans="1:18" ht="147">
      <c r="A1006" s="226">
        <v>362</v>
      </c>
      <c r="B1006" s="101" t="s">
        <v>2687</v>
      </c>
      <c r="C1006" s="101" t="s">
        <v>932</v>
      </c>
      <c r="D1006" s="101" t="s">
        <v>460</v>
      </c>
      <c r="E1006" s="101">
        <v>2000</v>
      </c>
      <c r="F1006" s="90" t="s">
        <v>2564</v>
      </c>
      <c r="G1006" s="96" t="s">
        <v>1155</v>
      </c>
      <c r="H1006" s="276">
        <v>1</v>
      </c>
      <c r="I1006" s="90" t="s">
        <v>1139</v>
      </c>
      <c r="J1006" s="90" t="s">
        <v>1124</v>
      </c>
      <c r="K1006" s="276">
        <v>4.25</v>
      </c>
      <c r="L1006" s="277">
        <v>3.54</v>
      </c>
      <c r="M1006" s="278">
        <v>7.3668</v>
      </c>
      <c r="N1006" s="282"/>
      <c r="O1006" s="278">
        <v>42.5</v>
      </c>
      <c r="P1006" s="112">
        <v>2</v>
      </c>
      <c r="Q1006" s="113"/>
      <c r="R1006" s="113"/>
    </row>
    <row r="1007" spans="1:18" ht="63">
      <c r="A1007" s="222">
        <v>362</v>
      </c>
      <c r="B1007" s="254" t="s">
        <v>2687</v>
      </c>
      <c r="C1007" s="254" t="s">
        <v>932</v>
      </c>
      <c r="D1007" s="254" t="s">
        <v>460</v>
      </c>
      <c r="E1007" s="254">
        <v>2000</v>
      </c>
      <c r="F1007" s="255" t="s">
        <v>1873</v>
      </c>
      <c r="G1007" s="255"/>
      <c r="H1007" s="255"/>
      <c r="I1007" s="256" t="s">
        <v>1729</v>
      </c>
      <c r="J1007" s="255" t="s">
        <v>1724</v>
      </c>
      <c r="K1007" s="250">
        <v>43</v>
      </c>
      <c r="L1007" s="251">
        <v>4.3</v>
      </c>
      <c r="M1007" s="250">
        <v>73.67</v>
      </c>
      <c r="N1007" s="290"/>
      <c r="O1007" s="250">
        <v>43</v>
      </c>
      <c r="P1007" s="112">
        <v>3</v>
      </c>
      <c r="Q1007" s="113"/>
      <c r="R1007" s="113"/>
    </row>
    <row r="1008" spans="1:18" ht="122.25">
      <c r="A1008" s="227">
        <v>362</v>
      </c>
      <c r="B1008" s="283" t="s">
        <v>2687</v>
      </c>
      <c r="C1008" s="283" t="s">
        <v>932</v>
      </c>
      <c r="D1008" s="283" t="s">
        <v>460</v>
      </c>
      <c r="E1008" s="283">
        <v>2000</v>
      </c>
      <c r="F1008" s="284" t="s">
        <v>2792</v>
      </c>
      <c r="G1008" s="284"/>
      <c r="H1008" s="284"/>
      <c r="I1008" s="285" t="s">
        <v>1403</v>
      </c>
      <c r="J1008" s="284" t="s">
        <v>179</v>
      </c>
      <c r="K1008" s="286">
        <v>4.38</v>
      </c>
      <c r="L1008" s="287">
        <v>4.38</v>
      </c>
      <c r="M1008" s="286">
        <v>7.367</v>
      </c>
      <c r="N1008" s="288">
        <v>7.367</v>
      </c>
      <c r="O1008" s="289">
        <v>43.8</v>
      </c>
      <c r="P1008" s="112">
        <v>4</v>
      </c>
      <c r="Q1008" s="113"/>
      <c r="R1008" s="113"/>
    </row>
    <row r="1009" spans="1:18" ht="21">
      <c r="A1009" s="225"/>
      <c r="B1009" s="137"/>
      <c r="C1009" s="137"/>
      <c r="D1009" s="137"/>
      <c r="E1009" s="137"/>
      <c r="F1009" s="303"/>
      <c r="G1009" s="111"/>
      <c r="H1009" s="272"/>
      <c r="I1009" s="303"/>
      <c r="J1009" s="304"/>
      <c r="K1009" s="304"/>
      <c r="L1009" s="304"/>
      <c r="M1009" s="304"/>
      <c r="N1009" s="305"/>
      <c r="O1009" s="304"/>
      <c r="P1009" s="114"/>
      <c r="Q1009" s="114"/>
      <c r="R1009" s="114"/>
    </row>
    <row r="1010" spans="1:18" ht="81.75">
      <c r="A1010" s="222">
        <v>363</v>
      </c>
      <c r="B1010" s="254" t="s">
        <v>2687</v>
      </c>
      <c r="C1010" s="254" t="s">
        <v>932</v>
      </c>
      <c r="D1010" s="254" t="s">
        <v>459</v>
      </c>
      <c r="E1010" s="444">
        <v>2000</v>
      </c>
      <c r="F1010" s="255" t="s">
        <v>1874</v>
      </c>
      <c r="G1010" s="255"/>
      <c r="H1010" s="255"/>
      <c r="I1010" s="256" t="s">
        <v>1723</v>
      </c>
      <c r="J1010" s="255" t="s">
        <v>1724</v>
      </c>
      <c r="K1010" s="250">
        <v>36.4</v>
      </c>
      <c r="L1010" s="251">
        <v>7.28</v>
      </c>
      <c r="M1010" s="250">
        <v>47.42</v>
      </c>
      <c r="N1010" s="290"/>
      <c r="O1010" s="250">
        <v>36.4</v>
      </c>
      <c r="P1010" s="112"/>
      <c r="Q1010" s="113"/>
      <c r="R1010" s="113"/>
    </row>
    <row r="1011" spans="1:18" ht="126">
      <c r="A1011" s="222">
        <v>363</v>
      </c>
      <c r="B1011" s="254" t="s">
        <v>2687</v>
      </c>
      <c r="C1011" s="254" t="s">
        <v>932</v>
      </c>
      <c r="D1011" s="254" t="s">
        <v>459</v>
      </c>
      <c r="E1011" s="444">
        <v>2000</v>
      </c>
      <c r="F1011" s="96" t="s">
        <v>1402</v>
      </c>
      <c r="G1011" s="96"/>
      <c r="H1011" s="96"/>
      <c r="I1011" s="96" t="s">
        <v>1403</v>
      </c>
      <c r="J1011" s="279" t="s">
        <v>147</v>
      </c>
      <c r="K1011" s="280">
        <v>36.4</v>
      </c>
      <c r="L1011" s="281">
        <f>K1011/5</f>
        <v>7.279999999999999</v>
      </c>
      <c r="M1011" s="279">
        <v>47.42</v>
      </c>
      <c r="N1011" s="295"/>
      <c r="O1011" s="280">
        <v>36.4</v>
      </c>
      <c r="P1011" s="112"/>
      <c r="Q1011" s="113"/>
      <c r="R1011" s="113"/>
    </row>
    <row r="1012" spans="1:18" ht="63">
      <c r="A1012" s="222">
        <v>363</v>
      </c>
      <c r="B1012" s="254" t="s">
        <v>2687</v>
      </c>
      <c r="C1012" s="254" t="s">
        <v>932</v>
      </c>
      <c r="D1012" s="254" t="s">
        <v>459</v>
      </c>
      <c r="E1012" s="444">
        <v>2000</v>
      </c>
      <c r="F1012" s="300" t="s">
        <v>548</v>
      </c>
      <c r="G1012" s="96"/>
      <c r="H1012" s="276"/>
      <c r="I1012" s="300" t="s">
        <v>549</v>
      </c>
      <c r="J1012" s="301" t="s">
        <v>535</v>
      </c>
      <c r="K1012" s="301">
        <v>72.9</v>
      </c>
      <c r="L1012" s="301">
        <v>7.29</v>
      </c>
      <c r="M1012" s="301">
        <v>94.84</v>
      </c>
      <c r="N1012" s="302">
        <v>94.84</v>
      </c>
      <c r="O1012" s="301">
        <v>36.45</v>
      </c>
      <c r="P1012" s="112">
        <v>3</v>
      </c>
      <c r="Q1012" s="113"/>
      <c r="R1012" s="113"/>
    </row>
    <row r="1013" spans="1:18" ht="147">
      <c r="A1013" s="226">
        <v>363</v>
      </c>
      <c r="B1013" s="101" t="s">
        <v>2687</v>
      </c>
      <c r="C1013" s="101" t="s">
        <v>932</v>
      </c>
      <c r="D1013" s="101" t="s">
        <v>459</v>
      </c>
      <c r="E1013" s="445">
        <v>2000</v>
      </c>
      <c r="F1013" s="90" t="s">
        <v>2565</v>
      </c>
      <c r="G1013" s="96" t="s">
        <v>1155</v>
      </c>
      <c r="H1013" s="276">
        <v>1</v>
      </c>
      <c r="I1013" s="90" t="s">
        <v>1139</v>
      </c>
      <c r="J1013" s="90" t="s">
        <v>1124</v>
      </c>
      <c r="K1013" s="276">
        <v>8.51</v>
      </c>
      <c r="L1013" s="277">
        <v>7.09</v>
      </c>
      <c r="M1013" s="278">
        <v>9.4836</v>
      </c>
      <c r="N1013" s="282"/>
      <c r="O1013" s="276">
        <v>42.55</v>
      </c>
      <c r="P1013" s="112">
        <v>4</v>
      </c>
      <c r="Q1013" s="113"/>
      <c r="R1013" s="113"/>
    </row>
    <row r="1014" spans="1:18" ht="122.25">
      <c r="A1014" s="227">
        <v>363</v>
      </c>
      <c r="B1014" s="283" t="s">
        <v>2687</v>
      </c>
      <c r="C1014" s="283" t="s">
        <v>932</v>
      </c>
      <c r="D1014" s="283" t="s">
        <v>459</v>
      </c>
      <c r="E1014" s="447">
        <v>2000</v>
      </c>
      <c r="F1014" s="284" t="s">
        <v>2793</v>
      </c>
      <c r="G1014" s="284"/>
      <c r="H1014" s="284"/>
      <c r="I1014" s="285" t="s">
        <v>1403</v>
      </c>
      <c r="J1014" s="284" t="s">
        <v>179</v>
      </c>
      <c r="K1014" s="286">
        <v>8.75</v>
      </c>
      <c r="L1014" s="287">
        <v>8.75</v>
      </c>
      <c r="M1014" s="286">
        <v>9.484</v>
      </c>
      <c r="N1014" s="288">
        <v>9.484</v>
      </c>
      <c r="O1014" s="289">
        <v>43.75</v>
      </c>
      <c r="P1014" s="112">
        <v>5</v>
      </c>
      <c r="Q1014" s="113"/>
      <c r="R1014" s="113"/>
    </row>
    <row r="1015" spans="1:18" ht="21">
      <c r="A1015" s="225"/>
      <c r="B1015" s="137"/>
      <c r="C1015" s="137"/>
      <c r="D1015" s="137"/>
      <c r="E1015" s="446"/>
      <c r="F1015" s="303"/>
      <c r="G1015" s="111"/>
      <c r="H1015" s="272"/>
      <c r="I1015" s="303"/>
      <c r="J1015" s="304"/>
      <c r="K1015" s="304"/>
      <c r="L1015" s="304"/>
      <c r="M1015" s="304"/>
      <c r="N1015" s="304"/>
      <c r="O1015" s="304"/>
      <c r="P1015" s="114"/>
      <c r="Q1015" s="114"/>
      <c r="R1015" s="114"/>
    </row>
    <row r="1016" spans="1:18" ht="84">
      <c r="A1016" s="222">
        <v>364</v>
      </c>
      <c r="B1016" s="254" t="s">
        <v>2687</v>
      </c>
      <c r="C1016" s="254" t="s">
        <v>673</v>
      </c>
      <c r="D1016" s="254" t="s">
        <v>970</v>
      </c>
      <c r="E1016" s="254">
        <v>100</v>
      </c>
      <c r="F1016" s="300" t="s">
        <v>550</v>
      </c>
      <c r="G1016" s="96"/>
      <c r="H1016" s="276"/>
      <c r="I1016" s="300" t="s">
        <v>551</v>
      </c>
      <c r="J1016" s="301" t="s">
        <v>535</v>
      </c>
      <c r="K1016" s="301">
        <v>272.5</v>
      </c>
      <c r="L1016" s="301">
        <v>10.9</v>
      </c>
      <c r="M1016" s="301">
        <v>300.23</v>
      </c>
      <c r="N1016" s="302">
        <v>300.23</v>
      </c>
      <c r="O1016" s="309">
        <v>10.9</v>
      </c>
      <c r="P1016" s="112">
        <v>1</v>
      </c>
      <c r="Q1016" s="113"/>
      <c r="R1016" s="113"/>
    </row>
    <row r="1017" spans="1:18" ht="168">
      <c r="A1017" s="226">
        <v>364</v>
      </c>
      <c r="B1017" s="101" t="s">
        <v>2687</v>
      </c>
      <c r="C1017" s="101" t="s">
        <v>673</v>
      </c>
      <c r="D1017" s="101" t="s">
        <v>970</v>
      </c>
      <c r="E1017" s="101">
        <v>100</v>
      </c>
      <c r="F1017" s="90" t="s">
        <v>2566</v>
      </c>
      <c r="G1017" s="96" t="s">
        <v>1155</v>
      </c>
      <c r="H1017" s="276">
        <v>1</v>
      </c>
      <c r="I1017" s="90" t="s">
        <v>2563</v>
      </c>
      <c r="J1017" s="90" t="s">
        <v>1124</v>
      </c>
      <c r="K1017" s="276">
        <v>11.17</v>
      </c>
      <c r="L1017" s="277">
        <v>9.31</v>
      </c>
      <c r="M1017" s="278">
        <v>12</v>
      </c>
      <c r="N1017" s="282"/>
      <c r="O1017" s="276">
        <v>11.17</v>
      </c>
      <c r="P1017" s="125">
        <v>2</v>
      </c>
      <c r="Q1017" s="126"/>
      <c r="R1017" s="126"/>
    </row>
    <row r="1018" spans="1:18" ht="142.5">
      <c r="A1018" s="229">
        <v>364</v>
      </c>
      <c r="B1018" s="316" t="s">
        <v>2687</v>
      </c>
      <c r="C1018" s="316" t="s">
        <v>673</v>
      </c>
      <c r="D1018" s="316" t="s">
        <v>970</v>
      </c>
      <c r="E1018" s="316">
        <v>100</v>
      </c>
      <c r="F1018" s="317" t="s">
        <v>2794</v>
      </c>
      <c r="G1018" s="317"/>
      <c r="H1018" s="317"/>
      <c r="I1018" s="318" t="s">
        <v>2791</v>
      </c>
      <c r="J1018" s="317" t="s">
        <v>179</v>
      </c>
      <c r="K1018" s="319">
        <v>11.24</v>
      </c>
      <c r="L1018" s="320">
        <v>11.24</v>
      </c>
      <c r="M1018" s="319">
        <v>12.0092</v>
      </c>
      <c r="N1018" s="321">
        <v>12.0092</v>
      </c>
      <c r="O1018" s="322">
        <v>11.24</v>
      </c>
      <c r="P1018" s="125">
        <v>3</v>
      </c>
      <c r="Q1018" s="126"/>
      <c r="R1018" s="126"/>
    </row>
    <row r="1019" spans="1:18" ht="21">
      <c r="A1019" s="225"/>
      <c r="B1019" s="137"/>
      <c r="C1019" s="137"/>
      <c r="D1019" s="137"/>
      <c r="E1019" s="137"/>
      <c r="F1019" s="303"/>
      <c r="G1019" s="111"/>
      <c r="H1019" s="272"/>
      <c r="I1019" s="303"/>
      <c r="J1019" s="304"/>
      <c r="K1019" s="304"/>
      <c r="L1019" s="304"/>
      <c r="M1019" s="304"/>
      <c r="N1019" s="304"/>
      <c r="O1019" s="304"/>
      <c r="P1019" s="114"/>
      <c r="Q1019" s="114"/>
      <c r="R1019" s="114"/>
    </row>
    <row r="1020" spans="1:18" ht="126">
      <c r="A1020" s="222">
        <v>365</v>
      </c>
      <c r="B1020" s="254" t="s">
        <v>2687</v>
      </c>
      <c r="C1020" s="254" t="s">
        <v>2100</v>
      </c>
      <c r="D1020" s="254" t="s">
        <v>674</v>
      </c>
      <c r="E1020" s="254">
        <v>50</v>
      </c>
      <c r="F1020" s="96" t="s">
        <v>1404</v>
      </c>
      <c r="G1020" s="96"/>
      <c r="H1020" s="96"/>
      <c r="I1020" s="96" t="s">
        <v>155</v>
      </c>
      <c r="J1020" s="279" t="s">
        <v>147</v>
      </c>
      <c r="K1020" s="279">
        <v>4.44</v>
      </c>
      <c r="L1020" s="281">
        <f>K1020</f>
        <v>4.44</v>
      </c>
      <c r="M1020" s="279">
        <v>10.47</v>
      </c>
      <c r="N1020" s="295"/>
      <c r="O1020" s="279">
        <v>4.44</v>
      </c>
      <c r="P1020" s="112"/>
      <c r="Q1020" s="113"/>
      <c r="R1020" s="113"/>
    </row>
    <row r="1021" spans="1:18" ht="147">
      <c r="A1021" s="226">
        <v>365</v>
      </c>
      <c r="B1021" s="101" t="s">
        <v>2687</v>
      </c>
      <c r="C1021" s="101" t="s">
        <v>2100</v>
      </c>
      <c r="D1021" s="101" t="s">
        <v>674</v>
      </c>
      <c r="E1021" s="101">
        <v>50</v>
      </c>
      <c r="F1021" s="90" t="s">
        <v>2567</v>
      </c>
      <c r="G1021" s="96" t="s">
        <v>2568</v>
      </c>
      <c r="H1021" s="276">
        <v>10</v>
      </c>
      <c r="I1021" s="90" t="s">
        <v>2791</v>
      </c>
      <c r="J1021" s="90" t="s">
        <v>1124</v>
      </c>
      <c r="K1021" s="276">
        <v>44.4</v>
      </c>
      <c r="L1021" s="277">
        <v>3.7</v>
      </c>
      <c r="M1021" s="278">
        <v>104.7</v>
      </c>
      <c r="N1021" s="282"/>
      <c r="O1021" s="276">
        <v>4.44</v>
      </c>
      <c r="P1021" s="112"/>
      <c r="Q1021" s="113"/>
      <c r="R1021" s="113"/>
    </row>
    <row r="1022" spans="1:18" ht="21">
      <c r="A1022" s="225"/>
      <c r="B1022" s="137"/>
      <c r="C1022" s="137"/>
      <c r="D1022" s="137"/>
      <c r="E1022" s="137"/>
      <c r="F1022" s="111"/>
      <c r="G1022" s="111"/>
      <c r="H1022" s="272"/>
      <c r="I1022" s="111"/>
      <c r="J1022" s="111"/>
      <c r="K1022" s="272"/>
      <c r="L1022" s="273"/>
      <c r="M1022" s="274"/>
      <c r="N1022" s="272"/>
      <c r="O1022" s="272"/>
      <c r="P1022" s="114"/>
      <c r="Q1022" s="114"/>
      <c r="R1022" s="114"/>
    </row>
    <row r="1023" spans="1:18" ht="126">
      <c r="A1023" s="222">
        <v>366</v>
      </c>
      <c r="B1023" s="254" t="s">
        <v>2687</v>
      </c>
      <c r="C1023" s="254" t="s">
        <v>1435</v>
      </c>
      <c r="D1023" s="254" t="s">
        <v>2837</v>
      </c>
      <c r="E1023" s="254">
        <v>200</v>
      </c>
      <c r="F1023" s="96" t="s">
        <v>631</v>
      </c>
      <c r="G1023" s="96"/>
      <c r="H1023" s="96"/>
      <c r="I1023" s="96" t="s">
        <v>155</v>
      </c>
      <c r="J1023" s="279" t="s">
        <v>147</v>
      </c>
      <c r="K1023" s="280">
        <v>12.7</v>
      </c>
      <c r="L1023" s="281">
        <f>K1023/10</f>
        <v>1.27</v>
      </c>
      <c r="M1023" s="279">
        <v>18.61</v>
      </c>
      <c r="N1023" s="295"/>
      <c r="O1023" s="279">
        <v>1.27</v>
      </c>
      <c r="P1023" s="112">
        <v>1</v>
      </c>
      <c r="Q1023" s="113"/>
      <c r="R1023" s="113"/>
    </row>
    <row r="1024" spans="1:18" ht="61.5">
      <c r="A1024" s="222">
        <v>366</v>
      </c>
      <c r="B1024" s="254" t="s">
        <v>2687</v>
      </c>
      <c r="C1024" s="254" t="s">
        <v>1435</v>
      </c>
      <c r="D1024" s="254" t="s">
        <v>2837</v>
      </c>
      <c r="E1024" s="254">
        <v>200</v>
      </c>
      <c r="F1024" s="300" t="s">
        <v>552</v>
      </c>
      <c r="G1024" s="96"/>
      <c r="H1024" s="276"/>
      <c r="I1024" s="300" t="s">
        <v>553</v>
      </c>
      <c r="J1024" s="301" t="s">
        <v>535</v>
      </c>
      <c r="K1024" s="301">
        <v>129</v>
      </c>
      <c r="L1024" s="301">
        <v>1.29</v>
      </c>
      <c r="M1024" s="301">
        <v>186.1</v>
      </c>
      <c r="N1024" s="302">
        <v>186.1</v>
      </c>
      <c r="O1024" s="301">
        <v>1.29</v>
      </c>
      <c r="P1024" s="112">
        <v>2</v>
      </c>
      <c r="Q1024" s="113"/>
      <c r="R1024" s="113"/>
    </row>
    <row r="1025" spans="1:18" ht="122.25">
      <c r="A1025" s="227">
        <v>366</v>
      </c>
      <c r="B1025" s="283" t="s">
        <v>2687</v>
      </c>
      <c r="C1025" s="283" t="s">
        <v>1435</v>
      </c>
      <c r="D1025" s="283" t="s">
        <v>2837</v>
      </c>
      <c r="E1025" s="283">
        <v>200</v>
      </c>
      <c r="F1025" s="284" t="s">
        <v>2795</v>
      </c>
      <c r="G1025" s="284"/>
      <c r="H1025" s="284"/>
      <c r="I1025" s="285" t="s">
        <v>1403</v>
      </c>
      <c r="J1025" s="284" t="s">
        <v>179</v>
      </c>
      <c r="K1025" s="286">
        <v>1.34</v>
      </c>
      <c r="L1025" s="287">
        <v>1.34</v>
      </c>
      <c r="M1025" s="286">
        <v>1.8760000000000001</v>
      </c>
      <c r="N1025" s="288">
        <v>1.8760000000000001</v>
      </c>
      <c r="O1025" s="289">
        <v>1.34</v>
      </c>
      <c r="P1025" s="112">
        <v>3</v>
      </c>
      <c r="Q1025" s="113"/>
      <c r="R1025" s="113"/>
    </row>
    <row r="1026" spans="1:18" ht="147">
      <c r="A1026" s="226">
        <v>366</v>
      </c>
      <c r="B1026" s="101" t="s">
        <v>2687</v>
      </c>
      <c r="C1026" s="101" t="s">
        <v>1435</v>
      </c>
      <c r="D1026" s="101" t="s">
        <v>2837</v>
      </c>
      <c r="E1026" s="101">
        <v>200</v>
      </c>
      <c r="F1026" s="90" t="s">
        <v>2569</v>
      </c>
      <c r="G1026" s="96" t="s">
        <v>1155</v>
      </c>
      <c r="H1026" s="276">
        <v>1</v>
      </c>
      <c r="I1026" s="90" t="s">
        <v>1139</v>
      </c>
      <c r="J1026" s="90" t="s">
        <v>1124</v>
      </c>
      <c r="K1026" s="276">
        <v>1.34</v>
      </c>
      <c r="L1026" s="277">
        <v>1.12</v>
      </c>
      <c r="M1026" s="278">
        <v>1.8599999999999999</v>
      </c>
      <c r="N1026" s="282"/>
      <c r="O1026" s="276">
        <v>1.34</v>
      </c>
      <c r="P1026" s="112">
        <v>3</v>
      </c>
      <c r="Q1026" s="113"/>
      <c r="R1026" s="113"/>
    </row>
    <row r="1027" spans="1:18" ht="61.5">
      <c r="A1027" s="222">
        <v>366</v>
      </c>
      <c r="B1027" s="254" t="s">
        <v>2687</v>
      </c>
      <c r="C1027" s="254" t="s">
        <v>1435</v>
      </c>
      <c r="D1027" s="254" t="s">
        <v>2837</v>
      </c>
      <c r="E1027" s="254">
        <v>200</v>
      </c>
      <c r="F1027" s="255" t="s">
        <v>1875</v>
      </c>
      <c r="G1027" s="255"/>
      <c r="H1027" s="255"/>
      <c r="I1027" s="256" t="s">
        <v>1729</v>
      </c>
      <c r="J1027" s="255" t="s">
        <v>1724</v>
      </c>
      <c r="K1027" s="250">
        <v>7.35</v>
      </c>
      <c r="L1027" s="251">
        <v>1.47</v>
      </c>
      <c r="M1027" s="250">
        <v>9.31</v>
      </c>
      <c r="N1027" s="290"/>
      <c r="O1027" s="250">
        <v>1.47</v>
      </c>
      <c r="P1027" s="112">
        <v>4</v>
      </c>
      <c r="Q1027" s="113"/>
      <c r="R1027" s="113"/>
    </row>
    <row r="1028" spans="1:18" ht="21">
      <c r="A1028" s="225"/>
      <c r="B1028" s="137"/>
      <c r="C1028" s="137"/>
      <c r="D1028" s="137"/>
      <c r="E1028" s="137"/>
      <c r="F1028" s="303"/>
      <c r="G1028" s="111"/>
      <c r="H1028" s="272"/>
      <c r="I1028" s="303"/>
      <c r="J1028" s="304"/>
      <c r="K1028" s="304"/>
      <c r="L1028" s="304"/>
      <c r="M1028" s="304"/>
      <c r="N1028" s="304"/>
      <c r="O1028" s="304"/>
      <c r="P1028" s="114"/>
      <c r="Q1028" s="114"/>
      <c r="R1028" s="114"/>
    </row>
    <row r="1029" spans="1:18" ht="61.5">
      <c r="A1029" s="222">
        <v>367</v>
      </c>
      <c r="B1029" s="254" t="s">
        <v>2687</v>
      </c>
      <c r="C1029" s="254" t="s">
        <v>1435</v>
      </c>
      <c r="D1029" s="254" t="s">
        <v>2838</v>
      </c>
      <c r="E1029" s="254">
        <v>300</v>
      </c>
      <c r="F1029" s="300" t="s">
        <v>554</v>
      </c>
      <c r="G1029" s="96"/>
      <c r="H1029" s="276"/>
      <c r="I1029" s="300" t="s">
        <v>555</v>
      </c>
      <c r="J1029" s="301" t="s">
        <v>535</v>
      </c>
      <c r="K1029" s="301">
        <v>106</v>
      </c>
      <c r="L1029" s="301">
        <v>2.12</v>
      </c>
      <c r="M1029" s="301">
        <v>186.1</v>
      </c>
      <c r="N1029" s="302">
        <v>186.1</v>
      </c>
      <c r="O1029" s="301">
        <v>2.12</v>
      </c>
      <c r="P1029" s="112"/>
      <c r="Q1029" s="113"/>
      <c r="R1029" s="113"/>
    </row>
    <row r="1030" spans="1:18" ht="105">
      <c r="A1030" s="222">
        <v>367</v>
      </c>
      <c r="B1030" s="254" t="s">
        <v>2687</v>
      </c>
      <c r="C1030" s="254" t="s">
        <v>1435</v>
      </c>
      <c r="D1030" s="254" t="s">
        <v>2838</v>
      </c>
      <c r="E1030" s="254">
        <v>300</v>
      </c>
      <c r="F1030" s="96" t="s">
        <v>632</v>
      </c>
      <c r="G1030" s="96"/>
      <c r="H1030" s="96"/>
      <c r="I1030" s="96" t="s">
        <v>157</v>
      </c>
      <c r="J1030" s="279" t="s">
        <v>147</v>
      </c>
      <c r="K1030" s="280">
        <v>21.2</v>
      </c>
      <c r="L1030" s="281">
        <f>K1030/10</f>
        <v>2.12</v>
      </c>
      <c r="M1030" s="279">
        <v>37.22</v>
      </c>
      <c r="N1030" s="295"/>
      <c r="O1030" s="279">
        <v>2.12</v>
      </c>
      <c r="P1030" s="112"/>
      <c r="Q1030" s="113"/>
      <c r="R1030" s="113"/>
    </row>
    <row r="1031" spans="1:18" ht="147">
      <c r="A1031" s="226">
        <v>367</v>
      </c>
      <c r="B1031" s="101" t="s">
        <v>2687</v>
      </c>
      <c r="C1031" s="101" t="s">
        <v>1435</v>
      </c>
      <c r="D1031" s="101" t="s">
        <v>2838</v>
      </c>
      <c r="E1031" s="101">
        <v>300</v>
      </c>
      <c r="F1031" s="90" t="s">
        <v>2570</v>
      </c>
      <c r="G1031" s="96" t="s">
        <v>1155</v>
      </c>
      <c r="H1031" s="276">
        <v>1</v>
      </c>
      <c r="I1031" s="90" t="s">
        <v>1139</v>
      </c>
      <c r="J1031" s="90" t="s">
        <v>1124</v>
      </c>
      <c r="K1031" s="276">
        <v>2.3</v>
      </c>
      <c r="L1031" s="277">
        <v>1.92</v>
      </c>
      <c r="M1031" s="278">
        <v>3.7199999999999998</v>
      </c>
      <c r="N1031" s="282"/>
      <c r="O1031" s="278">
        <v>2.3</v>
      </c>
      <c r="P1031" s="112">
        <v>3</v>
      </c>
      <c r="Q1031" s="113"/>
      <c r="R1031" s="113"/>
    </row>
    <row r="1032" spans="1:18" ht="122.25">
      <c r="A1032" s="227">
        <v>367</v>
      </c>
      <c r="B1032" s="283" t="s">
        <v>2687</v>
      </c>
      <c r="C1032" s="283" t="s">
        <v>1435</v>
      </c>
      <c r="D1032" s="283" t="s">
        <v>2838</v>
      </c>
      <c r="E1032" s="283">
        <v>300</v>
      </c>
      <c r="F1032" s="284" t="s">
        <v>2796</v>
      </c>
      <c r="G1032" s="284"/>
      <c r="H1032" s="284"/>
      <c r="I1032" s="285" t="s">
        <v>1403</v>
      </c>
      <c r="J1032" s="284" t="s">
        <v>179</v>
      </c>
      <c r="K1032" s="286">
        <v>2.32</v>
      </c>
      <c r="L1032" s="287">
        <v>2.32</v>
      </c>
      <c r="M1032" s="286">
        <v>3.7520000000000002</v>
      </c>
      <c r="N1032" s="288">
        <v>3.7520000000000002</v>
      </c>
      <c r="O1032" s="289">
        <v>2.32</v>
      </c>
      <c r="P1032" s="112">
        <v>4</v>
      </c>
      <c r="Q1032" s="113"/>
      <c r="R1032" s="113"/>
    </row>
    <row r="1033" spans="1:18" ht="61.5">
      <c r="A1033" s="222">
        <v>367</v>
      </c>
      <c r="B1033" s="254" t="s">
        <v>2687</v>
      </c>
      <c r="C1033" s="254" t="s">
        <v>1435</v>
      </c>
      <c r="D1033" s="254" t="s">
        <v>2838</v>
      </c>
      <c r="E1033" s="254">
        <v>300</v>
      </c>
      <c r="F1033" s="255" t="s">
        <v>1876</v>
      </c>
      <c r="G1033" s="255"/>
      <c r="H1033" s="255"/>
      <c r="I1033" s="256" t="s">
        <v>1729</v>
      </c>
      <c r="J1033" s="255" t="s">
        <v>1724</v>
      </c>
      <c r="K1033" s="250">
        <v>14.7</v>
      </c>
      <c r="L1033" s="251">
        <v>2.94</v>
      </c>
      <c r="M1033" s="250">
        <v>18.61</v>
      </c>
      <c r="N1033" s="290"/>
      <c r="O1033" s="250">
        <v>2.94</v>
      </c>
      <c r="P1033" s="112">
        <v>5</v>
      </c>
      <c r="Q1033" s="113"/>
      <c r="R1033" s="113"/>
    </row>
    <row r="1034" spans="1:18" ht="21">
      <c r="A1034" s="225"/>
      <c r="B1034" s="137"/>
      <c r="C1034" s="137"/>
      <c r="D1034" s="137"/>
      <c r="E1034" s="137"/>
      <c r="F1034" s="303"/>
      <c r="G1034" s="111"/>
      <c r="H1034" s="272"/>
      <c r="I1034" s="303"/>
      <c r="J1034" s="304"/>
      <c r="K1034" s="304"/>
      <c r="L1034" s="304"/>
      <c r="M1034" s="304"/>
      <c r="N1034" s="305"/>
      <c r="O1034" s="304"/>
      <c r="P1034" s="114"/>
      <c r="Q1034" s="114"/>
      <c r="R1034" s="114"/>
    </row>
    <row r="1035" spans="1:18" ht="210">
      <c r="A1035" s="222">
        <v>368</v>
      </c>
      <c r="B1035" s="254" t="s">
        <v>2687</v>
      </c>
      <c r="C1035" s="254" t="s">
        <v>933</v>
      </c>
      <c r="D1035" s="254" t="s">
        <v>2099</v>
      </c>
      <c r="E1035" s="254">
        <v>2500</v>
      </c>
      <c r="F1035" s="96" t="s">
        <v>633</v>
      </c>
      <c r="G1035" s="96"/>
      <c r="H1035" s="96"/>
      <c r="I1035" s="96" t="s">
        <v>634</v>
      </c>
      <c r="J1035" s="279" t="s">
        <v>147</v>
      </c>
      <c r="K1035" s="280">
        <v>8.4</v>
      </c>
      <c r="L1035" s="281">
        <f>K1035/5</f>
        <v>1.6800000000000002</v>
      </c>
      <c r="M1035" s="279">
        <v>11.87</v>
      </c>
      <c r="N1035" s="295"/>
      <c r="O1035" s="279">
        <v>1.68</v>
      </c>
      <c r="P1035" s="112">
        <v>1</v>
      </c>
      <c r="Q1035" s="113"/>
      <c r="R1035" s="113"/>
    </row>
    <row r="1036" spans="1:18" ht="61.5">
      <c r="A1036" s="222">
        <v>368</v>
      </c>
      <c r="B1036" s="254" t="s">
        <v>2687</v>
      </c>
      <c r="C1036" s="254" t="s">
        <v>933</v>
      </c>
      <c r="D1036" s="254" t="s">
        <v>2099</v>
      </c>
      <c r="E1036" s="254">
        <v>2500</v>
      </c>
      <c r="F1036" s="300" t="s">
        <v>556</v>
      </c>
      <c r="G1036" s="96"/>
      <c r="H1036" s="276"/>
      <c r="I1036" s="300" t="s">
        <v>557</v>
      </c>
      <c r="J1036" s="301" t="s">
        <v>535</v>
      </c>
      <c r="K1036" s="301">
        <v>185</v>
      </c>
      <c r="L1036" s="301">
        <v>1.85</v>
      </c>
      <c r="M1036" s="301">
        <v>237.44</v>
      </c>
      <c r="N1036" s="302">
        <v>237.44</v>
      </c>
      <c r="O1036" s="301">
        <v>1.85</v>
      </c>
      <c r="P1036" s="112">
        <v>2</v>
      </c>
      <c r="Q1036" s="113"/>
      <c r="R1036" s="113"/>
    </row>
    <row r="1037" spans="1:18" ht="61.5">
      <c r="A1037" s="222">
        <v>368</v>
      </c>
      <c r="B1037" s="254" t="s">
        <v>2687</v>
      </c>
      <c r="C1037" s="254" t="s">
        <v>933</v>
      </c>
      <c r="D1037" s="254" t="s">
        <v>2099</v>
      </c>
      <c r="E1037" s="254">
        <v>2500</v>
      </c>
      <c r="F1037" s="255" t="s">
        <v>1877</v>
      </c>
      <c r="G1037" s="255"/>
      <c r="H1037" s="255"/>
      <c r="I1037" s="256" t="s">
        <v>1729</v>
      </c>
      <c r="J1037" s="255" t="s">
        <v>1724</v>
      </c>
      <c r="K1037" s="250">
        <v>189.07</v>
      </c>
      <c r="L1037" s="251">
        <v>1.8907</v>
      </c>
      <c r="M1037" s="250">
        <v>237.44</v>
      </c>
      <c r="N1037" s="290"/>
      <c r="O1037" s="250">
        <v>1.89</v>
      </c>
      <c r="P1037" s="112">
        <v>3</v>
      </c>
      <c r="Q1037" s="113"/>
      <c r="R1037" s="113"/>
    </row>
    <row r="1038" spans="1:18" ht="147">
      <c r="A1038" s="226">
        <v>368</v>
      </c>
      <c r="B1038" s="101" t="s">
        <v>2687</v>
      </c>
      <c r="C1038" s="101" t="s">
        <v>933</v>
      </c>
      <c r="D1038" s="101" t="s">
        <v>2099</v>
      </c>
      <c r="E1038" s="101">
        <v>2500</v>
      </c>
      <c r="F1038" s="90" t="s">
        <v>2571</v>
      </c>
      <c r="G1038" s="96" t="s">
        <v>1155</v>
      </c>
      <c r="H1038" s="276">
        <v>1</v>
      </c>
      <c r="I1038" s="90" t="s">
        <v>1139</v>
      </c>
      <c r="J1038" s="90" t="s">
        <v>1124</v>
      </c>
      <c r="K1038" s="276">
        <v>2.14</v>
      </c>
      <c r="L1038" s="277">
        <v>1.78</v>
      </c>
      <c r="M1038" s="278">
        <v>2.3735999999999997</v>
      </c>
      <c r="N1038" s="282"/>
      <c r="O1038" s="276">
        <v>2.14</v>
      </c>
      <c r="P1038" s="112">
        <v>4</v>
      </c>
      <c r="Q1038" s="113"/>
      <c r="R1038" s="113"/>
    </row>
    <row r="1039" spans="1:18" ht="122.25">
      <c r="A1039" s="227">
        <v>368</v>
      </c>
      <c r="B1039" s="283" t="s">
        <v>2687</v>
      </c>
      <c r="C1039" s="283" t="s">
        <v>933</v>
      </c>
      <c r="D1039" s="283" t="s">
        <v>2099</v>
      </c>
      <c r="E1039" s="283">
        <v>2500</v>
      </c>
      <c r="F1039" s="284" t="s">
        <v>2797</v>
      </c>
      <c r="G1039" s="284"/>
      <c r="H1039" s="284"/>
      <c r="I1039" s="285" t="s">
        <v>1403</v>
      </c>
      <c r="J1039" s="284" t="s">
        <v>179</v>
      </c>
      <c r="K1039" s="286">
        <v>2.2</v>
      </c>
      <c r="L1039" s="287">
        <v>2.2</v>
      </c>
      <c r="M1039" s="286">
        <v>2.3744</v>
      </c>
      <c r="N1039" s="288">
        <v>2.3744</v>
      </c>
      <c r="O1039" s="289">
        <v>2.2</v>
      </c>
      <c r="P1039" s="112">
        <v>5</v>
      </c>
      <c r="Q1039" s="113"/>
      <c r="R1039" s="113"/>
    </row>
    <row r="1040" spans="1:18" ht="21">
      <c r="A1040" s="225"/>
      <c r="B1040" s="137"/>
      <c r="C1040" s="137"/>
      <c r="D1040" s="137"/>
      <c r="E1040" s="137"/>
      <c r="F1040" s="303"/>
      <c r="G1040" s="111"/>
      <c r="H1040" s="272"/>
      <c r="I1040" s="303"/>
      <c r="J1040" s="304"/>
      <c r="K1040" s="304"/>
      <c r="L1040" s="304"/>
      <c r="M1040" s="304"/>
      <c r="N1040" s="305"/>
      <c r="O1040" s="304"/>
      <c r="P1040" s="114"/>
      <c r="Q1040" s="114"/>
      <c r="R1040" s="114"/>
    </row>
    <row r="1041" spans="1:18" ht="84">
      <c r="A1041" s="222">
        <v>369</v>
      </c>
      <c r="B1041" s="254" t="s">
        <v>2687</v>
      </c>
      <c r="C1041" s="254" t="s">
        <v>933</v>
      </c>
      <c r="D1041" s="254" t="s">
        <v>2820</v>
      </c>
      <c r="E1041" s="254">
        <v>15</v>
      </c>
      <c r="F1041" s="96" t="s">
        <v>635</v>
      </c>
      <c r="G1041" s="96"/>
      <c r="H1041" s="96"/>
      <c r="I1041" s="96" t="s">
        <v>636</v>
      </c>
      <c r="J1041" s="279" t="s">
        <v>147</v>
      </c>
      <c r="K1041" s="279">
        <v>18.72</v>
      </c>
      <c r="L1041" s="281">
        <f>K1041/20</f>
        <v>0.9359999999999999</v>
      </c>
      <c r="M1041" s="279">
        <v>20.28</v>
      </c>
      <c r="N1041" s="295"/>
      <c r="O1041" s="279">
        <v>9.36</v>
      </c>
      <c r="P1041" s="112">
        <v>1</v>
      </c>
      <c r="Q1041" s="113"/>
      <c r="R1041" s="113"/>
    </row>
    <row r="1042" spans="1:18" ht="84">
      <c r="A1042" s="226">
        <v>369</v>
      </c>
      <c r="B1042" s="101" t="s">
        <v>2687</v>
      </c>
      <c r="C1042" s="101" t="s">
        <v>933</v>
      </c>
      <c r="D1042" s="101" t="s">
        <v>2820</v>
      </c>
      <c r="E1042" s="101">
        <v>15</v>
      </c>
      <c r="F1042" s="90" t="s">
        <v>2572</v>
      </c>
      <c r="G1042" s="96" t="s">
        <v>2526</v>
      </c>
      <c r="H1042" s="276">
        <v>10</v>
      </c>
      <c r="I1042" s="90" t="s">
        <v>1171</v>
      </c>
      <c r="J1042" s="90" t="s">
        <v>1124</v>
      </c>
      <c r="K1042" s="276">
        <v>10.45</v>
      </c>
      <c r="L1042" s="277">
        <v>0.871</v>
      </c>
      <c r="M1042" s="278"/>
      <c r="N1042" s="282"/>
      <c r="O1042" s="276">
        <v>10.45</v>
      </c>
      <c r="P1042" s="112">
        <v>2</v>
      </c>
      <c r="Q1042" s="113"/>
      <c r="R1042" s="113"/>
    </row>
    <row r="1043" spans="1:18" ht="21">
      <c r="A1043" s="225"/>
      <c r="B1043" s="137"/>
      <c r="C1043" s="137"/>
      <c r="D1043" s="137"/>
      <c r="E1043" s="137"/>
      <c r="F1043" s="111"/>
      <c r="G1043" s="111"/>
      <c r="H1043" s="272"/>
      <c r="I1043" s="111"/>
      <c r="J1043" s="111"/>
      <c r="K1043" s="272"/>
      <c r="L1043" s="273"/>
      <c r="M1043" s="274"/>
      <c r="N1043" s="294"/>
      <c r="O1043" s="272"/>
      <c r="P1043" s="114"/>
      <c r="Q1043" s="114"/>
      <c r="R1043" s="114"/>
    </row>
    <row r="1044" spans="1:18" ht="63">
      <c r="A1044" s="222">
        <v>370</v>
      </c>
      <c r="B1044" s="254" t="s">
        <v>2687</v>
      </c>
      <c r="C1044" s="254" t="s">
        <v>933</v>
      </c>
      <c r="D1044" s="254" t="s">
        <v>2098</v>
      </c>
      <c r="E1044" s="254">
        <v>20</v>
      </c>
      <c r="F1044" s="300" t="s">
        <v>558</v>
      </c>
      <c r="G1044" s="96"/>
      <c r="H1044" s="276"/>
      <c r="I1044" s="300" t="s">
        <v>559</v>
      </c>
      <c r="J1044" s="301" t="s">
        <v>535</v>
      </c>
      <c r="K1044" s="301">
        <v>12.7</v>
      </c>
      <c r="L1044" s="301">
        <v>1.27</v>
      </c>
      <c r="M1044" s="301">
        <v>13.43</v>
      </c>
      <c r="N1044" s="302">
        <v>13.43</v>
      </c>
      <c r="O1044" s="309">
        <v>12.7</v>
      </c>
      <c r="P1044" s="112">
        <v>1</v>
      </c>
      <c r="Q1044" s="113"/>
      <c r="R1044" s="113"/>
    </row>
    <row r="1045" spans="1:18" ht="168">
      <c r="A1045" s="226">
        <v>370</v>
      </c>
      <c r="B1045" s="101" t="s">
        <v>2687</v>
      </c>
      <c r="C1045" s="101" t="s">
        <v>933</v>
      </c>
      <c r="D1045" s="101" t="s">
        <v>2098</v>
      </c>
      <c r="E1045" s="101">
        <v>20</v>
      </c>
      <c r="F1045" s="90" t="s">
        <v>2573</v>
      </c>
      <c r="G1045" s="96" t="s">
        <v>1155</v>
      </c>
      <c r="H1045" s="276">
        <v>10</v>
      </c>
      <c r="I1045" s="90" t="s">
        <v>2563</v>
      </c>
      <c r="J1045" s="90" t="s">
        <v>1124</v>
      </c>
      <c r="K1045" s="276">
        <v>13.08</v>
      </c>
      <c r="L1045" s="277">
        <v>1.09</v>
      </c>
      <c r="M1045" s="278">
        <v>13.43</v>
      </c>
      <c r="N1045" s="282"/>
      <c r="O1045" s="276">
        <v>13.08</v>
      </c>
      <c r="P1045" s="112">
        <v>2</v>
      </c>
      <c r="Q1045" s="113"/>
      <c r="R1045" s="113"/>
    </row>
    <row r="1046" spans="1:18" ht="63">
      <c r="A1046" s="222">
        <v>370</v>
      </c>
      <c r="B1046" s="254" t="s">
        <v>2687</v>
      </c>
      <c r="C1046" s="254" t="s">
        <v>933</v>
      </c>
      <c r="D1046" s="254" t="s">
        <v>2098</v>
      </c>
      <c r="E1046" s="254">
        <v>20</v>
      </c>
      <c r="F1046" s="255" t="s">
        <v>1878</v>
      </c>
      <c r="G1046" s="255"/>
      <c r="H1046" s="255"/>
      <c r="I1046" s="256" t="s">
        <v>1729</v>
      </c>
      <c r="J1046" s="255" t="s">
        <v>1724</v>
      </c>
      <c r="K1046" s="250">
        <v>13.2</v>
      </c>
      <c r="L1046" s="251">
        <v>1.32</v>
      </c>
      <c r="M1046" s="250">
        <v>13.43</v>
      </c>
      <c r="N1046" s="290"/>
      <c r="O1046" s="250">
        <v>13.2</v>
      </c>
      <c r="P1046" s="112">
        <v>3</v>
      </c>
      <c r="Q1046" s="113"/>
      <c r="R1046" s="113"/>
    </row>
    <row r="1047" spans="1:18" ht="142.5">
      <c r="A1047" s="227">
        <v>370</v>
      </c>
      <c r="B1047" s="283" t="s">
        <v>2687</v>
      </c>
      <c r="C1047" s="283" t="s">
        <v>933</v>
      </c>
      <c r="D1047" s="283" t="s">
        <v>2098</v>
      </c>
      <c r="E1047" s="283">
        <v>20</v>
      </c>
      <c r="F1047" s="284" t="s">
        <v>2798</v>
      </c>
      <c r="G1047" s="284"/>
      <c r="H1047" s="284"/>
      <c r="I1047" s="285" t="s">
        <v>2791</v>
      </c>
      <c r="J1047" s="284" t="s">
        <v>179</v>
      </c>
      <c r="K1047" s="286">
        <v>1.32</v>
      </c>
      <c r="L1047" s="287">
        <v>1.32</v>
      </c>
      <c r="M1047" s="286">
        <v>1.343</v>
      </c>
      <c r="N1047" s="288">
        <v>1.343</v>
      </c>
      <c r="O1047" s="289">
        <v>13.2</v>
      </c>
      <c r="P1047" s="112">
        <v>3</v>
      </c>
      <c r="Q1047" s="113"/>
      <c r="R1047" s="113"/>
    </row>
    <row r="1048" spans="1:18" ht="21">
      <c r="A1048" s="225"/>
      <c r="B1048" s="137"/>
      <c r="C1048" s="137"/>
      <c r="D1048" s="137"/>
      <c r="E1048" s="137"/>
      <c r="F1048" s="303"/>
      <c r="G1048" s="111"/>
      <c r="H1048" s="272"/>
      <c r="I1048" s="303"/>
      <c r="J1048" s="304"/>
      <c r="K1048" s="304"/>
      <c r="L1048" s="304"/>
      <c r="M1048" s="304"/>
      <c r="N1048" s="305"/>
      <c r="O1048" s="304"/>
      <c r="P1048" s="114"/>
      <c r="Q1048" s="114"/>
      <c r="R1048" s="114"/>
    </row>
    <row r="1049" spans="1:18" ht="126">
      <c r="A1049" s="222">
        <v>371</v>
      </c>
      <c r="B1049" s="254" t="s">
        <v>2687</v>
      </c>
      <c r="C1049" s="254" t="s">
        <v>676</v>
      </c>
      <c r="D1049" s="254" t="s">
        <v>677</v>
      </c>
      <c r="E1049" s="254">
        <v>20</v>
      </c>
      <c r="F1049" s="96" t="s">
        <v>637</v>
      </c>
      <c r="G1049" s="96"/>
      <c r="H1049" s="96"/>
      <c r="I1049" s="96" t="s">
        <v>155</v>
      </c>
      <c r="J1049" s="279" t="s">
        <v>147</v>
      </c>
      <c r="K1049" s="279">
        <v>1.45</v>
      </c>
      <c r="L1049" s="281">
        <f>K1049</f>
        <v>1.45</v>
      </c>
      <c r="M1049" s="279">
        <v>1.94</v>
      </c>
      <c r="N1049" s="295"/>
      <c r="O1049" s="279">
        <v>1.45</v>
      </c>
      <c r="P1049" s="112">
        <v>1</v>
      </c>
      <c r="Q1049" s="113"/>
      <c r="R1049" s="113"/>
    </row>
    <row r="1050" spans="1:18" ht="168">
      <c r="A1050" s="226">
        <v>371</v>
      </c>
      <c r="B1050" s="101" t="s">
        <v>2687</v>
      </c>
      <c r="C1050" s="101" t="s">
        <v>676</v>
      </c>
      <c r="D1050" s="101" t="s">
        <v>677</v>
      </c>
      <c r="E1050" s="101">
        <v>20</v>
      </c>
      <c r="F1050" s="90" t="s">
        <v>2574</v>
      </c>
      <c r="G1050" s="96" t="s">
        <v>2568</v>
      </c>
      <c r="H1050" s="276">
        <v>10</v>
      </c>
      <c r="I1050" s="90" t="s">
        <v>2563</v>
      </c>
      <c r="J1050" s="90" t="s">
        <v>1124</v>
      </c>
      <c r="K1050" s="276">
        <v>15.48</v>
      </c>
      <c r="L1050" s="277">
        <v>1.29</v>
      </c>
      <c r="M1050" s="278">
        <v>19.44</v>
      </c>
      <c r="N1050" s="282"/>
      <c r="O1050" s="276">
        <v>1.55</v>
      </c>
      <c r="P1050" s="112">
        <v>2</v>
      </c>
      <c r="Q1050" s="113"/>
      <c r="R1050" s="113"/>
    </row>
    <row r="1051" spans="1:18" ht="61.5">
      <c r="A1051" s="222">
        <v>371</v>
      </c>
      <c r="B1051" s="254" t="s">
        <v>2687</v>
      </c>
      <c r="C1051" s="254" t="s">
        <v>676</v>
      </c>
      <c r="D1051" s="254" t="s">
        <v>677</v>
      </c>
      <c r="E1051" s="254">
        <v>20</v>
      </c>
      <c r="F1051" s="255" t="s">
        <v>1877</v>
      </c>
      <c r="G1051" s="255"/>
      <c r="H1051" s="255"/>
      <c r="I1051" s="256" t="s">
        <v>1729</v>
      </c>
      <c r="J1051" s="255" t="s">
        <v>1724</v>
      </c>
      <c r="K1051" s="250">
        <v>189.07</v>
      </c>
      <c r="L1051" s="251">
        <v>1.8907</v>
      </c>
      <c r="M1051" s="250">
        <v>237.44</v>
      </c>
      <c r="N1051" s="290"/>
      <c r="O1051" s="250">
        <v>1.89</v>
      </c>
      <c r="P1051" s="112"/>
      <c r="Q1051" s="255" t="s">
        <v>2806</v>
      </c>
      <c r="R1051" s="113"/>
    </row>
    <row r="1052" spans="1:18" ht="21">
      <c r="A1052" s="225"/>
      <c r="B1052" s="137"/>
      <c r="C1052" s="137"/>
      <c r="D1052" s="137"/>
      <c r="E1052" s="137"/>
      <c r="F1052" s="111"/>
      <c r="G1052" s="111"/>
      <c r="H1052" s="272"/>
      <c r="I1052" s="111"/>
      <c r="J1052" s="111"/>
      <c r="K1052" s="272"/>
      <c r="L1052" s="273"/>
      <c r="M1052" s="274"/>
      <c r="N1052" s="294"/>
      <c r="O1052" s="272"/>
      <c r="P1052" s="114"/>
      <c r="Q1052" s="114"/>
      <c r="R1052" s="114"/>
    </row>
    <row r="1053" spans="1:18" ht="168">
      <c r="A1053" s="222">
        <v>372</v>
      </c>
      <c r="B1053" s="254" t="s">
        <v>934</v>
      </c>
      <c r="C1053" s="254" t="s">
        <v>2690</v>
      </c>
      <c r="D1053" s="254" t="s">
        <v>2691</v>
      </c>
      <c r="E1053" s="254">
        <v>50</v>
      </c>
      <c r="F1053" s="96" t="s">
        <v>638</v>
      </c>
      <c r="G1053" s="96"/>
      <c r="H1053" s="96"/>
      <c r="I1053" s="96" t="s">
        <v>639</v>
      </c>
      <c r="J1053" s="279" t="s">
        <v>147</v>
      </c>
      <c r="K1053" s="280">
        <v>98.1</v>
      </c>
      <c r="L1053" s="281">
        <f>K1053/10</f>
        <v>9.809999999999999</v>
      </c>
      <c r="M1053" s="279">
        <v>98.32</v>
      </c>
      <c r="N1053" s="295"/>
      <c r="O1053" s="280">
        <v>98.1</v>
      </c>
      <c r="P1053" s="112">
        <v>1</v>
      </c>
      <c r="Q1053" s="113"/>
      <c r="R1053" s="113"/>
    </row>
    <row r="1054" spans="1:18" ht="21">
      <c r="A1054" s="225"/>
      <c r="B1054" s="137"/>
      <c r="C1054" s="137"/>
      <c r="D1054" s="137"/>
      <c r="E1054" s="137"/>
      <c r="F1054" s="111"/>
      <c r="G1054" s="111"/>
      <c r="H1054" s="111"/>
      <c r="I1054" s="111"/>
      <c r="J1054" s="272"/>
      <c r="K1054" s="274"/>
      <c r="L1054" s="273"/>
      <c r="M1054" s="272"/>
      <c r="N1054" s="272"/>
      <c r="O1054" s="272"/>
      <c r="P1054" s="114"/>
      <c r="Q1054" s="114"/>
      <c r="R1054" s="114"/>
    </row>
    <row r="1055" spans="1:18" ht="61.5">
      <c r="A1055" s="222">
        <v>373</v>
      </c>
      <c r="B1055" s="254" t="s">
        <v>934</v>
      </c>
      <c r="C1055" s="254" t="s">
        <v>2692</v>
      </c>
      <c r="D1055" s="254" t="s">
        <v>261</v>
      </c>
      <c r="E1055" s="254">
        <v>250</v>
      </c>
      <c r="F1055" s="300" t="s">
        <v>560</v>
      </c>
      <c r="G1055" s="96"/>
      <c r="H1055" s="276"/>
      <c r="I1055" s="300" t="s">
        <v>545</v>
      </c>
      <c r="J1055" s="301" t="s">
        <v>535</v>
      </c>
      <c r="K1055" s="301">
        <v>217.49999999999997</v>
      </c>
      <c r="L1055" s="301">
        <v>8.7</v>
      </c>
      <c r="M1055" s="301">
        <v>299</v>
      </c>
      <c r="N1055" s="302">
        <v>299</v>
      </c>
      <c r="O1055" s="309">
        <v>8.7</v>
      </c>
      <c r="P1055" s="112">
        <v>1</v>
      </c>
      <c r="Q1055" s="113"/>
      <c r="R1055" s="113"/>
    </row>
    <row r="1056" spans="1:18" ht="168">
      <c r="A1056" s="226">
        <v>373</v>
      </c>
      <c r="B1056" s="101" t="s">
        <v>934</v>
      </c>
      <c r="C1056" s="101" t="s">
        <v>2692</v>
      </c>
      <c r="D1056" s="101" t="s">
        <v>261</v>
      </c>
      <c r="E1056" s="101">
        <v>250</v>
      </c>
      <c r="F1056" s="90" t="s">
        <v>2575</v>
      </c>
      <c r="G1056" s="96" t="s">
        <v>61</v>
      </c>
      <c r="H1056" s="276">
        <v>1</v>
      </c>
      <c r="I1056" s="90" t="s">
        <v>2563</v>
      </c>
      <c r="J1056" s="90" t="s">
        <v>1124</v>
      </c>
      <c r="K1056" s="276">
        <v>8.74</v>
      </c>
      <c r="L1056" s="277">
        <v>7.28</v>
      </c>
      <c r="M1056" s="278">
        <v>11.964</v>
      </c>
      <c r="N1056" s="282"/>
      <c r="O1056" s="276">
        <v>8.74</v>
      </c>
      <c r="P1056" s="112">
        <v>2</v>
      </c>
      <c r="Q1056" s="113"/>
      <c r="R1056" s="113"/>
    </row>
    <row r="1057" spans="1:18" ht="142.5">
      <c r="A1057" s="229">
        <v>373</v>
      </c>
      <c r="B1057" s="316" t="s">
        <v>934</v>
      </c>
      <c r="C1057" s="316" t="s">
        <v>2692</v>
      </c>
      <c r="D1057" s="316" t="s">
        <v>261</v>
      </c>
      <c r="E1057" s="316">
        <v>250</v>
      </c>
      <c r="F1057" s="317" t="s">
        <v>2799</v>
      </c>
      <c r="G1057" s="317"/>
      <c r="H1057" s="317"/>
      <c r="I1057" s="318" t="s">
        <v>2791</v>
      </c>
      <c r="J1057" s="317" t="s">
        <v>179</v>
      </c>
      <c r="K1057" s="319">
        <v>9.4</v>
      </c>
      <c r="L1057" s="320">
        <v>9.4</v>
      </c>
      <c r="M1057" s="319">
        <v>11.96</v>
      </c>
      <c r="N1057" s="321">
        <v>11.96</v>
      </c>
      <c r="O1057" s="322">
        <v>9.4</v>
      </c>
      <c r="P1057" s="125">
        <v>3</v>
      </c>
      <c r="Q1057" s="126"/>
      <c r="R1057" s="126"/>
    </row>
    <row r="1058" spans="1:18" ht="21">
      <c r="A1058" s="225"/>
      <c r="B1058" s="137"/>
      <c r="C1058" s="137"/>
      <c r="D1058" s="137"/>
      <c r="E1058" s="137"/>
      <c r="F1058" s="303"/>
      <c r="G1058" s="111"/>
      <c r="H1058" s="272"/>
      <c r="I1058" s="303"/>
      <c r="J1058" s="304"/>
      <c r="K1058" s="304"/>
      <c r="L1058" s="304"/>
      <c r="M1058" s="304"/>
      <c r="N1058" s="304"/>
      <c r="O1058" s="304"/>
      <c r="P1058" s="114"/>
      <c r="Q1058" s="114"/>
      <c r="R1058" s="114"/>
    </row>
    <row r="1059" spans="1:18" ht="105">
      <c r="A1059" s="222">
        <v>374</v>
      </c>
      <c r="B1059" s="254" t="s">
        <v>465</v>
      </c>
      <c r="C1059" s="254" t="s">
        <v>971</v>
      </c>
      <c r="D1059" s="254" t="s">
        <v>2821</v>
      </c>
      <c r="E1059" s="254">
        <v>3</v>
      </c>
      <c r="F1059" s="90" t="s">
        <v>2576</v>
      </c>
      <c r="G1059" s="96" t="s">
        <v>44</v>
      </c>
      <c r="H1059" s="276">
        <v>20</v>
      </c>
      <c r="I1059" s="90" t="s">
        <v>1150</v>
      </c>
      <c r="J1059" s="90" t="s">
        <v>1124</v>
      </c>
      <c r="K1059" s="276">
        <v>3.18</v>
      </c>
      <c r="L1059" s="277">
        <v>0.1325</v>
      </c>
      <c r="M1059" s="278"/>
      <c r="N1059" s="282"/>
      <c r="O1059" s="276">
        <v>3.18</v>
      </c>
      <c r="P1059" s="112">
        <v>1</v>
      </c>
      <c r="Q1059" s="113"/>
      <c r="R1059" s="113"/>
    </row>
    <row r="1060" spans="1:18" ht="21">
      <c r="A1060" s="225"/>
      <c r="B1060" s="137"/>
      <c r="C1060" s="137"/>
      <c r="D1060" s="137"/>
      <c r="E1060" s="137"/>
      <c r="F1060" s="111"/>
      <c r="G1060" s="111"/>
      <c r="H1060" s="272"/>
      <c r="I1060" s="111"/>
      <c r="J1060" s="111"/>
      <c r="K1060" s="272"/>
      <c r="L1060" s="273"/>
      <c r="M1060" s="274"/>
      <c r="N1060" s="294"/>
      <c r="O1060" s="272"/>
      <c r="P1060" s="114"/>
      <c r="Q1060" s="114"/>
      <c r="R1060" s="114"/>
    </row>
    <row r="1061" spans="1:18" ht="147">
      <c r="A1061" s="222">
        <v>375</v>
      </c>
      <c r="B1061" s="254" t="s">
        <v>465</v>
      </c>
      <c r="C1061" s="254" t="s">
        <v>971</v>
      </c>
      <c r="D1061" s="254" t="s">
        <v>1331</v>
      </c>
      <c r="E1061" s="254">
        <v>50</v>
      </c>
      <c r="F1061" s="96" t="s">
        <v>640</v>
      </c>
      <c r="G1061" s="96"/>
      <c r="H1061" s="96"/>
      <c r="I1061" s="96" t="s">
        <v>641</v>
      </c>
      <c r="J1061" s="279" t="s">
        <v>147</v>
      </c>
      <c r="K1061" s="280">
        <v>19.8</v>
      </c>
      <c r="L1061" s="281">
        <f>K1061/10</f>
        <v>1.98</v>
      </c>
      <c r="M1061" s="279">
        <v>22.31</v>
      </c>
      <c r="N1061" s="295"/>
      <c r="O1061" s="280">
        <v>19.8</v>
      </c>
      <c r="P1061" s="112">
        <v>1</v>
      </c>
      <c r="Q1061" s="113"/>
      <c r="R1061" s="113"/>
    </row>
    <row r="1062" spans="1:18" ht="168">
      <c r="A1062" s="226">
        <v>375</v>
      </c>
      <c r="B1062" s="101" t="s">
        <v>465</v>
      </c>
      <c r="C1062" s="101" t="s">
        <v>971</v>
      </c>
      <c r="D1062" s="101" t="s">
        <v>1331</v>
      </c>
      <c r="E1062" s="101">
        <v>50</v>
      </c>
      <c r="F1062" s="90" t="s">
        <v>2577</v>
      </c>
      <c r="G1062" s="96" t="s">
        <v>2443</v>
      </c>
      <c r="H1062" s="276">
        <v>10</v>
      </c>
      <c r="I1062" s="90" t="s">
        <v>2434</v>
      </c>
      <c r="J1062" s="90" t="s">
        <v>1124</v>
      </c>
      <c r="K1062" s="276">
        <v>19.9</v>
      </c>
      <c r="L1062" s="277">
        <v>1.658</v>
      </c>
      <c r="M1062" s="278">
        <v>22.31</v>
      </c>
      <c r="N1062" s="282"/>
      <c r="O1062" s="278">
        <v>19.9</v>
      </c>
      <c r="P1062" s="112">
        <v>2</v>
      </c>
      <c r="Q1062" s="113"/>
      <c r="R1062" s="113"/>
    </row>
    <row r="1063" spans="1:18" ht="84">
      <c r="A1063" s="222">
        <v>375</v>
      </c>
      <c r="B1063" s="254" t="s">
        <v>465</v>
      </c>
      <c r="C1063" s="254" t="s">
        <v>971</v>
      </c>
      <c r="D1063" s="254" t="s">
        <v>1331</v>
      </c>
      <c r="E1063" s="254">
        <v>50</v>
      </c>
      <c r="F1063" s="255" t="s">
        <v>1879</v>
      </c>
      <c r="G1063" s="255"/>
      <c r="H1063" s="255"/>
      <c r="I1063" s="256" t="s">
        <v>1723</v>
      </c>
      <c r="J1063" s="255" t="s">
        <v>1724</v>
      </c>
      <c r="K1063" s="250">
        <v>20.2</v>
      </c>
      <c r="L1063" s="251">
        <v>2.02</v>
      </c>
      <c r="M1063" s="250">
        <v>22.31</v>
      </c>
      <c r="N1063" s="290"/>
      <c r="O1063" s="250">
        <v>20.2</v>
      </c>
      <c r="P1063" s="112">
        <v>3</v>
      </c>
      <c r="Q1063" s="113"/>
      <c r="R1063" s="113"/>
    </row>
    <row r="1064" spans="1:18" ht="21">
      <c r="A1064" s="225"/>
      <c r="B1064" s="137"/>
      <c r="C1064" s="137"/>
      <c r="D1064" s="137"/>
      <c r="E1064" s="137"/>
      <c r="F1064" s="134"/>
      <c r="G1064" s="134"/>
      <c r="H1064" s="275"/>
      <c r="I1064" s="134"/>
      <c r="J1064" s="134"/>
      <c r="K1064" s="275"/>
      <c r="L1064" s="420"/>
      <c r="M1064" s="421"/>
      <c r="N1064" s="275"/>
      <c r="O1064" s="272"/>
      <c r="P1064" s="114"/>
      <c r="Q1064" s="114"/>
      <c r="R1064" s="114"/>
    </row>
    <row r="1065" spans="1:19" ht="84">
      <c r="A1065" s="226">
        <v>376</v>
      </c>
      <c r="B1065" s="101" t="s">
        <v>466</v>
      </c>
      <c r="C1065" s="101" t="s">
        <v>467</v>
      </c>
      <c r="D1065" s="101" t="s">
        <v>12</v>
      </c>
      <c r="E1065" s="101">
        <v>20</v>
      </c>
      <c r="F1065" s="90" t="s">
        <v>2578</v>
      </c>
      <c r="G1065" s="96" t="s">
        <v>1128</v>
      </c>
      <c r="H1065" s="276">
        <v>6</v>
      </c>
      <c r="I1065" s="90" t="s">
        <v>1153</v>
      </c>
      <c r="J1065" s="90" t="s">
        <v>1124</v>
      </c>
      <c r="K1065" s="276">
        <v>5.62</v>
      </c>
      <c r="L1065" s="277">
        <v>0.78</v>
      </c>
      <c r="M1065" s="278"/>
      <c r="N1065" s="282"/>
      <c r="O1065" s="276">
        <v>7.49</v>
      </c>
      <c r="P1065" s="112">
        <v>1</v>
      </c>
      <c r="Q1065" s="113"/>
      <c r="R1065" s="113"/>
      <c r="S1065" s="82" t="s">
        <v>1217</v>
      </c>
    </row>
    <row r="1066" spans="1:18" ht="60.75">
      <c r="A1066" s="222">
        <v>376</v>
      </c>
      <c r="B1066" s="254" t="s">
        <v>466</v>
      </c>
      <c r="C1066" s="254" t="s">
        <v>467</v>
      </c>
      <c r="D1066" s="254" t="s">
        <v>12</v>
      </c>
      <c r="E1066" s="254">
        <v>20</v>
      </c>
      <c r="F1066" s="284" t="s">
        <v>2800</v>
      </c>
      <c r="G1066" s="284"/>
      <c r="H1066" s="284"/>
      <c r="I1066" s="285" t="s">
        <v>181</v>
      </c>
      <c r="J1066" s="284" t="s">
        <v>179</v>
      </c>
      <c r="K1066" s="286">
        <v>11.29</v>
      </c>
      <c r="L1066" s="287">
        <v>1.4113</v>
      </c>
      <c r="M1066" s="286" t="s">
        <v>182</v>
      </c>
      <c r="N1066" s="288" t="s">
        <v>182</v>
      </c>
      <c r="O1066" s="289">
        <v>11.29</v>
      </c>
      <c r="P1066" s="112">
        <v>2</v>
      </c>
      <c r="Q1066" s="113"/>
      <c r="R1066" s="113"/>
    </row>
    <row r="1067" spans="1:18" ht="21">
      <c r="A1067" s="225"/>
      <c r="B1067" s="137"/>
      <c r="C1067" s="137"/>
      <c r="D1067" s="137"/>
      <c r="E1067" s="137"/>
      <c r="F1067" s="111"/>
      <c r="G1067" s="111"/>
      <c r="H1067" s="272"/>
      <c r="I1067" s="111"/>
      <c r="J1067" s="111"/>
      <c r="K1067" s="272"/>
      <c r="L1067" s="273"/>
      <c r="M1067" s="274"/>
      <c r="N1067" s="294"/>
      <c r="O1067" s="272"/>
      <c r="P1067" s="114"/>
      <c r="Q1067" s="114"/>
      <c r="R1067" s="114"/>
    </row>
    <row r="1068" spans="1:19" ht="84">
      <c r="A1068" s="226">
        <v>377</v>
      </c>
      <c r="B1068" s="101" t="s">
        <v>466</v>
      </c>
      <c r="C1068" s="101" t="s">
        <v>467</v>
      </c>
      <c r="D1068" s="101" t="s">
        <v>293</v>
      </c>
      <c r="E1068" s="101">
        <v>10</v>
      </c>
      <c r="F1068" s="90" t="s">
        <v>2579</v>
      </c>
      <c r="G1068" s="96" t="s">
        <v>1128</v>
      </c>
      <c r="H1068" s="276">
        <v>3</v>
      </c>
      <c r="I1068" s="90" t="s">
        <v>1153</v>
      </c>
      <c r="J1068" s="90" t="s">
        <v>1124</v>
      </c>
      <c r="K1068" s="276">
        <v>5.62</v>
      </c>
      <c r="L1068" s="277">
        <v>1.56</v>
      </c>
      <c r="M1068" s="278"/>
      <c r="N1068" s="282"/>
      <c r="O1068" s="276">
        <v>5.62</v>
      </c>
      <c r="P1068" s="112">
        <v>1</v>
      </c>
      <c r="Q1068" s="113"/>
      <c r="R1068" s="113"/>
      <c r="S1068" s="82" t="s">
        <v>1217</v>
      </c>
    </row>
    <row r="1069" spans="1:18" ht="84">
      <c r="A1069" s="222">
        <v>377</v>
      </c>
      <c r="B1069" s="254" t="s">
        <v>466</v>
      </c>
      <c r="C1069" s="254" t="s">
        <v>467</v>
      </c>
      <c r="D1069" s="254" t="s">
        <v>293</v>
      </c>
      <c r="E1069" s="254">
        <v>10</v>
      </c>
      <c r="F1069" s="96" t="s">
        <v>642</v>
      </c>
      <c r="G1069" s="96"/>
      <c r="H1069" s="96"/>
      <c r="I1069" s="96" t="s">
        <v>643</v>
      </c>
      <c r="J1069" s="279" t="s">
        <v>147</v>
      </c>
      <c r="K1069" s="280">
        <v>12</v>
      </c>
      <c r="L1069" s="281">
        <f>K1069/5</f>
        <v>2.4</v>
      </c>
      <c r="M1069" s="279">
        <v>13.09</v>
      </c>
      <c r="N1069" s="295"/>
      <c r="O1069" s="280">
        <v>7.2</v>
      </c>
      <c r="P1069" s="112">
        <v>2</v>
      </c>
      <c r="Q1069" s="113"/>
      <c r="R1069" s="113"/>
    </row>
    <row r="1070" spans="1:18" ht="61.5">
      <c r="A1070" s="222">
        <v>377</v>
      </c>
      <c r="B1070" s="254" t="s">
        <v>466</v>
      </c>
      <c r="C1070" s="254" t="s">
        <v>467</v>
      </c>
      <c r="D1070" s="254" t="s">
        <v>293</v>
      </c>
      <c r="E1070" s="254">
        <v>10</v>
      </c>
      <c r="F1070" s="255" t="s">
        <v>1880</v>
      </c>
      <c r="G1070" s="255"/>
      <c r="H1070" s="255"/>
      <c r="I1070" s="256" t="s">
        <v>1726</v>
      </c>
      <c r="J1070" s="255" t="s">
        <v>1724</v>
      </c>
      <c r="K1070" s="250">
        <v>10.61</v>
      </c>
      <c r="L1070" s="251">
        <v>10.61</v>
      </c>
      <c r="M1070" s="250"/>
      <c r="N1070" s="290"/>
      <c r="O1070" s="250">
        <v>10.61</v>
      </c>
      <c r="P1070" s="112">
        <v>3</v>
      </c>
      <c r="Q1070" s="113"/>
      <c r="R1070" s="113"/>
    </row>
    <row r="1071" spans="1:18" ht="81">
      <c r="A1071" s="227">
        <v>377</v>
      </c>
      <c r="B1071" s="283" t="s">
        <v>466</v>
      </c>
      <c r="C1071" s="283" t="s">
        <v>467</v>
      </c>
      <c r="D1071" s="283" t="s">
        <v>293</v>
      </c>
      <c r="E1071" s="283">
        <v>10</v>
      </c>
      <c r="F1071" s="284" t="s">
        <v>2801</v>
      </c>
      <c r="G1071" s="284"/>
      <c r="H1071" s="284"/>
      <c r="I1071" s="285" t="s">
        <v>184</v>
      </c>
      <c r="J1071" s="284" t="s">
        <v>179</v>
      </c>
      <c r="K1071" s="286">
        <v>10.75</v>
      </c>
      <c r="L1071" s="287">
        <v>3.5833</v>
      </c>
      <c r="M1071" s="286" t="s">
        <v>182</v>
      </c>
      <c r="N1071" s="288" t="s">
        <v>182</v>
      </c>
      <c r="O1071" s="289">
        <v>10.75</v>
      </c>
      <c r="P1071" s="112">
        <v>4</v>
      </c>
      <c r="Q1071" s="113"/>
      <c r="R1071" s="113"/>
    </row>
    <row r="1072" spans="1:18" ht="21">
      <c r="A1072" s="225"/>
      <c r="B1072" s="137"/>
      <c r="C1072" s="137"/>
      <c r="D1072" s="137"/>
      <c r="E1072" s="137"/>
      <c r="F1072" s="111"/>
      <c r="G1072" s="111"/>
      <c r="H1072" s="272"/>
      <c r="I1072" s="111"/>
      <c r="J1072" s="111"/>
      <c r="K1072" s="272"/>
      <c r="L1072" s="273"/>
      <c r="M1072" s="274"/>
      <c r="N1072" s="294"/>
      <c r="O1072" s="272"/>
      <c r="P1072" s="114"/>
      <c r="Q1072" s="114"/>
      <c r="R1072" s="114"/>
    </row>
    <row r="1073" spans="1:18" ht="61.5">
      <c r="A1073" s="222">
        <v>378</v>
      </c>
      <c r="B1073" s="254" t="s">
        <v>466</v>
      </c>
      <c r="C1073" s="254" t="s">
        <v>467</v>
      </c>
      <c r="D1073" s="254" t="s">
        <v>1305</v>
      </c>
      <c r="E1073" s="254">
        <v>10</v>
      </c>
      <c r="F1073" s="255" t="s">
        <v>1881</v>
      </c>
      <c r="G1073" s="255"/>
      <c r="H1073" s="255"/>
      <c r="I1073" s="256" t="s">
        <v>1729</v>
      </c>
      <c r="J1073" s="255" t="s">
        <v>1724</v>
      </c>
      <c r="K1073" s="250">
        <v>61</v>
      </c>
      <c r="L1073" s="251">
        <v>12.2</v>
      </c>
      <c r="M1073" s="250">
        <v>62.64</v>
      </c>
      <c r="N1073" s="290"/>
      <c r="O1073" s="250">
        <v>61</v>
      </c>
      <c r="P1073" s="112">
        <v>1</v>
      </c>
      <c r="Q1073" s="113"/>
      <c r="R1073" s="113"/>
    </row>
    <row r="1074" spans="1:18" ht="21">
      <c r="A1074" s="225"/>
      <c r="B1074" s="137"/>
      <c r="C1074" s="137"/>
      <c r="D1074" s="137"/>
      <c r="E1074" s="137"/>
      <c r="F1074" s="296"/>
      <c r="G1074" s="296"/>
      <c r="H1074" s="296"/>
      <c r="I1074" s="297"/>
      <c r="J1074" s="296"/>
      <c r="K1074" s="292"/>
      <c r="L1074" s="298"/>
      <c r="M1074" s="292"/>
      <c r="N1074" s="299"/>
      <c r="O1074" s="292"/>
      <c r="P1074" s="114"/>
      <c r="Q1074" s="114"/>
      <c r="R1074" s="114"/>
    </row>
    <row r="1075" spans="1:18" ht="84">
      <c r="A1075" s="226">
        <v>379</v>
      </c>
      <c r="B1075" s="101" t="s">
        <v>466</v>
      </c>
      <c r="C1075" s="101" t="s">
        <v>937</v>
      </c>
      <c r="D1075" s="101" t="s">
        <v>13</v>
      </c>
      <c r="E1075" s="101">
        <v>5</v>
      </c>
      <c r="F1075" s="90" t="s">
        <v>2580</v>
      </c>
      <c r="G1075" s="96" t="s">
        <v>1128</v>
      </c>
      <c r="H1075" s="276">
        <v>14</v>
      </c>
      <c r="I1075" s="90" t="s">
        <v>1153</v>
      </c>
      <c r="J1075" s="90" t="s">
        <v>1124</v>
      </c>
      <c r="K1075" s="276">
        <v>9.37</v>
      </c>
      <c r="L1075" s="277">
        <v>0.5579</v>
      </c>
      <c r="M1075" s="278"/>
      <c r="N1075" s="282"/>
      <c r="O1075" s="276">
        <v>9.37</v>
      </c>
      <c r="P1075" s="112">
        <v>1</v>
      </c>
      <c r="Q1075" s="113"/>
      <c r="R1075" s="113"/>
    </row>
    <row r="1076" spans="1:18" ht="61.5">
      <c r="A1076" s="222">
        <v>379</v>
      </c>
      <c r="B1076" s="254" t="s">
        <v>466</v>
      </c>
      <c r="C1076" s="254" t="s">
        <v>937</v>
      </c>
      <c r="D1076" s="254" t="s">
        <v>13</v>
      </c>
      <c r="E1076" s="254">
        <v>5</v>
      </c>
      <c r="F1076" s="255" t="s">
        <v>1882</v>
      </c>
      <c r="G1076" s="255"/>
      <c r="H1076" s="255"/>
      <c r="I1076" s="256" t="s">
        <v>1726</v>
      </c>
      <c r="J1076" s="255" t="s">
        <v>1724</v>
      </c>
      <c r="K1076" s="250">
        <v>9.6</v>
      </c>
      <c r="L1076" s="251">
        <v>9.6</v>
      </c>
      <c r="M1076" s="250"/>
      <c r="N1076" s="290"/>
      <c r="O1076" s="250">
        <v>9.6</v>
      </c>
      <c r="P1076" s="112">
        <v>2</v>
      </c>
      <c r="Q1076" s="113"/>
      <c r="R1076" s="113"/>
    </row>
    <row r="1077" spans="1:18" ht="21">
      <c r="A1077" s="225"/>
      <c r="B1077" s="137"/>
      <c r="C1077" s="137"/>
      <c r="D1077" s="137"/>
      <c r="E1077" s="137"/>
      <c r="F1077" s="111"/>
      <c r="G1077" s="111"/>
      <c r="H1077" s="272"/>
      <c r="I1077" s="111"/>
      <c r="J1077" s="111"/>
      <c r="K1077" s="272"/>
      <c r="L1077" s="273"/>
      <c r="M1077" s="274"/>
      <c r="N1077" s="294"/>
      <c r="O1077" s="272"/>
      <c r="P1077" s="114"/>
      <c r="Q1077" s="114"/>
      <c r="R1077" s="114"/>
    </row>
    <row r="1078" spans="1:18" ht="42">
      <c r="A1078" s="222">
        <v>380</v>
      </c>
      <c r="B1078" s="254" t="s">
        <v>466</v>
      </c>
      <c r="C1078" s="254" t="s">
        <v>937</v>
      </c>
      <c r="D1078" s="254" t="s">
        <v>1462</v>
      </c>
      <c r="E1078" s="254">
        <v>10</v>
      </c>
      <c r="F1078" s="255"/>
      <c r="G1078" s="255"/>
      <c r="H1078" s="255"/>
      <c r="I1078" s="256"/>
      <c r="J1078" s="255"/>
      <c r="K1078" s="250"/>
      <c r="L1078" s="251"/>
      <c r="M1078" s="250"/>
      <c r="N1078" s="290"/>
      <c r="O1078" s="250"/>
      <c r="P1078" s="112">
        <v>0</v>
      </c>
      <c r="Q1078" s="113"/>
      <c r="R1078" s="113"/>
    </row>
    <row r="1079" spans="1:18" ht="21">
      <c r="A1079" s="225"/>
      <c r="B1079" s="137"/>
      <c r="C1079" s="137"/>
      <c r="D1079" s="137"/>
      <c r="E1079" s="137"/>
      <c r="F1079" s="296"/>
      <c r="G1079" s="296"/>
      <c r="H1079" s="296"/>
      <c r="I1079" s="297"/>
      <c r="J1079" s="296"/>
      <c r="K1079" s="292"/>
      <c r="L1079" s="298"/>
      <c r="M1079" s="292"/>
      <c r="N1079" s="299"/>
      <c r="O1079" s="292"/>
      <c r="P1079" s="114"/>
      <c r="Q1079" s="114"/>
      <c r="R1079" s="114"/>
    </row>
    <row r="1080" spans="1:18" ht="61.5">
      <c r="A1080" s="222">
        <v>381</v>
      </c>
      <c r="B1080" s="254" t="s">
        <v>466</v>
      </c>
      <c r="C1080" s="254" t="s">
        <v>118</v>
      </c>
      <c r="D1080" s="254" t="s">
        <v>14</v>
      </c>
      <c r="E1080" s="254">
        <v>3</v>
      </c>
      <c r="F1080" s="255" t="s">
        <v>1883</v>
      </c>
      <c r="G1080" s="255"/>
      <c r="H1080" s="255"/>
      <c r="I1080" s="256" t="s">
        <v>1726</v>
      </c>
      <c r="J1080" s="255" t="s">
        <v>1724</v>
      </c>
      <c r="K1080" s="250">
        <v>5.69</v>
      </c>
      <c r="L1080" s="251">
        <v>5.69</v>
      </c>
      <c r="M1080" s="250"/>
      <c r="N1080" s="290"/>
      <c r="O1080" s="250">
        <v>5.69</v>
      </c>
      <c r="P1080" s="112">
        <v>1</v>
      </c>
      <c r="Q1080" s="113"/>
      <c r="R1080" s="113"/>
    </row>
    <row r="1081" spans="1:18" ht="84">
      <c r="A1081" s="226">
        <v>381</v>
      </c>
      <c r="B1081" s="101" t="s">
        <v>466</v>
      </c>
      <c r="C1081" s="101" t="s">
        <v>118</v>
      </c>
      <c r="D1081" s="101" t="s">
        <v>14</v>
      </c>
      <c r="E1081" s="101">
        <v>3</v>
      </c>
      <c r="F1081" s="90" t="s">
        <v>2581</v>
      </c>
      <c r="G1081" s="96" t="s">
        <v>1128</v>
      </c>
      <c r="H1081" s="276">
        <v>16</v>
      </c>
      <c r="I1081" s="90" t="s">
        <v>1153</v>
      </c>
      <c r="J1081" s="90" t="s">
        <v>1124</v>
      </c>
      <c r="K1081" s="276">
        <v>5.75</v>
      </c>
      <c r="L1081" s="277">
        <v>0.2994</v>
      </c>
      <c r="M1081" s="278"/>
      <c r="N1081" s="282"/>
      <c r="O1081" s="276">
        <v>5.75</v>
      </c>
      <c r="P1081" s="112">
        <v>2</v>
      </c>
      <c r="Q1081" s="113"/>
      <c r="R1081" s="113"/>
    </row>
    <row r="1082" spans="1:18" ht="21">
      <c r="A1082" s="225"/>
      <c r="B1082" s="137"/>
      <c r="C1082" s="137"/>
      <c r="D1082" s="137"/>
      <c r="E1082" s="137"/>
      <c r="F1082" s="111"/>
      <c r="G1082" s="111"/>
      <c r="H1082" s="272"/>
      <c r="I1082" s="111"/>
      <c r="J1082" s="111"/>
      <c r="K1082" s="272"/>
      <c r="L1082" s="273"/>
      <c r="M1082" s="274"/>
      <c r="N1082" s="272"/>
      <c r="O1082" s="272"/>
      <c r="P1082" s="114"/>
      <c r="Q1082" s="114"/>
      <c r="R1082" s="114"/>
    </row>
    <row r="1083" spans="1:18" ht="84">
      <c r="A1083" s="226">
        <v>382</v>
      </c>
      <c r="B1083" s="101" t="s">
        <v>466</v>
      </c>
      <c r="C1083" s="101" t="s">
        <v>2171</v>
      </c>
      <c r="D1083" s="101" t="s">
        <v>15</v>
      </c>
      <c r="E1083" s="101">
        <v>2</v>
      </c>
      <c r="F1083" s="90" t="s">
        <v>2582</v>
      </c>
      <c r="G1083" s="96" t="s">
        <v>1147</v>
      </c>
      <c r="H1083" s="276">
        <v>10</v>
      </c>
      <c r="I1083" s="90" t="s">
        <v>1153</v>
      </c>
      <c r="J1083" s="90" t="s">
        <v>1124</v>
      </c>
      <c r="K1083" s="276">
        <v>9.44</v>
      </c>
      <c r="L1083" s="277">
        <v>0.787</v>
      </c>
      <c r="M1083" s="278"/>
      <c r="N1083" s="282"/>
      <c r="O1083" s="276">
        <v>9.44</v>
      </c>
      <c r="P1083" s="112">
        <v>1</v>
      </c>
      <c r="Q1083" s="113"/>
      <c r="R1083" s="113"/>
    </row>
    <row r="1084" spans="1:18" ht="61.5">
      <c r="A1084" s="222">
        <v>382</v>
      </c>
      <c r="B1084" s="254" t="s">
        <v>466</v>
      </c>
      <c r="C1084" s="254" t="s">
        <v>2171</v>
      </c>
      <c r="D1084" s="254" t="s">
        <v>15</v>
      </c>
      <c r="E1084" s="254">
        <v>2</v>
      </c>
      <c r="F1084" s="255" t="s">
        <v>1884</v>
      </c>
      <c r="G1084" s="255"/>
      <c r="H1084" s="255"/>
      <c r="I1084" s="256" t="s">
        <v>1726</v>
      </c>
      <c r="J1084" s="255" t="s">
        <v>1724</v>
      </c>
      <c r="K1084" s="250">
        <v>9.45</v>
      </c>
      <c r="L1084" s="251">
        <v>9.45</v>
      </c>
      <c r="M1084" s="250"/>
      <c r="N1084" s="290"/>
      <c r="O1084" s="250">
        <v>9.45</v>
      </c>
      <c r="P1084" s="112">
        <v>2</v>
      </c>
      <c r="Q1084" s="113"/>
      <c r="R1084" s="113"/>
    </row>
    <row r="1085" spans="1:18" ht="21">
      <c r="A1085" s="225"/>
      <c r="B1085" s="137"/>
      <c r="C1085" s="137"/>
      <c r="D1085" s="137"/>
      <c r="E1085" s="137"/>
      <c r="F1085" s="111"/>
      <c r="G1085" s="111"/>
      <c r="H1085" s="272"/>
      <c r="I1085" s="111"/>
      <c r="J1085" s="111"/>
      <c r="K1085" s="272"/>
      <c r="L1085" s="273"/>
      <c r="M1085" s="274"/>
      <c r="N1085" s="272"/>
      <c r="O1085" s="272"/>
      <c r="P1085" s="114"/>
      <c r="Q1085" s="114"/>
      <c r="R1085" s="114"/>
    </row>
    <row r="1086" spans="1:18" ht="63">
      <c r="A1086" s="222">
        <v>383</v>
      </c>
      <c r="B1086" s="254" t="s">
        <v>2177</v>
      </c>
      <c r="C1086" s="254" t="s">
        <v>2178</v>
      </c>
      <c r="D1086" s="254" t="s">
        <v>1626</v>
      </c>
      <c r="E1086" s="254">
        <v>10</v>
      </c>
      <c r="F1086" s="255"/>
      <c r="G1086" s="255"/>
      <c r="H1086" s="255"/>
      <c r="I1086" s="256"/>
      <c r="J1086" s="255"/>
      <c r="K1086" s="250"/>
      <c r="L1086" s="251"/>
      <c r="M1086" s="250"/>
      <c r="N1086" s="290"/>
      <c r="O1086" s="250"/>
      <c r="P1086" s="112">
        <v>0</v>
      </c>
      <c r="Q1086" s="113"/>
      <c r="R1086" s="113"/>
    </row>
    <row r="1087" spans="1:18" ht="21">
      <c r="A1087" s="225"/>
      <c r="B1087" s="137"/>
      <c r="C1087" s="137"/>
      <c r="D1087" s="137"/>
      <c r="E1087" s="137"/>
      <c r="F1087" s="296"/>
      <c r="G1087" s="296"/>
      <c r="H1087" s="296"/>
      <c r="I1087" s="297"/>
      <c r="J1087" s="296"/>
      <c r="K1087" s="292"/>
      <c r="L1087" s="298"/>
      <c r="M1087" s="292"/>
      <c r="N1087" s="292"/>
      <c r="O1087" s="292"/>
      <c r="P1087" s="114"/>
      <c r="Q1087" s="114"/>
      <c r="R1087" s="114"/>
    </row>
    <row r="1088" spans="1:18" ht="105">
      <c r="A1088" s="226">
        <v>384</v>
      </c>
      <c r="B1088" s="101" t="s">
        <v>2177</v>
      </c>
      <c r="C1088" s="101" t="s">
        <v>2415</v>
      </c>
      <c r="D1088" s="101" t="s">
        <v>2416</v>
      </c>
      <c r="E1088" s="101">
        <v>50</v>
      </c>
      <c r="F1088" s="90" t="s">
        <v>2583</v>
      </c>
      <c r="G1088" s="96" t="s">
        <v>61</v>
      </c>
      <c r="H1088" s="276">
        <v>1</v>
      </c>
      <c r="I1088" s="90" t="s">
        <v>1148</v>
      </c>
      <c r="J1088" s="90" t="s">
        <v>1124</v>
      </c>
      <c r="K1088" s="276">
        <v>1.85</v>
      </c>
      <c r="L1088" s="277">
        <v>1.54</v>
      </c>
      <c r="M1088" s="278">
        <v>4.032</v>
      </c>
      <c r="N1088" s="282"/>
      <c r="O1088" s="276">
        <v>1.85</v>
      </c>
      <c r="P1088" s="112">
        <v>1</v>
      </c>
      <c r="Q1088" s="113"/>
      <c r="R1088" s="113"/>
    </row>
    <row r="1089" spans="1:18" ht="81">
      <c r="A1089" s="229">
        <v>384</v>
      </c>
      <c r="B1089" s="316" t="s">
        <v>2177</v>
      </c>
      <c r="C1089" s="316" t="s">
        <v>2415</v>
      </c>
      <c r="D1089" s="316" t="s">
        <v>2416</v>
      </c>
      <c r="E1089" s="316">
        <v>50</v>
      </c>
      <c r="F1089" s="317" t="s">
        <v>2802</v>
      </c>
      <c r="G1089" s="317"/>
      <c r="H1089" s="317"/>
      <c r="I1089" s="318" t="s">
        <v>165</v>
      </c>
      <c r="J1089" s="317" t="s">
        <v>179</v>
      </c>
      <c r="K1089" s="319">
        <v>2</v>
      </c>
      <c r="L1089" s="320">
        <v>2</v>
      </c>
      <c r="M1089" s="319">
        <v>4.034000000000001</v>
      </c>
      <c r="N1089" s="321">
        <v>4.034000000000001</v>
      </c>
      <c r="O1089" s="322">
        <v>2</v>
      </c>
      <c r="P1089" s="125">
        <v>2</v>
      </c>
      <c r="Q1089" s="126"/>
      <c r="R1089" s="126"/>
    </row>
    <row r="1090" spans="1:18" ht="21">
      <c r="A1090" s="225"/>
      <c r="B1090" s="137"/>
      <c r="C1090" s="137"/>
      <c r="D1090" s="137"/>
      <c r="E1090" s="137"/>
      <c r="F1090" s="111"/>
      <c r="G1090" s="111"/>
      <c r="H1090" s="272"/>
      <c r="I1090" s="111"/>
      <c r="J1090" s="111"/>
      <c r="K1090" s="272"/>
      <c r="L1090" s="273"/>
      <c r="M1090" s="274"/>
      <c r="N1090" s="272"/>
      <c r="O1090" s="272"/>
      <c r="P1090" s="114"/>
      <c r="Q1090" s="114"/>
      <c r="R1090" s="114"/>
    </row>
    <row r="1091" spans="1:18" ht="63">
      <c r="A1091" s="222">
        <v>385</v>
      </c>
      <c r="B1091" s="254" t="s">
        <v>2177</v>
      </c>
      <c r="C1091" s="254" t="s">
        <v>660</v>
      </c>
      <c r="D1091" s="254" t="s">
        <v>2244</v>
      </c>
      <c r="E1091" s="254">
        <v>20</v>
      </c>
      <c r="F1091" s="255"/>
      <c r="G1091" s="255"/>
      <c r="H1091" s="255"/>
      <c r="I1091" s="256"/>
      <c r="J1091" s="255"/>
      <c r="K1091" s="250"/>
      <c r="L1091" s="251"/>
      <c r="M1091" s="250"/>
      <c r="N1091" s="290"/>
      <c r="O1091" s="250"/>
      <c r="P1091" s="112">
        <v>0</v>
      </c>
      <c r="Q1091" s="113"/>
      <c r="R1091" s="113"/>
    </row>
    <row r="1092" spans="1:18" ht="21">
      <c r="A1092" s="225"/>
      <c r="B1092" s="137"/>
      <c r="C1092" s="137"/>
      <c r="D1092" s="137"/>
      <c r="E1092" s="137"/>
      <c r="F1092" s="296"/>
      <c r="G1092" s="296"/>
      <c r="H1092" s="296"/>
      <c r="I1092" s="297"/>
      <c r="J1092" s="296"/>
      <c r="K1092" s="292"/>
      <c r="L1092" s="298"/>
      <c r="M1092" s="292"/>
      <c r="N1092" s="292"/>
      <c r="O1092" s="292"/>
      <c r="P1092" s="114"/>
      <c r="Q1092" s="114"/>
      <c r="R1092" s="114"/>
    </row>
    <row r="1093" spans="1:18" ht="84">
      <c r="A1093" s="222">
        <v>386</v>
      </c>
      <c r="B1093" s="254" t="s">
        <v>2177</v>
      </c>
      <c r="C1093" s="254" t="s">
        <v>660</v>
      </c>
      <c r="D1093" s="254" t="s">
        <v>16</v>
      </c>
      <c r="E1093" s="254">
        <v>10</v>
      </c>
      <c r="F1093" s="90" t="s">
        <v>2584</v>
      </c>
      <c r="G1093" s="96" t="s">
        <v>1157</v>
      </c>
      <c r="H1093" s="276">
        <v>20</v>
      </c>
      <c r="I1093" s="90" t="s">
        <v>1168</v>
      </c>
      <c r="J1093" s="90" t="s">
        <v>1124</v>
      </c>
      <c r="K1093" s="276">
        <v>7.76</v>
      </c>
      <c r="L1093" s="277">
        <v>0.3235</v>
      </c>
      <c r="M1093" s="278"/>
      <c r="N1093" s="282"/>
      <c r="O1093" s="276">
        <v>7.76</v>
      </c>
      <c r="P1093" s="112">
        <v>1</v>
      </c>
      <c r="Q1093" s="113"/>
      <c r="R1093" s="113"/>
    </row>
    <row r="1094" spans="1:18" ht="21">
      <c r="A1094" s="225"/>
      <c r="B1094" s="137"/>
      <c r="C1094" s="137"/>
      <c r="D1094" s="137"/>
      <c r="E1094" s="137"/>
      <c r="F1094" s="111"/>
      <c r="G1094" s="111"/>
      <c r="H1094" s="272"/>
      <c r="I1094" s="111"/>
      <c r="J1094" s="111"/>
      <c r="K1094" s="272"/>
      <c r="L1094" s="273"/>
      <c r="M1094" s="274"/>
      <c r="N1094" s="272"/>
      <c r="O1094" s="272"/>
      <c r="P1094" s="114"/>
      <c r="Q1094" s="114"/>
      <c r="R1094" s="114"/>
    </row>
    <row r="1095" spans="1:18" ht="105">
      <c r="A1095" s="222">
        <v>387</v>
      </c>
      <c r="B1095" s="254" t="s">
        <v>2179</v>
      </c>
      <c r="C1095" s="254" t="s">
        <v>473</v>
      </c>
      <c r="D1095" s="354" t="s">
        <v>404</v>
      </c>
      <c r="E1095" s="254">
        <v>100</v>
      </c>
      <c r="F1095" s="90" t="s">
        <v>2585</v>
      </c>
      <c r="G1095" s="96" t="s">
        <v>26</v>
      </c>
      <c r="H1095" s="276">
        <v>10</v>
      </c>
      <c r="I1095" s="90" t="s">
        <v>57</v>
      </c>
      <c r="J1095" s="90" t="s">
        <v>1124</v>
      </c>
      <c r="K1095" s="276">
        <v>48.9</v>
      </c>
      <c r="L1095" s="277">
        <v>4.075</v>
      </c>
      <c r="M1095" s="278">
        <v>49.21</v>
      </c>
      <c r="N1095" s="282"/>
      <c r="O1095" s="278">
        <v>48.9</v>
      </c>
      <c r="P1095" s="112">
        <v>1</v>
      </c>
      <c r="Q1095" s="113"/>
      <c r="R1095" s="113"/>
    </row>
    <row r="1096" spans="1:18" ht="42.75">
      <c r="A1096" s="230">
        <v>387</v>
      </c>
      <c r="B1096" s="325" t="s">
        <v>2179</v>
      </c>
      <c r="C1096" s="325" t="s">
        <v>473</v>
      </c>
      <c r="D1096" s="448" t="s">
        <v>404</v>
      </c>
      <c r="E1096" s="325">
        <v>100</v>
      </c>
      <c r="F1096" s="325" t="s">
        <v>235</v>
      </c>
      <c r="G1096" s="96"/>
      <c r="H1096" s="276"/>
      <c r="I1096" s="326" t="s">
        <v>2019</v>
      </c>
      <c r="J1096" s="326" t="s">
        <v>1385</v>
      </c>
      <c r="K1096" s="327">
        <v>49.2</v>
      </c>
      <c r="L1096" s="328">
        <v>4.919999999999999</v>
      </c>
      <c r="M1096" s="328">
        <v>49.21</v>
      </c>
      <c r="N1096" s="329"/>
      <c r="O1096" s="278">
        <v>49.2</v>
      </c>
      <c r="P1096" s="112">
        <v>2</v>
      </c>
      <c r="Q1096" s="113"/>
      <c r="R1096" s="113"/>
    </row>
    <row r="1097" spans="1:18" ht="21">
      <c r="A1097" s="231"/>
      <c r="B1097" s="330"/>
      <c r="C1097" s="330"/>
      <c r="D1097" s="449"/>
      <c r="E1097" s="330"/>
      <c r="F1097" s="330"/>
      <c r="G1097" s="111"/>
      <c r="H1097" s="272"/>
      <c r="I1097" s="331"/>
      <c r="J1097" s="331"/>
      <c r="K1097" s="332"/>
      <c r="L1097" s="333"/>
      <c r="M1097" s="333"/>
      <c r="N1097" s="333"/>
      <c r="O1097" s="333"/>
      <c r="P1097" s="114"/>
      <c r="Q1097" s="114"/>
      <c r="R1097" s="114"/>
    </row>
    <row r="1098" spans="1:19" ht="84">
      <c r="A1098" s="222">
        <v>388</v>
      </c>
      <c r="B1098" s="254" t="s">
        <v>2179</v>
      </c>
      <c r="C1098" s="254" t="s">
        <v>473</v>
      </c>
      <c r="D1098" s="254" t="s">
        <v>2661</v>
      </c>
      <c r="E1098" s="254">
        <v>100</v>
      </c>
      <c r="F1098" s="255" t="s">
        <v>1885</v>
      </c>
      <c r="G1098" s="255"/>
      <c r="H1098" s="255"/>
      <c r="I1098" s="256" t="s">
        <v>1723</v>
      </c>
      <c r="J1098" s="255" t="s">
        <v>1724</v>
      </c>
      <c r="K1098" s="250">
        <v>33.4</v>
      </c>
      <c r="L1098" s="251">
        <v>3.34</v>
      </c>
      <c r="M1098" s="250">
        <v>49.21</v>
      </c>
      <c r="N1098" s="290"/>
      <c r="O1098" s="250">
        <v>33.4</v>
      </c>
      <c r="P1098" s="112">
        <v>1</v>
      </c>
      <c r="Q1098" s="113"/>
      <c r="R1098" s="113"/>
      <c r="S1098" s="82" t="s">
        <v>1217</v>
      </c>
    </row>
    <row r="1099" spans="1:18" ht="102">
      <c r="A1099" s="222">
        <v>388</v>
      </c>
      <c r="B1099" s="254" t="s">
        <v>2179</v>
      </c>
      <c r="C1099" s="254" t="s">
        <v>473</v>
      </c>
      <c r="D1099" s="254" t="s">
        <v>2661</v>
      </c>
      <c r="E1099" s="254">
        <v>100</v>
      </c>
      <c r="F1099" s="300" t="s">
        <v>561</v>
      </c>
      <c r="G1099" s="300"/>
      <c r="H1099" s="276"/>
      <c r="I1099" s="300" t="s">
        <v>562</v>
      </c>
      <c r="J1099" s="301" t="s">
        <v>535</v>
      </c>
      <c r="K1099" s="301">
        <v>34.9</v>
      </c>
      <c r="L1099" s="301">
        <v>3.49</v>
      </c>
      <c r="M1099" s="301">
        <v>49.21</v>
      </c>
      <c r="N1099" s="302">
        <v>49.21</v>
      </c>
      <c r="O1099" s="309">
        <v>34.9</v>
      </c>
      <c r="P1099" s="112">
        <v>2</v>
      </c>
      <c r="Q1099" s="113"/>
      <c r="R1099" s="113"/>
    </row>
    <row r="1100" spans="1:18" ht="126">
      <c r="A1100" s="226">
        <v>388</v>
      </c>
      <c r="B1100" s="101" t="s">
        <v>2179</v>
      </c>
      <c r="C1100" s="101" t="s">
        <v>473</v>
      </c>
      <c r="D1100" s="101" t="s">
        <v>2661</v>
      </c>
      <c r="E1100" s="101">
        <v>100</v>
      </c>
      <c r="F1100" s="90" t="s">
        <v>2586</v>
      </c>
      <c r="G1100" s="96" t="s">
        <v>1155</v>
      </c>
      <c r="H1100" s="276">
        <v>10</v>
      </c>
      <c r="I1100" s="90" t="s">
        <v>1164</v>
      </c>
      <c r="J1100" s="90" t="s">
        <v>1124</v>
      </c>
      <c r="K1100" s="276">
        <v>45.54</v>
      </c>
      <c r="L1100" s="277">
        <v>3.795</v>
      </c>
      <c r="M1100" s="278">
        <v>49.21</v>
      </c>
      <c r="N1100" s="282"/>
      <c r="O1100" s="276">
        <v>45.54</v>
      </c>
      <c r="P1100" s="112">
        <v>3</v>
      </c>
      <c r="Q1100" s="113"/>
      <c r="R1100" s="113"/>
    </row>
    <row r="1101" spans="1:18" ht="102">
      <c r="A1101" s="227">
        <v>388</v>
      </c>
      <c r="B1101" s="283" t="s">
        <v>2179</v>
      </c>
      <c r="C1101" s="283" t="s">
        <v>473</v>
      </c>
      <c r="D1101" s="283" t="s">
        <v>2661</v>
      </c>
      <c r="E1101" s="283">
        <v>100</v>
      </c>
      <c r="F1101" s="284" t="s">
        <v>2803</v>
      </c>
      <c r="G1101" s="284"/>
      <c r="H1101" s="284"/>
      <c r="I1101" s="285" t="s">
        <v>1920</v>
      </c>
      <c r="J1101" s="284" t="s">
        <v>179</v>
      </c>
      <c r="K1101" s="286">
        <v>4.59</v>
      </c>
      <c r="L1101" s="287">
        <v>4.59</v>
      </c>
      <c r="M1101" s="286">
        <v>4.921</v>
      </c>
      <c r="N1101" s="288">
        <v>4.921</v>
      </c>
      <c r="O1101" s="289">
        <v>45.9</v>
      </c>
      <c r="P1101" s="112">
        <v>4</v>
      </c>
      <c r="Q1101" s="113"/>
      <c r="R1101" s="113"/>
    </row>
    <row r="1102" spans="1:18" ht="21">
      <c r="A1102" s="225"/>
      <c r="B1102" s="137"/>
      <c r="C1102" s="137"/>
      <c r="D1102" s="137"/>
      <c r="E1102" s="137"/>
      <c r="F1102" s="303"/>
      <c r="G1102" s="303"/>
      <c r="H1102" s="272"/>
      <c r="I1102" s="303"/>
      <c r="J1102" s="304"/>
      <c r="K1102" s="304"/>
      <c r="L1102" s="304"/>
      <c r="M1102" s="304"/>
      <c r="N1102" s="304"/>
      <c r="O1102" s="304"/>
      <c r="P1102" s="114"/>
      <c r="Q1102" s="114"/>
      <c r="R1102" s="114"/>
    </row>
    <row r="1103" spans="1:18" ht="63">
      <c r="A1103" s="222">
        <v>389</v>
      </c>
      <c r="B1103" s="254" t="s">
        <v>2179</v>
      </c>
      <c r="C1103" s="254" t="s">
        <v>1113</v>
      </c>
      <c r="D1103" s="254" t="s">
        <v>2843</v>
      </c>
      <c r="E1103" s="254">
        <v>300</v>
      </c>
      <c r="F1103" s="255" t="s">
        <v>1886</v>
      </c>
      <c r="G1103" s="255"/>
      <c r="H1103" s="255"/>
      <c r="I1103" s="256" t="s">
        <v>1723</v>
      </c>
      <c r="J1103" s="255" t="s">
        <v>1724</v>
      </c>
      <c r="K1103" s="250">
        <v>3.26</v>
      </c>
      <c r="L1103" s="251">
        <v>0.326</v>
      </c>
      <c r="M1103" s="250">
        <v>4.1</v>
      </c>
      <c r="N1103" s="290"/>
      <c r="O1103" s="250">
        <v>3.26</v>
      </c>
      <c r="P1103" s="112">
        <v>1</v>
      </c>
      <c r="Q1103" s="113"/>
      <c r="R1103" s="113"/>
    </row>
    <row r="1104" spans="1:18" ht="105">
      <c r="A1104" s="222">
        <v>389</v>
      </c>
      <c r="B1104" s="254" t="s">
        <v>2179</v>
      </c>
      <c r="C1104" s="254" t="s">
        <v>1113</v>
      </c>
      <c r="D1104" s="254" t="s">
        <v>2843</v>
      </c>
      <c r="E1104" s="254">
        <v>300</v>
      </c>
      <c r="F1104" s="96" t="s">
        <v>644</v>
      </c>
      <c r="G1104" s="96"/>
      <c r="H1104" s="96"/>
      <c r="I1104" s="96" t="s">
        <v>157</v>
      </c>
      <c r="J1104" s="279" t="s">
        <v>147</v>
      </c>
      <c r="K1104" s="279">
        <v>3.28</v>
      </c>
      <c r="L1104" s="281">
        <f>K1104/10</f>
        <v>0.32799999999999996</v>
      </c>
      <c r="M1104" s="280">
        <v>4.1</v>
      </c>
      <c r="N1104" s="295"/>
      <c r="O1104" s="279">
        <v>3.28</v>
      </c>
      <c r="P1104" s="112">
        <v>2</v>
      </c>
      <c r="Q1104" s="113"/>
      <c r="R1104" s="113"/>
    </row>
    <row r="1105" spans="1:18" ht="105">
      <c r="A1105" s="226">
        <v>389</v>
      </c>
      <c r="B1105" s="101" t="s">
        <v>2179</v>
      </c>
      <c r="C1105" s="101" t="s">
        <v>1113</v>
      </c>
      <c r="D1105" s="101" t="s">
        <v>2843</v>
      </c>
      <c r="E1105" s="101">
        <v>300</v>
      </c>
      <c r="F1105" s="90" t="s">
        <v>2587</v>
      </c>
      <c r="G1105" s="96" t="s">
        <v>488</v>
      </c>
      <c r="H1105" s="276">
        <v>10</v>
      </c>
      <c r="I1105" s="90" t="s">
        <v>1148</v>
      </c>
      <c r="J1105" s="90" t="s">
        <v>1124</v>
      </c>
      <c r="K1105" s="276">
        <v>3.85</v>
      </c>
      <c r="L1105" s="277">
        <v>0.321</v>
      </c>
      <c r="M1105" s="278">
        <v>4.1</v>
      </c>
      <c r="N1105" s="282"/>
      <c r="O1105" s="276">
        <v>3.85</v>
      </c>
      <c r="P1105" s="112">
        <v>3</v>
      </c>
      <c r="Q1105" s="113"/>
      <c r="R1105" s="113"/>
    </row>
    <row r="1106" spans="1:18" ht="21">
      <c r="A1106" s="225"/>
      <c r="B1106" s="137"/>
      <c r="C1106" s="137"/>
      <c r="D1106" s="137"/>
      <c r="E1106" s="137"/>
      <c r="F1106" s="111"/>
      <c r="G1106" s="111"/>
      <c r="H1106" s="272"/>
      <c r="I1106" s="111"/>
      <c r="J1106" s="111"/>
      <c r="K1106" s="272"/>
      <c r="L1106" s="273"/>
      <c r="M1106" s="274"/>
      <c r="N1106" s="294"/>
      <c r="O1106" s="272"/>
      <c r="P1106" s="114"/>
      <c r="Q1106" s="114"/>
      <c r="R1106" s="114"/>
    </row>
    <row r="1107" spans="1:18" ht="63">
      <c r="A1107" s="222">
        <v>390</v>
      </c>
      <c r="B1107" s="254" t="s">
        <v>2179</v>
      </c>
      <c r="C1107" s="254" t="s">
        <v>2844</v>
      </c>
      <c r="D1107" s="254" t="s">
        <v>944</v>
      </c>
      <c r="E1107" s="254">
        <v>15</v>
      </c>
      <c r="F1107" s="255"/>
      <c r="G1107" s="255"/>
      <c r="H1107" s="255"/>
      <c r="I1107" s="256"/>
      <c r="J1107" s="255"/>
      <c r="K1107" s="250"/>
      <c r="L1107" s="251"/>
      <c r="M1107" s="250"/>
      <c r="N1107" s="290"/>
      <c r="O1107" s="250"/>
      <c r="P1107" s="112">
        <v>0</v>
      </c>
      <c r="Q1107" s="113"/>
      <c r="R1107" s="113"/>
    </row>
    <row r="1108" spans="1:18" ht="21">
      <c r="A1108" s="225"/>
      <c r="B1108" s="137"/>
      <c r="C1108" s="137"/>
      <c r="D1108" s="137"/>
      <c r="E1108" s="137"/>
      <c r="F1108" s="296"/>
      <c r="G1108" s="296"/>
      <c r="H1108" s="296"/>
      <c r="I1108" s="297"/>
      <c r="J1108" s="296"/>
      <c r="K1108" s="292"/>
      <c r="L1108" s="298"/>
      <c r="M1108" s="292"/>
      <c r="N1108" s="292"/>
      <c r="O1108" s="292"/>
      <c r="P1108" s="114"/>
      <c r="Q1108" s="114"/>
      <c r="R1108" s="114"/>
    </row>
    <row r="1109" spans="1:18" ht="168">
      <c r="A1109" s="226">
        <v>391</v>
      </c>
      <c r="B1109" s="101" t="s">
        <v>2180</v>
      </c>
      <c r="C1109" s="101" t="s">
        <v>945</v>
      </c>
      <c r="D1109" s="101" t="s">
        <v>946</v>
      </c>
      <c r="E1109" s="101">
        <v>100</v>
      </c>
      <c r="F1109" s="90" t="s">
        <v>2588</v>
      </c>
      <c r="G1109" s="96" t="s">
        <v>1128</v>
      </c>
      <c r="H1109" s="276">
        <v>5</v>
      </c>
      <c r="I1109" s="90" t="s">
        <v>2434</v>
      </c>
      <c r="J1109" s="90" t="s">
        <v>1124</v>
      </c>
      <c r="K1109" s="276">
        <v>4.58</v>
      </c>
      <c r="L1109" s="277">
        <v>0.764</v>
      </c>
      <c r="M1109" s="278">
        <v>6.41</v>
      </c>
      <c r="N1109" s="282"/>
      <c r="O1109" s="276">
        <v>9.16</v>
      </c>
      <c r="P1109" s="112">
        <v>1</v>
      </c>
      <c r="Q1109" s="113"/>
      <c r="R1109" s="113"/>
    </row>
    <row r="1110" spans="1:18" ht="63">
      <c r="A1110" s="222">
        <v>391</v>
      </c>
      <c r="B1110" s="254" t="s">
        <v>2180</v>
      </c>
      <c r="C1110" s="254" t="s">
        <v>945</v>
      </c>
      <c r="D1110" s="254" t="s">
        <v>946</v>
      </c>
      <c r="E1110" s="254">
        <v>100</v>
      </c>
      <c r="F1110" s="255" t="s">
        <v>1887</v>
      </c>
      <c r="G1110" s="255"/>
      <c r="H1110" s="255"/>
      <c r="I1110" s="256" t="s">
        <v>1723</v>
      </c>
      <c r="J1110" s="255" t="s">
        <v>1724</v>
      </c>
      <c r="K1110" s="250">
        <v>9.9</v>
      </c>
      <c r="L1110" s="251">
        <v>0.99</v>
      </c>
      <c r="M1110" s="250">
        <v>12.82</v>
      </c>
      <c r="N1110" s="290"/>
      <c r="O1110" s="250">
        <v>9.9</v>
      </c>
      <c r="P1110" s="112">
        <v>2</v>
      </c>
      <c r="Q1110" s="113"/>
      <c r="R1110" s="113"/>
    </row>
    <row r="1111" spans="1:18" ht="147">
      <c r="A1111" s="222">
        <v>391</v>
      </c>
      <c r="B1111" s="254" t="s">
        <v>2180</v>
      </c>
      <c r="C1111" s="254" t="s">
        <v>945</v>
      </c>
      <c r="D1111" s="254" t="s">
        <v>946</v>
      </c>
      <c r="E1111" s="254">
        <v>100</v>
      </c>
      <c r="F1111" s="96" t="s">
        <v>645</v>
      </c>
      <c r="G1111" s="96"/>
      <c r="H1111" s="96"/>
      <c r="I1111" s="96" t="s">
        <v>1389</v>
      </c>
      <c r="J1111" s="279" t="s">
        <v>147</v>
      </c>
      <c r="K1111" s="279">
        <v>9.99</v>
      </c>
      <c r="L1111" s="281">
        <f>K1111/10</f>
        <v>0.999</v>
      </c>
      <c r="M1111" s="279">
        <v>12.82</v>
      </c>
      <c r="N1111" s="295"/>
      <c r="O1111" s="279">
        <v>9.99</v>
      </c>
      <c r="P1111" s="112">
        <v>3</v>
      </c>
      <c r="Q1111" s="113"/>
      <c r="R1111" s="113"/>
    </row>
    <row r="1112" spans="1:18" ht="21">
      <c r="A1112" s="225"/>
      <c r="B1112" s="137"/>
      <c r="C1112" s="137"/>
      <c r="D1112" s="137"/>
      <c r="E1112" s="137"/>
      <c r="F1112" s="111"/>
      <c r="G1112" s="111"/>
      <c r="H1112" s="272"/>
      <c r="I1112" s="111"/>
      <c r="J1112" s="111"/>
      <c r="K1112" s="272"/>
      <c r="L1112" s="273"/>
      <c r="M1112" s="274"/>
      <c r="N1112" s="294"/>
      <c r="O1112" s="272"/>
      <c r="P1112" s="114"/>
      <c r="Q1112" s="114"/>
      <c r="R1112" s="114"/>
    </row>
    <row r="1113" spans="1:18" ht="81">
      <c r="A1113" s="227">
        <v>392</v>
      </c>
      <c r="B1113" s="283" t="s">
        <v>2180</v>
      </c>
      <c r="C1113" s="283" t="s">
        <v>945</v>
      </c>
      <c r="D1113" s="283" t="s">
        <v>1271</v>
      </c>
      <c r="E1113" s="283">
        <v>380</v>
      </c>
      <c r="F1113" s="284" t="s">
        <v>2804</v>
      </c>
      <c r="G1113" s="284"/>
      <c r="H1113" s="284"/>
      <c r="I1113" s="285" t="s">
        <v>192</v>
      </c>
      <c r="J1113" s="284" t="s">
        <v>179</v>
      </c>
      <c r="K1113" s="286">
        <v>3.39</v>
      </c>
      <c r="L1113" s="287">
        <v>0.339</v>
      </c>
      <c r="M1113" s="286">
        <v>4.67</v>
      </c>
      <c r="N1113" s="288">
        <v>4.67</v>
      </c>
      <c r="O1113" s="289">
        <v>3.39</v>
      </c>
      <c r="P1113" s="112">
        <v>1</v>
      </c>
      <c r="Q1113" s="113"/>
      <c r="R1113" s="113"/>
    </row>
    <row r="1114" spans="1:18" ht="84">
      <c r="A1114" s="226">
        <v>392</v>
      </c>
      <c r="B1114" s="101" t="s">
        <v>2180</v>
      </c>
      <c r="C1114" s="101" t="s">
        <v>945</v>
      </c>
      <c r="D1114" s="101" t="s">
        <v>1271</v>
      </c>
      <c r="E1114" s="101">
        <v>380</v>
      </c>
      <c r="F1114" s="90" t="s">
        <v>2589</v>
      </c>
      <c r="G1114" s="96" t="s">
        <v>1157</v>
      </c>
      <c r="H1114" s="276">
        <v>10</v>
      </c>
      <c r="I1114" s="90" t="s">
        <v>1153</v>
      </c>
      <c r="J1114" s="90" t="s">
        <v>1124</v>
      </c>
      <c r="K1114" s="276">
        <v>3.43</v>
      </c>
      <c r="L1114" s="277">
        <v>0.286</v>
      </c>
      <c r="M1114" s="278">
        <v>4.67</v>
      </c>
      <c r="N1114" s="282"/>
      <c r="O1114" s="276">
        <v>3.43</v>
      </c>
      <c r="P1114" s="112">
        <v>2</v>
      </c>
      <c r="Q1114" s="113"/>
      <c r="R1114" s="113"/>
    </row>
    <row r="1115" spans="1:18" ht="81.75">
      <c r="A1115" s="222">
        <v>392</v>
      </c>
      <c r="B1115" s="254" t="s">
        <v>2180</v>
      </c>
      <c r="C1115" s="254" t="s">
        <v>945</v>
      </c>
      <c r="D1115" s="254" t="s">
        <v>1271</v>
      </c>
      <c r="E1115" s="254">
        <v>380</v>
      </c>
      <c r="F1115" s="255" t="s">
        <v>1888</v>
      </c>
      <c r="G1115" s="255"/>
      <c r="H1115" s="255"/>
      <c r="I1115" s="256" t="s">
        <v>1726</v>
      </c>
      <c r="J1115" s="255" t="s">
        <v>1724</v>
      </c>
      <c r="K1115" s="250">
        <v>4.41</v>
      </c>
      <c r="L1115" s="251">
        <v>0.441</v>
      </c>
      <c r="M1115" s="250"/>
      <c r="N1115" s="290"/>
      <c r="O1115" s="250">
        <v>4.41</v>
      </c>
      <c r="P1115" s="112">
        <v>3</v>
      </c>
      <c r="Q1115" s="113"/>
      <c r="R1115" s="113"/>
    </row>
    <row r="1116" spans="1:18" ht="21">
      <c r="A1116" s="225"/>
      <c r="B1116" s="137"/>
      <c r="C1116" s="137"/>
      <c r="D1116" s="137"/>
      <c r="E1116" s="137"/>
      <c r="F1116" s="111"/>
      <c r="G1116" s="111"/>
      <c r="H1116" s="272"/>
      <c r="I1116" s="111"/>
      <c r="J1116" s="111"/>
      <c r="K1116" s="272"/>
      <c r="L1116" s="273"/>
      <c r="M1116" s="274"/>
      <c r="N1116" s="272"/>
      <c r="O1116" s="272"/>
      <c r="P1116" s="114"/>
      <c r="Q1116" s="114"/>
      <c r="R1116" s="114"/>
    </row>
    <row r="1117" spans="1:18" ht="84">
      <c r="A1117" s="222">
        <v>393</v>
      </c>
      <c r="B1117" s="254" t="s">
        <v>2180</v>
      </c>
      <c r="C1117" s="254" t="s">
        <v>2365</v>
      </c>
      <c r="D1117" s="254" t="s">
        <v>963</v>
      </c>
      <c r="E1117" s="254">
        <v>50</v>
      </c>
      <c r="F1117" s="96" t="s">
        <v>646</v>
      </c>
      <c r="G1117" s="96"/>
      <c r="H1117" s="96"/>
      <c r="I1117" s="96" t="s">
        <v>2019</v>
      </c>
      <c r="J1117" s="279" t="s">
        <v>147</v>
      </c>
      <c r="K1117" s="279">
        <v>30.59</v>
      </c>
      <c r="L1117" s="281">
        <f>K1117/5</f>
        <v>6.118</v>
      </c>
      <c r="M1117" s="279">
        <v>51.25</v>
      </c>
      <c r="N1117" s="295"/>
      <c r="O1117" s="279">
        <v>6.12</v>
      </c>
      <c r="P1117" s="112">
        <v>1</v>
      </c>
      <c r="Q1117" s="113"/>
      <c r="R1117" s="113"/>
    </row>
    <row r="1118" spans="1:18" ht="105">
      <c r="A1118" s="226">
        <v>393</v>
      </c>
      <c r="B1118" s="101" t="s">
        <v>2180</v>
      </c>
      <c r="C1118" s="101" t="s">
        <v>2365</v>
      </c>
      <c r="D1118" s="101" t="s">
        <v>963</v>
      </c>
      <c r="E1118" s="101">
        <v>50</v>
      </c>
      <c r="F1118" s="90" t="s">
        <v>2590</v>
      </c>
      <c r="G1118" s="96" t="s">
        <v>61</v>
      </c>
      <c r="H1118" s="276">
        <v>1</v>
      </c>
      <c r="I1118" s="90" t="s">
        <v>57</v>
      </c>
      <c r="J1118" s="90" t="s">
        <v>1124</v>
      </c>
      <c r="K1118" s="276">
        <v>6.52</v>
      </c>
      <c r="L1118" s="277">
        <v>5.43</v>
      </c>
      <c r="M1118" s="278">
        <v>10.250000000000002</v>
      </c>
      <c r="N1118" s="282"/>
      <c r="O1118" s="276">
        <v>6.52</v>
      </c>
      <c r="P1118" s="112">
        <v>2</v>
      </c>
      <c r="Q1118" s="113"/>
      <c r="R1118" s="113"/>
    </row>
    <row r="1119" spans="1:18" ht="81">
      <c r="A1119" s="227">
        <v>393</v>
      </c>
      <c r="B1119" s="283" t="s">
        <v>2180</v>
      </c>
      <c r="C1119" s="283" t="s">
        <v>2365</v>
      </c>
      <c r="D1119" s="283" t="s">
        <v>963</v>
      </c>
      <c r="E1119" s="283">
        <v>50</v>
      </c>
      <c r="F1119" s="284" t="s">
        <v>2805</v>
      </c>
      <c r="G1119" s="284"/>
      <c r="H1119" s="284"/>
      <c r="I1119" s="285" t="s">
        <v>178</v>
      </c>
      <c r="J1119" s="284" t="s">
        <v>179</v>
      </c>
      <c r="K1119" s="286">
        <v>7.86</v>
      </c>
      <c r="L1119" s="287">
        <v>7.86</v>
      </c>
      <c r="M1119" s="286">
        <v>10.25</v>
      </c>
      <c r="N1119" s="288">
        <v>10.25</v>
      </c>
      <c r="O1119" s="289">
        <v>7.86</v>
      </c>
      <c r="P1119" s="112">
        <v>3</v>
      </c>
      <c r="Q1119" s="113"/>
      <c r="R1119" s="113"/>
    </row>
    <row r="1120" spans="1:18" ht="63">
      <c r="A1120" s="222">
        <v>393</v>
      </c>
      <c r="B1120" s="254" t="s">
        <v>2180</v>
      </c>
      <c r="C1120" s="254" t="s">
        <v>2365</v>
      </c>
      <c r="D1120" s="254" t="s">
        <v>963</v>
      </c>
      <c r="E1120" s="254">
        <v>50</v>
      </c>
      <c r="F1120" s="255" t="s">
        <v>1889</v>
      </c>
      <c r="G1120" s="255"/>
      <c r="H1120" s="255"/>
      <c r="I1120" s="256" t="s">
        <v>1723</v>
      </c>
      <c r="J1120" s="255" t="s">
        <v>1724</v>
      </c>
      <c r="K1120" s="250">
        <v>42.13</v>
      </c>
      <c r="L1120" s="251">
        <v>42.13</v>
      </c>
      <c r="M1120" s="250">
        <v>51.25</v>
      </c>
      <c r="N1120" s="290"/>
      <c r="O1120" s="250">
        <v>8.43</v>
      </c>
      <c r="P1120" s="112">
        <v>4</v>
      </c>
      <c r="Q1120" s="113"/>
      <c r="R1120" s="113"/>
    </row>
    <row r="1121" spans="1:18" ht="21">
      <c r="A1121" s="225"/>
      <c r="B1121" s="137"/>
      <c r="C1121" s="137"/>
      <c r="D1121" s="137"/>
      <c r="E1121" s="137"/>
      <c r="F1121" s="111"/>
      <c r="G1121" s="111"/>
      <c r="H1121" s="272"/>
      <c r="I1121" s="111"/>
      <c r="J1121" s="111"/>
      <c r="K1121" s="272"/>
      <c r="L1121" s="273"/>
      <c r="M1121" s="274"/>
      <c r="N1121" s="272"/>
      <c r="O1121" s="272"/>
      <c r="P1121" s="114"/>
      <c r="Q1121" s="114"/>
      <c r="R1121" s="114"/>
    </row>
    <row r="1122" spans="1:18" ht="168">
      <c r="A1122" s="226">
        <v>394</v>
      </c>
      <c r="B1122" s="101" t="s">
        <v>2180</v>
      </c>
      <c r="C1122" s="101" t="s">
        <v>2365</v>
      </c>
      <c r="D1122" s="101" t="s">
        <v>958</v>
      </c>
      <c r="E1122" s="101">
        <v>20</v>
      </c>
      <c r="F1122" s="90" t="s">
        <v>2591</v>
      </c>
      <c r="G1122" s="96" t="s">
        <v>1163</v>
      </c>
      <c r="H1122" s="276">
        <v>7</v>
      </c>
      <c r="I1122" s="90" t="s">
        <v>1153</v>
      </c>
      <c r="J1122" s="90" t="s">
        <v>1124</v>
      </c>
      <c r="K1122" s="276">
        <v>7.2</v>
      </c>
      <c r="L1122" s="277">
        <v>0.8571</v>
      </c>
      <c r="M1122" s="278"/>
      <c r="N1122" s="282"/>
      <c r="O1122" s="278">
        <v>7.2</v>
      </c>
      <c r="P1122" s="112">
        <v>1</v>
      </c>
      <c r="Q1122" s="113"/>
      <c r="R1122" s="113"/>
    </row>
    <row r="1123" spans="1:18" ht="63">
      <c r="A1123" s="227">
        <v>394</v>
      </c>
      <c r="B1123" s="283" t="s">
        <v>2180</v>
      </c>
      <c r="C1123" s="283" t="s">
        <v>2365</v>
      </c>
      <c r="D1123" s="283" t="s">
        <v>958</v>
      </c>
      <c r="E1123" s="283">
        <v>20</v>
      </c>
      <c r="F1123" s="284" t="s">
        <v>317</v>
      </c>
      <c r="G1123" s="284"/>
      <c r="H1123" s="284"/>
      <c r="I1123" s="285" t="s">
        <v>184</v>
      </c>
      <c r="J1123" s="284" t="s">
        <v>179</v>
      </c>
      <c r="K1123" s="286">
        <v>7.21</v>
      </c>
      <c r="L1123" s="287">
        <v>1.03</v>
      </c>
      <c r="M1123" s="286" t="s">
        <v>182</v>
      </c>
      <c r="N1123" s="288" t="s">
        <v>182</v>
      </c>
      <c r="O1123" s="289">
        <v>7.21</v>
      </c>
      <c r="P1123" s="112">
        <v>2</v>
      </c>
      <c r="Q1123" s="113"/>
      <c r="R1123" s="113"/>
    </row>
    <row r="1124" spans="1:18" ht="63">
      <c r="A1124" s="222">
        <v>394</v>
      </c>
      <c r="B1124" s="254" t="s">
        <v>2180</v>
      </c>
      <c r="C1124" s="254" t="s">
        <v>2365</v>
      </c>
      <c r="D1124" s="254" t="s">
        <v>958</v>
      </c>
      <c r="E1124" s="254">
        <v>20</v>
      </c>
      <c r="F1124" s="255" t="s">
        <v>706</v>
      </c>
      <c r="G1124" s="255"/>
      <c r="H1124" s="255"/>
      <c r="I1124" s="256" t="s">
        <v>1726</v>
      </c>
      <c r="J1124" s="255" t="s">
        <v>1724</v>
      </c>
      <c r="K1124" s="250">
        <v>9.7</v>
      </c>
      <c r="L1124" s="251">
        <v>9.7</v>
      </c>
      <c r="M1124" s="250"/>
      <c r="N1124" s="290"/>
      <c r="O1124" s="250">
        <v>9.7</v>
      </c>
      <c r="P1124" s="112">
        <v>3</v>
      </c>
      <c r="Q1124" s="113"/>
      <c r="R1124" s="113"/>
    </row>
    <row r="1125" spans="1:18" ht="21">
      <c r="A1125" s="225"/>
      <c r="B1125" s="137"/>
      <c r="C1125" s="137"/>
      <c r="D1125" s="137"/>
      <c r="E1125" s="137"/>
      <c r="F1125" s="111"/>
      <c r="G1125" s="111"/>
      <c r="H1125" s="272"/>
      <c r="I1125" s="111"/>
      <c r="J1125" s="111"/>
      <c r="K1125" s="272"/>
      <c r="L1125" s="273"/>
      <c r="M1125" s="274"/>
      <c r="N1125" s="294"/>
      <c r="O1125" s="272"/>
      <c r="P1125" s="114"/>
      <c r="Q1125" s="114"/>
      <c r="R1125" s="114"/>
    </row>
    <row r="1126" spans="1:18" ht="126">
      <c r="A1126" s="222">
        <v>395</v>
      </c>
      <c r="B1126" s="254" t="s">
        <v>2180</v>
      </c>
      <c r="C1126" s="254" t="s">
        <v>2181</v>
      </c>
      <c r="D1126" s="254" t="s">
        <v>2822</v>
      </c>
      <c r="E1126" s="254">
        <v>2</v>
      </c>
      <c r="F1126" s="90" t="s">
        <v>2592</v>
      </c>
      <c r="G1126" s="96" t="s">
        <v>2593</v>
      </c>
      <c r="H1126" s="276">
        <v>7</v>
      </c>
      <c r="I1126" s="90" t="s">
        <v>1153</v>
      </c>
      <c r="J1126" s="90" t="s">
        <v>1124</v>
      </c>
      <c r="K1126" s="276">
        <v>20.58</v>
      </c>
      <c r="L1126" s="277">
        <v>2.45</v>
      </c>
      <c r="M1126" s="278"/>
      <c r="N1126" s="282"/>
      <c r="O1126" s="276">
        <v>20.58</v>
      </c>
      <c r="P1126" s="112">
        <v>1</v>
      </c>
      <c r="Q1126" s="113"/>
      <c r="R1126" s="113"/>
    </row>
    <row r="1127" spans="1:18" ht="21">
      <c r="A1127" s="225"/>
      <c r="B1127" s="137"/>
      <c r="C1127" s="137"/>
      <c r="D1127" s="137"/>
      <c r="E1127" s="137"/>
      <c r="F1127" s="111"/>
      <c r="G1127" s="111"/>
      <c r="H1127" s="272"/>
      <c r="I1127" s="111"/>
      <c r="J1127" s="111"/>
      <c r="K1127" s="272"/>
      <c r="L1127" s="273"/>
      <c r="M1127" s="274"/>
      <c r="N1127" s="272"/>
      <c r="O1127" s="272"/>
      <c r="P1127" s="114"/>
      <c r="Q1127" s="114"/>
      <c r="R1127" s="114"/>
    </row>
    <row r="1128" spans="1:18" ht="84">
      <c r="A1128" s="222">
        <v>396</v>
      </c>
      <c r="B1128" s="254" t="s">
        <v>2180</v>
      </c>
      <c r="C1128" s="254" t="s">
        <v>2182</v>
      </c>
      <c r="D1128" s="254" t="s">
        <v>957</v>
      </c>
      <c r="E1128" s="254">
        <v>2</v>
      </c>
      <c r="F1128" s="90" t="s">
        <v>2594</v>
      </c>
      <c r="G1128" s="96" t="s">
        <v>2464</v>
      </c>
      <c r="H1128" s="276">
        <v>10</v>
      </c>
      <c r="I1128" s="90" t="s">
        <v>1153</v>
      </c>
      <c r="J1128" s="90" t="s">
        <v>1124</v>
      </c>
      <c r="K1128" s="276">
        <v>7.64</v>
      </c>
      <c r="L1128" s="277">
        <v>0.637</v>
      </c>
      <c r="M1128" s="278"/>
      <c r="N1128" s="282"/>
      <c r="O1128" s="276">
        <v>7.64</v>
      </c>
      <c r="P1128" s="112">
        <v>1</v>
      </c>
      <c r="Q1128" s="113"/>
      <c r="R1128" s="113"/>
    </row>
    <row r="1129" spans="1:18" ht="21">
      <c r="A1129" s="225"/>
      <c r="B1129" s="137"/>
      <c r="C1129" s="137"/>
      <c r="D1129" s="137"/>
      <c r="E1129" s="137"/>
      <c r="F1129" s="111"/>
      <c r="G1129" s="111"/>
      <c r="H1129" s="272"/>
      <c r="I1129" s="111"/>
      <c r="J1129" s="111"/>
      <c r="K1129" s="272"/>
      <c r="L1129" s="273"/>
      <c r="M1129" s="274"/>
      <c r="N1129" s="272"/>
      <c r="O1129" s="272"/>
      <c r="P1129" s="114"/>
      <c r="Q1129" s="114"/>
      <c r="R1129" s="114"/>
    </row>
    <row r="1130" spans="1:18" ht="84">
      <c r="A1130" s="222">
        <v>397</v>
      </c>
      <c r="B1130" s="254" t="s">
        <v>2180</v>
      </c>
      <c r="C1130" s="254" t="s">
        <v>496</v>
      </c>
      <c r="D1130" s="254" t="s">
        <v>497</v>
      </c>
      <c r="E1130" s="254">
        <v>2</v>
      </c>
      <c r="F1130" s="90" t="s">
        <v>2595</v>
      </c>
      <c r="G1130" s="96" t="s">
        <v>1128</v>
      </c>
      <c r="H1130" s="276">
        <v>20</v>
      </c>
      <c r="I1130" s="90" t="s">
        <v>1153</v>
      </c>
      <c r="J1130" s="90" t="s">
        <v>1124</v>
      </c>
      <c r="K1130" s="276">
        <v>6.23</v>
      </c>
      <c r="L1130" s="277">
        <v>0.2595</v>
      </c>
      <c r="M1130" s="278"/>
      <c r="N1130" s="282"/>
      <c r="O1130" s="276">
        <v>6.23</v>
      </c>
      <c r="P1130" s="112">
        <v>1</v>
      </c>
      <c r="Q1130" s="113"/>
      <c r="R1130" s="113"/>
    </row>
    <row r="1131" spans="1:18" ht="21">
      <c r="A1131" s="225"/>
      <c r="B1131" s="137"/>
      <c r="C1131" s="137"/>
      <c r="D1131" s="137"/>
      <c r="E1131" s="137"/>
      <c r="F1131" s="111"/>
      <c r="G1131" s="111"/>
      <c r="H1131" s="272"/>
      <c r="I1131" s="111"/>
      <c r="J1131" s="111"/>
      <c r="K1131" s="272"/>
      <c r="L1131" s="273"/>
      <c r="M1131" s="274"/>
      <c r="N1131" s="272"/>
      <c r="O1131" s="272"/>
      <c r="P1131" s="114"/>
      <c r="Q1131" s="114"/>
      <c r="R1131" s="114"/>
    </row>
    <row r="1132" spans="1:19" ht="63">
      <c r="A1132" s="229">
        <v>398</v>
      </c>
      <c r="B1132" s="316" t="s">
        <v>2768</v>
      </c>
      <c r="C1132" s="316" t="s">
        <v>250</v>
      </c>
      <c r="D1132" s="316" t="s">
        <v>251</v>
      </c>
      <c r="E1132" s="316">
        <v>2</v>
      </c>
      <c r="F1132" s="317" t="s">
        <v>318</v>
      </c>
      <c r="G1132" s="317"/>
      <c r="H1132" s="317"/>
      <c r="I1132" s="318" t="s">
        <v>184</v>
      </c>
      <c r="J1132" s="317" t="s">
        <v>179</v>
      </c>
      <c r="K1132" s="319">
        <v>12.03</v>
      </c>
      <c r="L1132" s="320">
        <v>0.6015</v>
      </c>
      <c r="M1132" s="319" t="s">
        <v>182</v>
      </c>
      <c r="N1132" s="321" t="s">
        <v>182</v>
      </c>
      <c r="O1132" s="322">
        <v>12.03</v>
      </c>
      <c r="P1132" s="125">
        <v>1</v>
      </c>
      <c r="Q1132" s="126"/>
      <c r="R1132" s="126"/>
      <c r="S1132" s="82" t="s">
        <v>1217</v>
      </c>
    </row>
    <row r="1133" spans="1:18" ht="84">
      <c r="A1133" s="226">
        <v>398</v>
      </c>
      <c r="B1133" s="101" t="s">
        <v>2768</v>
      </c>
      <c r="C1133" s="101" t="s">
        <v>250</v>
      </c>
      <c r="D1133" s="101" t="s">
        <v>251</v>
      </c>
      <c r="E1133" s="101">
        <v>2</v>
      </c>
      <c r="F1133" s="90" t="s">
        <v>2596</v>
      </c>
      <c r="G1133" s="96" t="s">
        <v>1147</v>
      </c>
      <c r="H1133" s="276">
        <v>20</v>
      </c>
      <c r="I1133" s="90" t="s">
        <v>1153</v>
      </c>
      <c r="J1133" s="90" t="s">
        <v>1124</v>
      </c>
      <c r="K1133" s="276">
        <v>15.23</v>
      </c>
      <c r="L1133" s="277">
        <v>0.6345</v>
      </c>
      <c r="M1133" s="278"/>
      <c r="N1133" s="282"/>
      <c r="O1133" s="276">
        <v>15.23</v>
      </c>
      <c r="P1133" s="112">
        <v>2</v>
      </c>
      <c r="Q1133" s="113"/>
      <c r="R1133" s="113"/>
    </row>
    <row r="1134" spans="1:18" ht="21">
      <c r="A1134" s="225"/>
      <c r="B1134" s="137"/>
      <c r="C1134" s="137"/>
      <c r="D1134" s="137"/>
      <c r="E1134" s="137"/>
      <c r="F1134" s="111"/>
      <c r="G1134" s="111"/>
      <c r="H1134" s="272"/>
      <c r="I1134" s="111"/>
      <c r="J1134" s="111"/>
      <c r="K1134" s="272"/>
      <c r="L1134" s="273"/>
      <c r="M1134" s="274"/>
      <c r="N1134" s="272"/>
      <c r="O1134" s="272"/>
      <c r="P1134" s="114"/>
      <c r="Q1134" s="114"/>
      <c r="R1134" s="114"/>
    </row>
    <row r="1135" spans="1:18" ht="273">
      <c r="A1135" s="222">
        <v>399</v>
      </c>
      <c r="B1135" s="254" t="s">
        <v>2183</v>
      </c>
      <c r="C1135" s="254" t="s">
        <v>2184</v>
      </c>
      <c r="D1135" s="254" t="s">
        <v>1610</v>
      </c>
      <c r="E1135" s="254">
        <v>15</v>
      </c>
      <c r="F1135" s="96" t="s">
        <v>647</v>
      </c>
      <c r="G1135" s="96"/>
      <c r="H1135" s="96"/>
      <c r="I1135" s="96" t="s">
        <v>648</v>
      </c>
      <c r="J1135" s="279" t="s">
        <v>147</v>
      </c>
      <c r="K1135" s="279">
        <v>33.24</v>
      </c>
      <c r="L1135" s="281">
        <f>K1135</f>
        <v>33.24</v>
      </c>
      <c r="M1135" s="279">
        <v>33.24</v>
      </c>
      <c r="N1135" s="295"/>
      <c r="O1135" s="279">
        <v>33.24</v>
      </c>
      <c r="P1135" s="112">
        <v>1</v>
      </c>
      <c r="Q1135" s="113"/>
      <c r="R1135" s="113"/>
    </row>
    <row r="1136" spans="1:18" ht="21">
      <c r="A1136" s="225"/>
      <c r="B1136" s="137"/>
      <c r="C1136" s="137"/>
      <c r="D1136" s="137"/>
      <c r="E1136" s="137"/>
      <c r="F1136" s="111"/>
      <c r="G1136" s="111"/>
      <c r="H1136" s="111"/>
      <c r="I1136" s="111"/>
      <c r="J1136" s="272"/>
      <c r="K1136" s="272"/>
      <c r="L1136" s="273"/>
      <c r="M1136" s="272"/>
      <c r="N1136" s="272"/>
      <c r="O1136" s="272"/>
      <c r="P1136" s="114"/>
      <c r="Q1136" s="114"/>
      <c r="R1136" s="114"/>
    </row>
    <row r="1137" spans="1:19" ht="210">
      <c r="A1137" s="226">
        <v>400</v>
      </c>
      <c r="B1137" s="101" t="s">
        <v>2183</v>
      </c>
      <c r="C1137" s="101" t="s">
        <v>1611</v>
      </c>
      <c r="D1137" s="101" t="s">
        <v>1612</v>
      </c>
      <c r="E1137" s="101">
        <v>15</v>
      </c>
      <c r="F1137" s="90" t="s">
        <v>2597</v>
      </c>
      <c r="G1137" s="96" t="s">
        <v>61</v>
      </c>
      <c r="H1137" s="276">
        <v>1</v>
      </c>
      <c r="I1137" s="90" t="s">
        <v>2598</v>
      </c>
      <c r="J1137" s="90" t="s">
        <v>1124</v>
      </c>
      <c r="K1137" s="276">
        <v>5.1</v>
      </c>
      <c r="L1137" s="277">
        <v>4.25</v>
      </c>
      <c r="M1137" s="278">
        <v>10.51</v>
      </c>
      <c r="N1137" s="282"/>
      <c r="O1137" s="278">
        <v>5.1</v>
      </c>
      <c r="P1137" s="112">
        <v>1</v>
      </c>
      <c r="Q1137" s="113"/>
      <c r="R1137" s="113"/>
      <c r="S1137" s="82" t="s">
        <v>1217</v>
      </c>
    </row>
    <row r="1138" spans="1:18" ht="183">
      <c r="A1138" s="227">
        <v>400</v>
      </c>
      <c r="B1138" s="283" t="s">
        <v>2183</v>
      </c>
      <c r="C1138" s="283" t="s">
        <v>1611</v>
      </c>
      <c r="D1138" s="283" t="s">
        <v>1612</v>
      </c>
      <c r="E1138" s="283">
        <v>15</v>
      </c>
      <c r="F1138" s="284" t="s">
        <v>319</v>
      </c>
      <c r="G1138" s="284"/>
      <c r="H1138" s="284"/>
      <c r="I1138" s="285" t="s">
        <v>320</v>
      </c>
      <c r="J1138" s="284" t="s">
        <v>179</v>
      </c>
      <c r="K1138" s="286">
        <v>5.93</v>
      </c>
      <c r="L1138" s="287">
        <v>5.93</v>
      </c>
      <c r="M1138" s="286">
        <v>10.51</v>
      </c>
      <c r="N1138" s="288">
        <v>10.51</v>
      </c>
      <c r="O1138" s="289">
        <v>5.93</v>
      </c>
      <c r="P1138" s="112">
        <v>2</v>
      </c>
      <c r="Q1138" s="113"/>
      <c r="R1138" s="113"/>
    </row>
    <row r="1139" spans="1:18" ht="61.5">
      <c r="A1139" s="222">
        <v>400</v>
      </c>
      <c r="B1139" s="254" t="s">
        <v>2183</v>
      </c>
      <c r="C1139" s="254" t="s">
        <v>1611</v>
      </c>
      <c r="D1139" s="254" t="s">
        <v>1612</v>
      </c>
      <c r="E1139" s="254">
        <v>15</v>
      </c>
      <c r="F1139" s="255" t="s">
        <v>707</v>
      </c>
      <c r="G1139" s="255"/>
      <c r="H1139" s="255"/>
      <c r="I1139" s="256" t="s">
        <v>1729</v>
      </c>
      <c r="J1139" s="255" t="s">
        <v>1724</v>
      </c>
      <c r="K1139" s="250">
        <v>39.84</v>
      </c>
      <c r="L1139" s="251">
        <v>7.968</v>
      </c>
      <c r="M1139" s="250">
        <v>52.55</v>
      </c>
      <c r="N1139" s="290"/>
      <c r="O1139" s="250">
        <v>7.97</v>
      </c>
      <c r="P1139" s="112">
        <v>3</v>
      </c>
      <c r="Q1139" s="113"/>
      <c r="R1139" s="113"/>
    </row>
    <row r="1140" spans="1:18" ht="21">
      <c r="A1140" s="225"/>
      <c r="B1140" s="137"/>
      <c r="C1140" s="137"/>
      <c r="D1140" s="137"/>
      <c r="E1140" s="137"/>
      <c r="F1140" s="111"/>
      <c r="G1140" s="111"/>
      <c r="H1140" s="272"/>
      <c r="I1140" s="111"/>
      <c r="J1140" s="111"/>
      <c r="K1140" s="272"/>
      <c r="L1140" s="273"/>
      <c r="M1140" s="274"/>
      <c r="N1140" s="272"/>
      <c r="O1140" s="272"/>
      <c r="P1140" s="114"/>
      <c r="Q1140" s="114"/>
      <c r="R1140" s="114"/>
    </row>
    <row r="1141" spans="1:18" ht="147">
      <c r="A1141" s="226">
        <v>401</v>
      </c>
      <c r="B1141" s="101" t="s">
        <v>2185</v>
      </c>
      <c r="C1141" s="101" t="s">
        <v>1613</v>
      </c>
      <c r="D1141" s="101" t="s">
        <v>883</v>
      </c>
      <c r="E1141" s="445">
        <v>1600</v>
      </c>
      <c r="F1141" s="90" t="s">
        <v>762</v>
      </c>
      <c r="G1141" s="96" t="s">
        <v>59</v>
      </c>
      <c r="H1141" s="276">
        <v>1</v>
      </c>
      <c r="I1141" s="90" t="s">
        <v>57</v>
      </c>
      <c r="J1141" s="90" t="s">
        <v>1124</v>
      </c>
      <c r="K1141" s="276">
        <v>1.09</v>
      </c>
      <c r="L1141" s="277">
        <v>0.91</v>
      </c>
      <c r="M1141" s="278">
        <v>1.884</v>
      </c>
      <c r="N1141" s="282"/>
      <c r="O1141" s="276">
        <v>1.09</v>
      </c>
      <c r="P1141" s="112">
        <v>1</v>
      </c>
      <c r="Q1141" s="113"/>
      <c r="R1141" s="113"/>
    </row>
    <row r="1142" spans="1:18" ht="42.75">
      <c r="A1142" s="230">
        <v>401</v>
      </c>
      <c r="B1142" s="325" t="s">
        <v>2185</v>
      </c>
      <c r="C1142" s="325" t="s">
        <v>1613</v>
      </c>
      <c r="D1142" s="325" t="s">
        <v>883</v>
      </c>
      <c r="E1142" s="450">
        <v>1600</v>
      </c>
      <c r="F1142" s="450" t="s">
        <v>236</v>
      </c>
      <c r="G1142" s="96"/>
      <c r="H1142" s="276"/>
      <c r="I1142" s="326" t="s">
        <v>2019</v>
      </c>
      <c r="J1142" s="326" t="s">
        <v>1385</v>
      </c>
      <c r="K1142" s="328">
        <v>11.04</v>
      </c>
      <c r="L1142" s="328">
        <v>1.104</v>
      </c>
      <c r="M1142" s="327">
        <v>18.8</v>
      </c>
      <c r="N1142" s="329"/>
      <c r="O1142" s="278">
        <v>1.1</v>
      </c>
      <c r="P1142" s="112">
        <v>2</v>
      </c>
      <c r="Q1142" s="113"/>
      <c r="R1142" s="113"/>
    </row>
    <row r="1143" spans="1:18" ht="122.25">
      <c r="A1143" s="227">
        <v>401</v>
      </c>
      <c r="B1143" s="283" t="s">
        <v>2185</v>
      </c>
      <c r="C1143" s="283" t="s">
        <v>1613</v>
      </c>
      <c r="D1143" s="283" t="s">
        <v>883</v>
      </c>
      <c r="E1143" s="447">
        <v>1600</v>
      </c>
      <c r="F1143" s="284" t="s">
        <v>321</v>
      </c>
      <c r="G1143" s="284"/>
      <c r="H1143" s="284"/>
      <c r="I1143" s="285" t="s">
        <v>178</v>
      </c>
      <c r="J1143" s="284" t="s">
        <v>179</v>
      </c>
      <c r="K1143" s="286">
        <v>1.17</v>
      </c>
      <c r="L1143" s="287">
        <v>1.17</v>
      </c>
      <c r="M1143" s="286">
        <v>1.88</v>
      </c>
      <c r="N1143" s="288">
        <v>1.88</v>
      </c>
      <c r="O1143" s="289">
        <v>1.17</v>
      </c>
      <c r="P1143" s="112">
        <v>3</v>
      </c>
      <c r="Q1143" s="113"/>
      <c r="R1143" s="113"/>
    </row>
    <row r="1144" spans="1:18" ht="63">
      <c r="A1144" s="222">
        <v>401</v>
      </c>
      <c r="B1144" s="254" t="s">
        <v>2185</v>
      </c>
      <c r="C1144" s="254" t="s">
        <v>1613</v>
      </c>
      <c r="D1144" s="254" t="s">
        <v>883</v>
      </c>
      <c r="E1144" s="444">
        <v>1600</v>
      </c>
      <c r="F1144" s="255" t="s">
        <v>708</v>
      </c>
      <c r="G1144" s="255"/>
      <c r="H1144" s="255"/>
      <c r="I1144" s="256" t="s">
        <v>1729</v>
      </c>
      <c r="J1144" s="255" t="s">
        <v>1724</v>
      </c>
      <c r="K1144" s="250">
        <v>1.19</v>
      </c>
      <c r="L1144" s="251">
        <v>1.19</v>
      </c>
      <c r="M1144" s="250">
        <v>1.88</v>
      </c>
      <c r="N1144" s="290"/>
      <c r="O1144" s="250">
        <v>1.19</v>
      </c>
      <c r="P1144" s="112">
        <v>4</v>
      </c>
      <c r="Q1144" s="113"/>
      <c r="R1144" s="113"/>
    </row>
    <row r="1145" spans="1:18" ht="21">
      <c r="A1145" s="231"/>
      <c r="B1145" s="330"/>
      <c r="C1145" s="330"/>
      <c r="D1145" s="330"/>
      <c r="E1145" s="451"/>
      <c r="F1145" s="451"/>
      <c r="G1145" s="111"/>
      <c r="H1145" s="272"/>
      <c r="I1145" s="331"/>
      <c r="J1145" s="331"/>
      <c r="K1145" s="333"/>
      <c r="L1145" s="333"/>
      <c r="M1145" s="332"/>
      <c r="N1145" s="333"/>
      <c r="O1145" s="333"/>
      <c r="P1145" s="114"/>
      <c r="Q1145" s="114"/>
      <c r="R1145" s="114"/>
    </row>
    <row r="1146" spans="1:18" ht="105">
      <c r="A1146" s="222">
        <v>402</v>
      </c>
      <c r="B1146" s="254" t="s">
        <v>2185</v>
      </c>
      <c r="C1146" s="254" t="s">
        <v>1613</v>
      </c>
      <c r="D1146" s="254" t="s">
        <v>17</v>
      </c>
      <c r="E1146" s="254">
        <v>5</v>
      </c>
      <c r="F1146" s="90" t="s">
        <v>763</v>
      </c>
      <c r="G1146" s="96" t="s">
        <v>2481</v>
      </c>
      <c r="H1146" s="276">
        <v>10</v>
      </c>
      <c r="I1146" s="90" t="s">
        <v>764</v>
      </c>
      <c r="J1146" s="90" t="s">
        <v>1124</v>
      </c>
      <c r="K1146" s="276">
        <v>3.22</v>
      </c>
      <c r="L1146" s="277">
        <v>0.268</v>
      </c>
      <c r="M1146" s="278"/>
      <c r="N1146" s="282"/>
      <c r="O1146" s="276">
        <v>3.22</v>
      </c>
      <c r="P1146" s="112"/>
      <c r="Q1146" s="519" t="s">
        <v>2806</v>
      </c>
      <c r="R1146" s="113"/>
    </row>
    <row r="1147" spans="1:18" ht="21">
      <c r="A1147" s="225"/>
      <c r="B1147" s="137"/>
      <c r="C1147" s="137"/>
      <c r="D1147" s="137"/>
      <c r="E1147" s="137"/>
      <c r="F1147" s="111"/>
      <c r="G1147" s="111"/>
      <c r="H1147" s="272"/>
      <c r="I1147" s="111"/>
      <c r="J1147" s="111"/>
      <c r="K1147" s="272"/>
      <c r="L1147" s="273"/>
      <c r="M1147" s="274"/>
      <c r="N1147" s="272"/>
      <c r="O1147" s="272"/>
      <c r="P1147" s="114"/>
      <c r="Q1147" s="114"/>
      <c r="R1147" s="114"/>
    </row>
    <row r="1148" spans="1:19" ht="60.75">
      <c r="A1148" s="227">
        <v>403</v>
      </c>
      <c r="B1148" s="283" t="s">
        <v>2185</v>
      </c>
      <c r="C1148" s="283" t="s">
        <v>252</v>
      </c>
      <c r="D1148" s="283" t="s">
        <v>253</v>
      </c>
      <c r="E1148" s="283">
        <v>2</v>
      </c>
      <c r="F1148" s="284" t="s">
        <v>322</v>
      </c>
      <c r="G1148" s="284"/>
      <c r="H1148" s="284"/>
      <c r="I1148" s="285" t="s">
        <v>184</v>
      </c>
      <c r="J1148" s="284" t="s">
        <v>179</v>
      </c>
      <c r="K1148" s="286">
        <v>1.64</v>
      </c>
      <c r="L1148" s="287">
        <v>0.41</v>
      </c>
      <c r="M1148" s="286" t="s">
        <v>182</v>
      </c>
      <c r="N1148" s="288" t="s">
        <v>182</v>
      </c>
      <c r="O1148" s="289">
        <v>1.64</v>
      </c>
      <c r="P1148" s="112">
        <v>1</v>
      </c>
      <c r="Q1148" s="113"/>
      <c r="R1148" s="113"/>
      <c r="S1148" s="82" t="s">
        <v>1217</v>
      </c>
    </row>
    <row r="1149" spans="1:19" ht="84">
      <c r="A1149" s="226">
        <v>403</v>
      </c>
      <c r="B1149" s="101" t="s">
        <v>2185</v>
      </c>
      <c r="C1149" s="101" t="s">
        <v>252</v>
      </c>
      <c r="D1149" s="101" t="s">
        <v>253</v>
      </c>
      <c r="E1149" s="101">
        <v>2</v>
      </c>
      <c r="F1149" s="90" t="s">
        <v>765</v>
      </c>
      <c r="G1149" s="96" t="s">
        <v>1157</v>
      </c>
      <c r="H1149" s="276">
        <v>4</v>
      </c>
      <c r="I1149" s="90" t="s">
        <v>1153</v>
      </c>
      <c r="J1149" s="90" t="s">
        <v>1124</v>
      </c>
      <c r="K1149" s="276">
        <v>1.67</v>
      </c>
      <c r="L1149" s="277">
        <v>0.3475</v>
      </c>
      <c r="M1149" s="278"/>
      <c r="N1149" s="282"/>
      <c r="O1149" s="276">
        <v>1.67</v>
      </c>
      <c r="P1149" s="112">
        <v>2</v>
      </c>
      <c r="Q1149" s="113"/>
      <c r="R1149" s="113"/>
      <c r="S1149" s="82" t="s">
        <v>1217</v>
      </c>
    </row>
    <row r="1150" spans="1:18" ht="61.5">
      <c r="A1150" s="222">
        <v>403</v>
      </c>
      <c r="B1150" s="254" t="s">
        <v>2185</v>
      </c>
      <c r="C1150" s="254" t="s">
        <v>252</v>
      </c>
      <c r="D1150" s="254" t="s">
        <v>253</v>
      </c>
      <c r="E1150" s="254">
        <v>2</v>
      </c>
      <c r="F1150" s="255" t="s">
        <v>709</v>
      </c>
      <c r="G1150" s="255"/>
      <c r="H1150" s="255"/>
      <c r="I1150" s="256" t="s">
        <v>1726</v>
      </c>
      <c r="J1150" s="255" t="s">
        <v>1724</v>
      </c>
      <c r="K1150" s="250">
        <v>5</v>
      </c>
      <c r="L1150" s="251">
        <v>5</v>
      </c>
      <c r="M1150" s="250"/>
      <c r="N1150" s="290"/>
      <c r="O1150" s="250">
        <v>5</v>
      </c>
      <c r="P1150" s="112">
        <v>3</v>
      </c>
      <c r="Q1150" s="113"/>
      <c r="R1150" s="113"/>
    </row>
    <row r="1151" spans="1:18" ht="21">
      <c r="A1151" s="225"/>
      <c r="B1151" s="137"/>
      <c r="C1151" s="137"/>
      <c r="D1151" s="137"/>
      <c r="E1151" s="137"/>
      <c r="F1151" s="111"/>
      <c r="G1151" s="111"/>
      <c r="H1151" s="272"/>
      <c r="I1151" s="111"/>
      <c r="J1151" s="111"/>
      <c r="K1151" s="272"/>
      <c r="L1151" s="273"/>
      <c r="M1151" s="274"/>
      <c r="N1151" s="272"/>
      <c r="O1151" s="272"/>
      <c r="P1151" s="114"/>
      <c r="Q1151" s="114"/>
      <c r="R1151" s="114"/>
    </row>
    <row r="1152" spans="1:18" ht="61.5">
      <c r="A1152" s="222"/>
      <c r="B1152" s="222" t="s">
        <v>2186</v>
      </c>
      <c r="C1152" s="254"/>
      <c r="D1152" s="308" t="s">
        <v>2213</v>
      </c>
      <c r="E1152" s="254"/>
      <c r="F1152" s="255"/>
      <c r="G1152" s="255"/>
      <c r="H1152" s="255"/>
      <c r="I1152" s="256"/>
      <c r="J1152" s="255"/>
      <c r="K1152" s="250"/>
      <c r="L1152" s="251"/>
      <c r="M1152" s="250"/>
      <c r="N1152" s="290"/>
      <c r="O1152" s="250"/>
      <c r="P1152" s="112"/>
      <c r="Q1152" s="113"/>
      <c r="R1152" s="113"/>
    </row>
    <row r="1153" spans="1:18" ht="61.5">
      <c r="A1153" s="222">
        <v>404</v>
      </c>
      <c r="B1153" s="254" t="s">
        <v>2186</v>
      </c>
      <c r="C1153" s="254" t="s">
        <v>1328</v>
      </c>
      <c r="D1153" s="254" t="s">
        <v>1329</v>
      </c>
      <c r="E1153" s="254">
        <v>10</v>
      </c>
      <c r="F1153" s="255" t="s">
        <v>710</v>
      </c>
      <c r="G1153" s="255"/>
      <c r="H1153" s="255"/>
      <c r="I1153" s="256" t="s">
        <v>1729</v>
      </c>
      <c r="J1153" s="255" t="s">
        <v>1724</v>
      </c>
      <c r="K1153" s="250">
        <v>831.6</v>
      </c>
      <c r="L1153" s="251">
        <v>831.6</v>
      </c>
      <c r="M1153" s="250">
        <v>923.17</v>
      </c>
      <c r="N1153" s="290"/>
      <c r="O1153" s="250">
        <v>831.6</v>
      </c>
      <c r="P1153" s="112">
        <v>1</v>
      </c>
      <c r="Q1153" s="113"/>
      <c r="R1153" s="113"/>
    </row>
    <row r="1154" spans="1:18" ht="168">
      <c r="A1154" s="226">
        <v>404</v>
      </c>
      <c r="B1154" s="101" t="s">
        <v>2186</v>
      </c>
      <c r="C1154" s="101" t="s">
        <v>1328</v>
      </c>
      <c r="D1154" s="101" t="s">
        <v>1329</v>
      </c>
      <c r="E1154" s="101">
        <v>10</v>
      </c>
      <c r="F1154" s="90" t="s">
        <v>766</v>
      </c>
      <c r="G1154" s="96" t="s">
        <v>705</v>
      </c>
      <c r="H1154" s="276">
        <v>10</v>
      </c>
      <c r="I1154" s="90" t="s">
        <v>2527</v>
      </c>
      <c r="J1154" s="90" t="s">
        <v>1124</v>
      </c>
      <c r="K1154" s="276">
        <v>907.2</v>
      </c>
      <c r="L1154" s="277">
        <v>75.6</v>
      </c>
      <c r="M1154" s="278">
        <v>923.1699999999998</v>
      </c>
      <c r="N1154" s="282"/>
      <c r="O1154" s="278">
        <v>907.2</v>
      </c>
      <c r="P1154" s="112">
        <v>2</v>
      </c>
      <c r="Q1154" s="113"/>
      <c r="R1154" s="113"/>
    </row>
    <row r="1155" spans="1:18" ht="126">
      <c r="A1155" s="222">
        <v>404</v>
      </c>
      <c r="B1155" s="254" t="s">
        <v>2186</v>
      </c>
      <c r="C1155" s="254" t="s">
        <v>1328</v>
      </c>
      <c r="D1155" s="254" t="s">
        <v>1329</v>
      </c>
      <c r="E1155" s="254">
        <v>10</v>
      </c>
      <c r="F1155" s="96" t="s">
        <v>2529</v>
      </c>
      <c r="G1155" s="96"/>
      <c r="H1155" s="96"/>
      <c r="I1155" s="96" t="s">
        <v>639</v>
      </c>
      <c r="J1155" s="279" t="s">
        <v>147</v>
      </c>
      <c r="K1155" s="280">
        <v>919.8</v>
      </c>
      <c r="L1155" s="281">
        <f>K1155/10</f>
        <v>91.97999999999999</v>
      </c>
      <c r="M1155" s="279">
        <v>923.17</v>
      </c>
      <c r="N1155" s="295"/>
      <c r="O1155" s="280">
        <v>919.8</v>
      </c>
      <c r="P1155" s="112">
        <v>3</v>
      </c>
      <c r="Q1155" s="113"/>
      <c r="R1155" s="113"/>
    </row>
    <row r="1156" spans="1:18" ht="21">
      <c r="A1156" s="225"/>
      <c r="B1156" s="137"/>
      <c r="C1156" s="137"/>
      <c r="D1156" s="137"/>
      <c r="E1156" s="137"/>
      <c r="F1156" s="111"/>
      <c r="G1156" s="111"/>
      <c r="H1156" s="272"/>
      <c r="I1156" s="111"/>
      <c r="J1156" s="111"/>
      <c r="K1156" s="272"/>
      <c r="L1156" s="273"/>
      <c r="M1156" s="274"/>
      <c r="N1156" s="294"/>
      <c r="O1156" s="272"/>
      <c r="P1156" s="114"/>
      <c r="Q1156" s="114"/>
      <c r="R1156" s="114"/>
    </row>
    <row r="1157" spans="1:18" ht="63">
      <c r="A1157" s="222">
        <v>405</v>
      </c>
      <c r="B1157" s="254" t="s">
        <v>2186</v>
      </c>
      <c r="C1157" s="254" t="s">
        <v>2082</v>
      </c>
      <c r="D1157" s="254" t="s">
        <v>2083</v>
      </c>
      <c r="E1157" s="254">
        <v>30</v>
      </c>
      <c r="F1157" s="255" t="s">
        <v>711</v>
      </c>
      <c r="G1157" s="255"/>
      <c r="H1157" s="255"/>
      <c r="I1157" s="256" t="s">
        <v>1758</v>
      </c>
      <c r="J1157" s="255" t="s">
        <v>1724</v>
      </c>
      <c r="K1157" s="250">
        <v>11.98</v>
      </c>
      <c r="L1157" s="251">
        <v>11.98</v>
      </c>
      <c r="M1157" s="250"/>
      <c r="N1157" s="290"/>
      <c r="O1157" s="250">
        <v>11.98</v>
      </c>
      <c r="P1157" s="112">
        <v>1</v>
      </c>
      <c r="Q1157" s="113"/>
      <c r="R1157" s="113"/>
    </row>
    <row r="1158" spans="1:18" ht="126">
      <c r="A1158" s="226">
        <v>405</v>
      </c>
      <c r="B1158" s="101" t="s">
        <v>2186</v>
      </c>
      <c r="C1158" s="101" t="s">
        <v>2082</v>
      </c>
      <c r="D1158" s="101" t="s">
        <v>2083</v>
      </c>
      <c r="E1158" s="101">
        <v>30</v>
      </c>
      <c r="F1158" s="90" t="s">
        <v>767</v>
      </c>
      <c r="G1158" s="96" t="s">
        <v>768</v>
      </c>
      <c r="H1158" s="276">
        <v>1</v>
      </c>
      <c r="I1158" s="90" t="s">
        <v>769</v>
      </c>
      <c r="J1158" s="90" t="s">
        <v>1124</v>
      </c>
      <c r="K1158" s="276">
        <v>12.42</v>
      </c>
      <c r="L1158" s="277">
        <v>10.35</v>
      </c>
      <c r="M1158" s="278"/>
      <c r="N1158" s="282"/>
      <c r="O1158" s="276">
        <v>12.42</v>
      </c>
      <c r="P1158" s="112">
        <v>2</v>
      </c>
      <c r="Q1158" s="113"/>
      <c r="R1158" s="113"/>
    </row>
    <row r="1159" spans="1:18" ht="21">
      <c r="A1159" s="225"/>
      <c r="B1159" s="137"/>
      <c r="C1159" s="137"/>
      <c r="D1159" s="137"/>
      <c r="E1159" s="137"/>
      <c r="F1159" s="111"/>
      <c r="G1159" s="111"/>
      <c r="H1159" s="272"/>
      <c r="I1159" s="111"/>
      <c r="J1159" s="111"/>
      <c r="K1159" s="272"/>
      <c r="L1159" s="273"/>
      <c r="M1159" s="274"/>
      <c r="N1159" s="272"/>
      <c r="O1159" s="272"/>
      <c r="P1159" s="114"/>
      <c r="Q1159" s="114"/>
      <c r="R1159" s="114"/>
    </row>
    <row r="1160" spans="1:18" ht="105">
      <c r="A1160" s="222">
        <v>406</v>
      </c>
      <c r="B1160" s="254" t="s">
        <v>2186</v>
      </c>
      <c r="C1160" s="254" t="s">
        <v>2366</v>
      </c>
      <c r="D1160" s="254" t="s">
        <v>2746</v>
      </c>
      <c r="E1160" s="254">
        <v>5</v>
      </c>
      <c r="F1160" s="96" t="s">
        <v>2530</v>
      </c>
      <c r="G1160" s="96"/>
      <c r="H1160" s="96"/>
      <c r="I1160" s="96" t="s">
        <v>2019</v>
      </c>
      <c r="J1160" s="279" t="s">
        <v>147</v>
      </c>
      <c r="K1160" s="280">
        <v>27.5</v>
      </c>
      <c r="L1160" s="281">
        <f>K1160</f>
        <v>27.5</v>
      </c>
      <c r="M1160" s="279">
        <v>38.99</v>
      </c>
      <c r="N1160" s="295"/>
      <c r="O1160" s="280">
        <v>27.5</v>
      </c>
      <c r="P1160" s="112">
        <v>1</v>
      </c>
      <c r="Q1160" s="113"/>
      <c r="R1160" s="113"/>
    </row>
    <row r="1161" spans="1:18" ht="81">
      <c r="A1161" s="236">
        <v>406</v>
      </c>
      <c r="B1161" s="424" t="s">
        <v>2186</v>
      </c>
      <c r="C1161" s="424" t="s">
        <v>2366</v>
      </c>
      <c r="D1161" s="424" t="s">
        <v>2746</v>
      </c>
      <c r="E1161" s="424">
        <v>5</v>
      </c>
      <c r="F1161" s="425" t="s">
        <v>323</v>
      </c>
      <c r="G1161" s="425"/>
      <c r="H1161" s="425"/>
      <c r="I1161" s="426" t="s">
        <v>178</v>
      </c>
      <c r="J1161" s="425" t="s">
        <v>179</v>
      </c>
      <c r="K1161" s="427">
        <v>32.6</v>
      </c>
      <c r="L1161" s="428">
        <v>32.6</v>
      </c>
      <c r="M1161" s="427">
        <v>38.99</v>
      </c>
      <c r="N1161" s="429">
        <v>38.99</v>
      </c>
      <c r="O1161" s="430">
        <v>32.6</v>
      </c>
      <c r="P1161" s="141">
        <v>2</v>
      </c>
      <c r="Q1161" s="142"/>
      <c r="R1161" s="142"/>
    </row>
    <row r="1162" spans="1:18" ht="81.75">
      <c r="A1162" s="222">
        <v>406</v>
      </c>
      <c r="B1162" s="254" t="s">
        <v>2186</v>
      </c>
      <c r="C1162" s="254" t="s">
        <v>2366</v>
      </c>
      <c r="D1162" s="254" t="s">
        <v>2746</v>
      </c>
      <c r="E1162" s="254">
        <v>5</v>
      </c>
      <c r="F1162" s="255" t="s">
        <v>712</v>
      </c>
      <c r="G1162" s="255"/>
      <c r="H1162" s="255"/>
      <c r="I1162" s="256" t="s">
        <v>1729</v>
      </c>
      <c r="J1162" s="255" t="s">
        <v>1724</v>
      </c>
      <c r="K1162" s="250">
        <v>359.21</v>
      </c>
      <c r="L1162" s="251">
        <v>359.21</v>
      </c>
      <c r="M1162" s="250">
        <v>389.87</v>
      </c>
      <c r="N1162" s="290"/>
      <c r="O1162" s="250">
        <v>35.92</v>
      </c>
      <c r="P1162" s="112">
        <v>3</v>
      </c>
      <c r="Q1162" s="113"/>
      <c r="R1162" s="113"/>
    </row>
    <row r="1163" spans="1:18" ht="21">
      <c r="A1163" s="237"/>
      <c r="B1163" s="431"/>
      <c r="C1163" s="431"/>
      <c r="D1163" s="431"/>
      <c r="E1163" s="431"/>
      <c r="F1163" s="341"/>
      <c r="G1163" s="341"/>
      <c r="H1163" s="341"/>
      <c r="I1163" s="372"/>
      <c r="J1163" s="341"/>
      <c r="K1163" s="373"/>
      <c r="L1163" s="374"/>
      <c r="M1163" s="373"/>
      <c r="N1163" s="373"/>
      <c r="O1163" s="373"/>
      <c r="P1163" s="114"/>
      <c r="Q1163" s="114"/>
      <c r="R1163" s="114"/>
    </row>
    <row r="1164" spans="1:18" ht="105">
      <c r="A1164" s="222">
        <v>407</v>
      </c>
      <c r="B1164" s="254" t="s">
        <v>2186</v>
      </c>
      <c r="C1164" s="254" t="s">
        <v>1419</v>
      </c>
      <c r="D1164" s="254" t="s">
        <v>2313</v>
      </c>
      <c r="E1164" s="254">
        <v>5</v>
      </c>
      <c r="F1164" s="90" t="s">
        <v>770</v>
      </c>
      <c r="G1164" s="96" t="s">
        <v>2568</v>
      </c>
      <c r="H1164" s="276">
        <v>90</v>
      </c>
      <c r="I1164" s="90" t="s">
        <v>1142</v>
      </c>
      <c r="J1164" s="90" t="s">
        <v>1124</v>
      </c>
      <c r="K1164" s="276">
        <v>59.75</v>
      </c>
      <c r="L1164" s="277">
        <v>0.5532</v>
      </c>
      <c r="M1164" s="278">
        <v>59.89999999999999</v>
      </c>
      <c r="N1164" s="282"/>
      <c r="O1164" s="276">
        <v>59.75</v>
      </c>
      <c r="P1164" s="112">
        <v>1</v>
      </c>
      <c r="Q1164" s="113"/>
      <c r="R1164" s="113"/>
    </row>
    <row r="1165" spans="1:18" ht="21">
      <c r="A1165" s="225"/>
      <c r="B1165" s="137"/>
      <c r="C1165" s="137"/>
      <c r="D1165" s="137"/>
      <c r="E1165" s="137"/>
      <c r="F1165" s="111"/>
      <c r="G1165" s="111"/>
      <c r="H1165" s="272"/>
      <c r="I1165" s="111"/>
      <c r="J1165" s="111"/>
      <c r="K1165" s="272"/>
      <c r="L1165" s="273"/>
      <c r="M1165" s="274"/>
      <c r="N1165" s="294"/>
      <c r="O1165" s="272"/>
      <c r="P1165" s="114"/>
      <c r="Q1165" s="114"/>
      <c r="R1165" s="114"/>
    </row>
    <row r="1166" spans="1:18" ht="81">
      <c r="A1166" s="222"/>
      <c r="B1166" s="222" t="s">
        <v>2107</v>
      </c>
      <c r="C1166" s="164"/>
      <c r="D1166" s="253" t="s">
        <v>1109</v>
      </c>
      <c r="E1166" s="254"/>
      <c r="F1166" s="255"/>
      <c r="G1166" s="255"/>
      <c r="H1166" s="255"/>
      <c r="I1166" s="256"/>
      <c r="J1166" s="255"/>
      <c r="K1166" s="250"/>
      <c r="L1166" s="251"/>
      <c r="M1166" s="250"/>
      <c r="N1166" s="290"/>
      <c r="O1166" s="250"/>
      <c r="P1166" s="112"/>
      <c r="Q1166" s="113"/>
      <c r="R1166" s="113"/>
    </row>
    <row r="1167" spans="1:18" ht="63">
      <c r="A1167" s="222">
        <v>408</v>
      </c>
      <c r="B1167" s="254" t="s">
        <v>1110</v>
      </c>
      <c r="C1167" s="164" t="s">
        <v>2748</v>
      </c>
      <c r="D1167" s="164" t="s">
        <v>659</v>
      </c>
      <c r="E1167" s="254">
        <v>20</v>
      </c>
      <c r="F1167" s="255" t="s">
        <v>713</v>
      </c>
      <c r="G1167" s="255"/>
      <c r="H1167" s="255"/>
      <c r="I1167" s="256" t="s">
        <v>1729</v>
      </c>
      <c r="J1167" s="255" t="s">
        <v>1724</v>
      </c>
      <c r="K1167" s="250">
        <v>5.39</v>
      </c>
      <c r="L1167" s="251">
        <v>5.39</v>
      </c>
      <c r="M1167" s="250"/>
      <c r="N1167" s="290"/>
      <c r="O1167" s="250">
        <v>5.39</v>
      </c>
      <c r="P1167" s="112">
        <v>1</v>
      </c>
      <c r="Q1167" s="113"/>
      <c r="R1167" s="113"/>
    </row>
    <row r="1168" spans="1:18" ht="126">
      <c r="A1168" s="222">
        <v>408</v>
      </c>
      <c r="B1168" s="254" t="s">
        <v>1110</v>
      </c>
      <c r="C1168" s="164" t="s">
        <v>2748</v>
      </c>
      <c r="D1168" s="164" t="s">
        <v>659</v>
      </c>
      <c r="E1168" s="254">
        <v>20</v>
      </c>
      <c r="F1168" s="96" t="s">
        <v>2531</v>
      </c>
      <c r="G1168" s="96"/>
      <c r="H1168" s="96"/>
      <c r="I1168" s="96" t="s">
        <v>2532</v>
      </c>
      <c r="J1168" s="279" t="s">
        <v>147</v>
      </c>
      <c r="K1168" s="279">
        <v>5.48</v>
      </c>
      <c r="L1168" s="281">
        <f>K1168</f>
        <v>5.48</v>
      </c>
      <c r="M1168" s="279" t="s">
        <v>162</v>
      </c>
      <c r="N1168" s="295"/>
      <c r="O1168" s="279">
        <v>5.48</v>
      </c>
      <c r="P1168" s="112">
        <v>2</v>
      </c>
      <c r="Q1168" s="113"/>
      <c r="R1168" s="113"/>
    </row>
    <row r="1169" spans="1:18" ht="147">
      <c r="A1169" s="226">
        <v>408</v>
      </c>
      <c r="B1169" s="101" t="s">
        <v>1110</v>
      </c>
      <c r="C1169" s="195" t="s">
        <v>2748</v>
      </c>
      <c r="D1169" s="195" t="s">
        <v>659</v>
      </c>
      <c r="E1169" s="101">
        <v>20</v>
      </c>
      <c r="F1169" s="90" t="s">
        <v>771</v>
      </c>
      <c r="G1169" s="96" t="s">
        <v>1134</v>
      </c>
      <c r="H1169" s="276">
        <v>1</v>
      </c>
      <c r="I1169" s="90" t="s">
        <v>772</v>
      </c>
      <c r="J1169" s="90" t="s">
        <v>1124</v>
      </c>
      <c r="K1169" s="276">
        <v>5.57</v>
      </c>
      <c r="L1169" s="277">
        <v>4.64</v>
      </c>
      <c r="M1169" s="278"/>
      <c r="N1169" s="282"/>
      <c r="O1169" s="276">
        <v>5.57</v>
      </c>
      <c r="P1169" s="112">
        <v>3</v>
      </c>
      <c r="Q1169" s="113"/>
      <c r="R1169" s="113"/>
    </row>
    <row r="1170" spans="1:18" ht="21">
      <c r="A1170" s="225"/>
      <c r="B1170" s="137"/>
      <c r="C1170" s="168"/>
      <c r="D1170" s="168"/>
      <c r="E1170" s="137"/>
      <c r="F1170" s="111"/>
      <c r="G1170" s="111"/>
      <c r="H1170" s="272"/>
      <c r="I1170" s="111"/>
      <c r="J1170" s="111"/>
      <c r="K1170" s="272"/>
      <c r="L1170" s="273"/>
      <c r="M1170" s="274"/>
      <c r="N1170" s="294"/>
      <c r="O1170" s="272"/>
      <c r="P1170" s="114"/>
      <c r="Q1170" s="114"/>
      <c r="R1170" s="114"/>
    </row>
    <row r="1171" spans="1:18" ht="42">
      <c r="A1171" s="222">
        <v>409</v>
      </c>
      <c r="B1171" s="254" t="s">
        <v>1644</v>
      </c>
      <c r="C1171" s="164" t="s">
        <v>1642</v>
      </c>
      <c r="D1171" s="164" t="s">
        <v>1645</v>
      </c>
      <c r="E1171" s="254">
        <v>5</v>
      </c>
      <c r="F1171" s="255"/>
      <c r="G1171" s="255"/>
      <c r="H1171" s="255"/>
      <c r="I1171" s="256"/>
      <c r="J1171" s="255"/>
      <c r="K1171" s="250"/>
      <c r="L1171" s="251"/>
      <c r="M1171" s="250"/>
      <c r="N1171" s="290"/>
      <c r="O1171" s="250"/>
      <c r="P1171" s="112">
        <v>0</v>
      </c>
      <c r="Q1171" s="113"/>
      <c r="R1171" s="113"/>
    </row>
    <row r="1172" spans="1:18" ht="21">
      <c r="A1172" s="225"/>
      <c r="B1172" s="137"/>
      <c r="C1172" s="168"/>
      <c r="D1172" s="168"/>
      <c r="E1172" s="137"/>
      <c r="F1172" s="296"/>
      <c r="G1172" s="296"/>
      <c r="H1172" s="296"/>
      <c r="I1172" s="297"/>
      <c r="J1172" s="296"/>
      <c r="K1172" s="292"/>
      <c r="L1172" s="298"/>
      <c r="M1172" s="292"/>
      <c r="N1172" s="299"/>
      <c r="O1172" s="292"/>
      <c r="P1172" s="114"/>
      <c r="Q1172" s="114"/>
      <c r="R1172" s="114"/>
    </row>
    <row r="1173" spans="1:19" ht="81">
      <c r="A1173" s="227">
        <v>410</v>
      </c>
      <c r="B1173" s="283" t="s">
        <v>965</v>
      </c>
      <c r="C1173" s="283" t="s">
        <v>2749</v>
      </c>
      <c r="D1173" s="283" t="s">
        <v>2197</v>
      </c>
      <c r="E1173" s="283">
        <v>50</v>
      </c>
      <c r="F1173" s="284" t="s">
        <v>324</v>
      </c>
      <c r="G1173" s="284"/>
      <c r="H1173" s="284"/>
      <c r="I1173" s="285" t="s">
        <v>181</v>
      </c>
      <c r="J1173" s="284" t="s">
        <v>179</v>
      </c>
      <c r="K1173" s="286">
        <v>8.24</v>
      </c>
      <c r="L1173" s="287">
        <v>2.06</v>
      </c>
      <c r="M1173" s="286" t="s">
        <v>182</v>
      </c>
      <c r="N1173" s="288" t="s">
        <v>182</v>
      </c>
      <c r="O1173" s="289">
        <v>2.06</v>
      </c>
      <c r="P1173" s="112">
        <v>1</v>
      </c>
      <c r="Q1173" s="113"/>
      <c r="R1173" s="113"/>
      <c r="S1173" s="82" t="s">
        <v>1217</v>
      </c>
    </row>
    <row r="1174" spans="1:19" ht="63">
      <c r="A1174" s="226">
        <v>410</v>
      </c>
      <c r="B1174" s="101" t="s">
        <v>965</v>
      </c>
      <c r="C1174" s="101" t="s">
        <v>2749</v>
      </c>
      <c r="D1174" s="101" t="s">
        <v>2197</v>
      </c>
      <c r="E1174" s="101">
        <v>50</v>
      </c>
      <c r="F1174" s="90" t="s">
        <v>773</v>
      </c>
      <c r="G1174" s="96" t="s">
        <v>1157</v>
      </c>
      <c r="H1174" s="276">
        <v>4</v>
      </c>
      <c r="I1174" s="90" t="s">
        <v>2947</v>
      </c>
      <c r="J1174" s="90" t="s">
        <v>1124</v>
      </c>
      <c r="K1174" s="276">
        <v>8.3</v>
      </c>
      <c r="L1174" s="277">
        <v>1.73</v>
      </c>
      <c r="M1174" s="278"/>
      <c r="N1174" s="282"/>
      <c r="O1174" s="276">
        <v>2.08</v>
      </c>
      <c r="P1174" s="112">
        <v>2</v>
      </c>
      <c r="Q1174" s="113"/>
      <c r="R1174" s="113"/>
      <c r="S1174" s="82" t="s">
        <v>1217</v>
      </c>
    </row>
    <row r="1175" spans="1:18" ht="63">
      <c r="A1175" s="222">
        <v>410</v>
      </c>
      <c r="B1175" s="254" t="s">
        <v>965</v>
      </c>
      <c r="C1175" s="254" t="s">
        <v>2749</v>
      </c>
      <c r="D1175" s="254" t="s">
        <v>2197</v>
      </c>
      <c r="E1175" s="254">
        <v>50</v>
      </c>
      <c r="F1175" s="96" t="s">
        <v>2533</v>
      </c>
      <c r="G1175" s="96"/>
      <c r="H1175" s="96"/>
      <c r="I1175" s="96" t="s">
        <v>2534</v>
      </c>
      <c r="J1175" s="279" t="s">
        <v>147</v>
      </c>
      <c r="K1175" s="279">
        <v>8.34</v>
      </c>
      <c r="L1175" s="281">
        <f>K1175/3</f>
        <v>2.78</v>
      </c>
      <c r="M1175" s="279">
        <v>8.38</v>
      </c>
      <c r="N1175" s="295"/>
      <c r="O1175" s="279">
        <v>2.78</v>
      </c>
      <c r="P1175" s="112">
        <v>3</v>
      </c>
      <c r="Q1175" s="113"/>
      <c r="R1175" s="113"/>
    </row>
    <row r="1176" spans="1:18" ht="61.5">
      <c r="A1176" s="222">
        <v>410</v>
      </c>
      <c r="B1176" s="254" t="s">
        <v>965</v>
      </c>
      <c r="C1176" s="254" t="s">
        <v>2749</v>
      </c>
      <c r="D1176" s="254" t="s">
        <v>2197</v>
      </c>
      <c r="E1176" s="254">
        <v>50</v>
      </c>
      <c r="F1176" s="255" t="s">
        <v>714</v>
      </c>
      <c r="G1176" s="255"/>
      <c r="H1176" s="255"/>
      <c r="I1176" s="256" t="s">
        <v>1731</v>
      </c>
      <c r="J1176" s="255" t="s">
        <v>1724</v>
      </c>
      <c r="K1176" s="250">
        <v>5.08</v>
      </c>
      <c r="L1176" s="251">
        <v>5.08</v>
      </c>
      <c r="M1176" s="250"/>
      <c r="N1176" s="290"/>
      <c r="O1176" s="250">
        <v>5.08</v>
      </c>
      <c r="P1176" s="112">
        <v>4</v>
      </c>
      <c r="Q1176" s="113"/>
      <c r="R1176" s="113"/>
    </row>
    <row r="1177" spans="1:18" ht="21">
      <c r="A1177" s="225"/>
      <c r="B1177" s="137"/>
      <c r="C1177" s="137"/>
      <c r="D1177" s="137"/>
      <c r="E1177" s="137"/>
      <c r="F1177" s="111"/>
      <c r="G1177" s="111"/>
      <c r="H1177" s="272"/>
      <c r="I1177" s="111"/>
      <c r="J1177" s="111"/>
      <c r="K1177" s="272"/>
      <c r="L1177" s="273"/>
      <c r="M1177" s="274"/>
      <c r="N1177" s="294"/>
      <c r="O1177" s="272"/>
      <c r="P1177" s="114"/>
      <c r="Q1177" s="114"/>
      <c r="R1177" s="114"/>
    </row>
    <row r="1178" spans="1:18" ht="105">
      <c r="A1178" s="222">
        <v>411</v>
      </c>
      <c r="B1178" s="254" t="s">
        <v>965</v>
      </c>
      <c r="C1178" s="254" t="s">
        <v>2749</v>
      </c>
      <c r="D1178" s="254" t="s">
        <v>2656</v>
      </c>
      <c r="E1178" s="254">
        <v>100</v>
      </c>
      <c r="F1178" s="96" t="s">
        <v>2535</v>
      </c>
      <c r="G1178" s="96"/>
      <c r="H1178" s="96"/>
      <c r="I1178" s="96" t="s">
        <v>157</v>
      </c>
      <c r="J1178" s="279" t="s">
        <v>147</v>
      </c>
      <c r="K1178" s="279">
        <v>14.98</v>
      </c>
      <c r="L1178" s="281">
        <f>K1178</f>
        <v>14.98</v>
      </c>
      <c r="M1178" s="280">
        <v>17.9</v>
      </c>
      <c r="N1178" s="295"/>
      <c r="O1178" s="279">
        <v>14.98</v>
      </c>
      <c r="P1178" s="112">
        <v>1</v>
      </c>
      <c r="Q1178" s="113"/>
      <c r="R1178" s="113"/>
    </row>
    <row r="1179" spans="1:18" ht="63">
      <c r="A1179" s="222">
        <v>411</v>
      </c>
      <c r="B1179" s="254" t="s">
        <v>965</v>
      </c>
      <c r="C1179" s="254" t="s">
        <v>2749</v>
      </c>
      <c r="D1179" s="254" t="s">
        <v>2656</v>
      </c>
      <c r="E1179" s="254">
        <v>100</v>
      </c>
      <c r="F1179" s="255" t="s">
        <v>715</v>
      </c>
      <c r="G1179" s="255"/>
      <c r="H1179" s="255"/>
      <c r="I1179" s="256" t="s">
        <v>1729</v>
      </c>
      <c r="J1179" s="255" t="s">
        <v>1724</v>
      </c>
      <c r="K1179" s="250">
        <v>16.4</v>
      </c>
      <c r="L1179" s="251">
        <v>16.4</v>
      </c>
      <c r="M1179" s="250">
        <v>17.9</v>
      </c>
      <c r="N1179" s="290"/>
      <c r="O1179" s="250">
        <v>16.4</v>
      </c>
      <c r="P1179" s="112">
        <v>2</v>
      </c>
      <c r="Q1179" s="113"/>
      <c r="R1179" s="113"/>
    </row>
    <row r="1180" spans="1:18" ht="21">
      <c r="A1180" s="225"/>
      <c r="B1180" s="137"/>
      <c r="C1180" s="137"/>
      <c r="D1180" s="137"/>
      <c r="E1180" s="137"/>
      <c r="F1180" s="111"/>
      <c r="G1180" s="111"/>
      <c r="H1180" s="111"/>
      <c r="I1180" s="111"/>
      <c r="J1180" s="272"/>
      <c r="K1180" s="272"/>
      <c r="L1180" s="273"/>
      <c r="M1180" s="274"/>
      <c r="N1180" s="294"/>
      <c r="O1180" s="272"/>
      <c r="P1180" s="114"/>
      <c r="Q1180" s="114"/>
      <c r="R1180" s="114"/>
    </row>
    <row r="1181" spans="1:18" ht="61.5">
      <c r="A1181" s="222">
        <v>412</v>
      </c>
      <c r="B1181" s="254" t="s">
        <v>965</v>
      </c>
      <c r="C1181" s="254" t="s">
        <v>2657</v>
      </c>
      <c r="D1181" s="254" t="s">
        <v>18</v>
      </c>
      <c r="E1181" s="254">
        <v>2</v>
      </c>
      <c r="F1181" s="255" t="s">
        <v>716</v>
      </c>
      <c r="G1181" s="255"/>
      <c r="H1181" s="255"/>
      <c r="I1181" s="256" t="s">
        <v>1731</v>
      </c>
      <c r="J1181" s="255" t="s">
        <v>1724</v>
      </c>
      <c r="K1181" s="250">
        <v>14.91</v>
      </c>
      <c r="L1181" s="251">
        <v>14.91</v>
      </c>
      <c r="M1181" s="250"/>
      <c r="N1181" s="290"/>
      <c r="O1181" s="250">
        <v>14.91</v>
      </c>
      <c r="P1181" s="112">
        <v>1</v>
      </c>
      <c r="Q1181" s="113"/>
      <c r="R1181" s="113"/>
    </row>
    <row r="1182" spans="1:18" ht="21">
      <c r="A1182" s="225"/>
      <c r="B1182" s="137"/>
      <c r="C1182" s="137"/>
      <c r="D1182" s="137"/>
      <c r="E1182" s="137"/>
      <c r="F1182" s="296"/>
      <c r="G1182" s="296"/>
      <c r="H1182" s="296"/>
      <c r="I1182" s="297"/>
      <c r="J1182" s="296"/>
      <c r="K1182" s="292"/>
      <c r="L1182" s="298"/>
      <c r="M1182" s="292"/>
      <c r="N1182" s="299"/>
      <c r="O1182" s="292"/>
      <c r="P1182" s="114"/>
      <c r="Q1182" s="114"/>
      <c r="R1182" s="114"/>
    </row>
    <row r="1183" spans="1:18" ht="61.5">
      <c r="A1183" s="222">
        <v>413</v>
      </c>
      <c r="B1183" s="254" t="s">
        <v>965</v>
      </c>
      <c r="C1183" s="254" t="s">
        <v>2198</v>
      </c>
      <c r="D1183" s="254" t="s">
        <v>2658</v>
      </c>
      <c r="E1183" s="254">
        <v>2</v>
      </c>
      <c r="F1183" s="255" t="s">
        <v>717</v>
      </c>
      <c r="G1183" s="255"/>
      <c r="H1183" s="255"/>
      <c r="I1183" s="256" t="s">
        <v>1729</v>
      </c>
      <c r="J1183" s="255" t="s">
        <v>1724</v>
      </c>
      <c r="K1183" s="250">
        <v>118.8</v>
      </c>
      <c r="L1183" s="251">
        <v>118.8</v>
      </c>
      <c r="M1183" s="250">
        <v>132.47</v>
      </c>
      <c r="N1183" s="290"/>
      <c r="O1183" s="250">
        <v>118.8</v>
      </c>
      <c r="P1183" s="112">
        <v>1</v>
      </c>
      <c r="Q1183" s="113"/>
      <c r="R1183" s="113"/>
    </row>
    <row r="1184" spans="1:18" ht="126">
      <c r="A1184" s="222">
        <v>413</v>
      </c>
      <c r="B1184" s="254" t="s">
        <v>965</v>
      </c>
      <c r="C1184" s="254" t="s">
        <v>2198</v>
      </c>
      <c r="D1184" s="254" t="s">
        <v>2658</v>
      </c>
      <c r="E1184" s="254">
        <v>2</v>
      </c>
      <c r="F1184" s="96" t="s">
        <v>2536</v>
      </c>
      <c r="G1184" s="96"/>
      <c r="H1184" s="96"/>
      <c r="I1184" s="96" t="s">
        <v>639</v>
      </c>
      <c r="J1184" s="279" t="s">
        <v>147</v>
      </c>
      <c r="K1184" s="279">
        <v>119.98</v>
      </c>
      <c r="L1184" s="281">
        <f>K1184</f>
        <v>119.98</v>
      </c>
      <c r="M1184" s="279">
        <v>132.47</v>
      </c>
      <c r="N1184" s="295"/>
      <c r="O1184" s="279">
        <v>119.98</v>
      </c>
      <c r="P1184" s="112">
        <v>2</v>
      </c>
      <c r="Q1184" s="113"/>
      <c r="R1184" s="113"/>
    </row>
    <row r="1185" spans="1:18" ht="21">
      <c r="A1185" s="225"/>
      <c r="B1185" s="137"/>
      <c r="C1185" s="137"/>
      <c r="D1185" s="137"/>
      <c r="E1185" s="137"/>
      <c r="F1185" s="111"/>
      <c r="G1185" s="111"/>
      <c r="H1185" s="111"/>
      <c r="I1185" s="111"/>
      <c r="J1185" s="272"/>
      <c r="K1185" s="272"/>
      <c r="L1185" s="273"/>
      <c r="M1185" s="272"/>
      <c r="N1185" s="294"/>
      <c r="O1185" s="272"/>
      <c r="P1185" s="114"/>
      <c r="Q1185" s="114"/>
      <c r="R1185" s="114"/>
    </row>
    <row r="1186" spans="1:18" ht="63">
      <c r="A1186" s="222">
        <v>414</v>
      </c>
      <c r="B1186" s="254" t="s">
        <v>1216</v>
      </c>
      <c r="C1186" s="254" t="s">
        <v>495</v>
      </c>
      <c r="D1186" s="254" t="s">
        <v>140</v>
      </c>
      <c r="E1186" s="254">
        <v>1</v>
      </c>
      <c r="F1186" s="255" t="s">
        <v>718</v>
      </c>
      <c r="G1186" s="255"/>
      <c r="H1186" s="255"/>
      <c r="I1186" s="256" t="s">
        <v>1729</v>
      </c>
      <c r="J1186" s="255" t="s">
        <v>1724</v>
      </c>
      <c r="K1186" s="250">
        <v>710.28</v>
      </c>
      <c r="L1186" s="251">
        <v>710.28</v>
      </c>
      <c r="M1186" s="250">
        <v>727.44</v>
      </c>
      <c r="N1186" s="290"/>
      <c r="O1186" s="250">
        <v>710.28</v>
      </c>
      <c r="P1186" s="112">
        <v>1</v>
      </c>
      <c r="Q1186" s="113"/>
      <c r="R1186" s="113"/>
    </row>
    <row r="1187" spans="1:18" ht="189">
      <c r="A1187" s="222">
        <v>414</v>
      </c>
      <c r="B1187" s="254" t="s">
        <v>1216</v>
      </c>
      <c r="C1187" s="254" t="s">
        <v>495</v>
      </c>
      <c r="D1187" s="254" t="s">
        <v>140</v>
      </c>
      <c r="E1187" s="254">
        <v>1</v>
      </c>
      <c r="F1187" s="96" t="s">
        <v>2537</v>
      </c>
      <c r="G1187" s="96"/>
      <c r="H1187" s="96"/>
      <c r="I1187" s="96" t="s">
        <v>151</v>
      </c>
      <c r="J1187" s="279" t="s">
        <v>147</v>
      </c>
      <c r="K1187" s="279">
        <v>727.22</v>
      </c>
      <c r="L1187" s="281">
        <f>K1187</f>
        <v>727.22</v>
      </c>
      <c r="M1187" s="279">
        <v>727.44</v>
      </c>
      <c r="N1187" s="295"/>
      <c r="O1187" s="279">
        <v>727.22</v>
      </c>
      <c r="P1187" s="112">
        <v>2</v>
      </c>
      <c r="Q1187" s="113"/>
      <c r="R1187" s="113"/>
    </row>
    <row r="1188" spans="1:18" ht="210">
      <c r="A1188" s="226">
        <v>414</v>
      </c>
      <c r="B1188" s="101" t="s">
        <v>1216</v>
      </c>
      <c r="C1188" s="101" t="s">
        <v>495</v>
      </c>
      <c r="D1188" s="101" t="s">
        <v>140</v>
      </c>
      <c r="E1188" s="101">
        <v>1</v>
      </c>
      <c r="F1188" s="90" t="s">
        <v>774</v>
      </c>
      <c r="G1188" s="96" t="s">
        <v>775</v>
      </c>
      <c r="H1188" s="276">
        <v>1</v>
      </c>
      <c r="I1188" s="90" t="s">
        <v>2598</v>
      </c>
      <c r="J1188" s="90" t="s">
        <v>1124</v>
      </c>
      <c r="K1188" s="276">
        <v>727.44</v>
      </c>
      <c r="L1188" s="277">
        <v>606.2</v>
      </c>
      <c r="M1188" s="278">
        <v>727.44</v>
      </c>
      <c r="N1188" s="282"/>
      <c r="O1188" s="276">
        <v>727.44</v>
      </c>
      <c r="P1188" s="112">
        <v>3</v>
      </c>
      <c r="Q1188" s="113"/>
      <c r="R1188" s="113"/>
    </row>
    <row r="1189" spans="1:18" ht="21">
      <c r="A1189" s="225"/>
      <c r="B1189" s="137"/>
      <c r="C1189" s="137"/>
      <c r="D1189" s="137"/>
      <c r="E1189" s="137"/>
      <c r="F1189" s="111"/>
      <c r="G1189" s="111"/>
      <c r="H1189" s="272"/>
      <c r="I1189" s="111"/>
      <c r="J1189" s="111"/>
      <c r="K1189" s="272"/>
      <c r="L1189" s="273"/>
      <c r="M1189" s="274"/>
      <c r="N1189" s="294"/>
      <c r="O1189" s="272"/>
      <c r="P1189" s="114"/>
      <c r="Q1189" s="114"/>
      <c r="R1189" s="114"/>
    </row>
    <row r="1190" spans="1:18" ht="61.5">
      <c r="A1190" s="222"/>
      <c r="B1190" s="222" t="s">
        <v>966</v>
      </c>
      <c r="C1190" s="254"/>
      <c r="D1190" s="308" t="s">
        <v>967</v>
      </c>
      <c r="E1190" s="254"/>
      <c r="F1190" s="255"/>
      <c r="G1190" s="255"/>
      <c r="H1190" s="255"/>
      <c r="I1190" s="256"/>
      <c r="J1190" s="255"/>
      <c r="K1190" s="250"/>
      <c r="L1190" s="251"/>
      <c r="M1190" s="250"/>
      <c r="N1190" s="290"/>
      <c r="O1190" s="250"/>
      <c r="P1190" s="112"/>
      <c r="Q1190" s="113"/>
      <c r="R1190" s="113"/>
    </row>
    <row r="1191" spans="1:18" ht="60.75">
      <c r="A1191" s="227">
        <v>415</v>
      </c>
      <c r="B1191" s="283" t="s">
        <v>968</v>
      </c>
      <c r="C1191" s="283" t="s">
        <v>969</v>
      </c>
      <c r="D1191" s="283" t="s">
        <v>19</v>
      </c>
      <c r="E1191" s="283">
        <v>1</v>
      </c>
      <c r="F1191" s="284" t="s">
        <v>325</v>
      </c>
      <c r="G1191" s="284"/>
      <c r="H1191" s="284"/>
      <c r="I1191" s="285" t="s">
        <v>2784</v>
      </c>
      <c r="J1191" s="284" t="s">
        <v>179</v>
      </c>
      <c r="K1191" s="286">
        <v>32.91</v>
      </c>
      <c r="L1191" s="287">
        <v>0.3291</v>
      </c>
      <c r="M1191" s="286">
        <v>33.91</v>
      </c>
      <c r="N1191" s="288">
        <v>33.91</v>
      </c>
      <c r="O1191" s="289">
        <v>32.91</v>
      </c>
      <c r="P1191" s="112">
        <v>1</v>
      </c>
      <c r="Q1191" s="113"/>
      <c r="R1191" s="113"/>
    </row>
    <row r="1192" spans="1:18" ht="84">
      <c r="A1192" s="226">
        <v>415</v>
      </c>
      <c r="B1192" s="101" t="s">
        <v>968</v>
      </c>
      <c r="C1192" s="101" t="s">
        <v>969</v>
      </c>
      <c r="D1192" s="101" t="s">
        <v>19</v>
      </c>
      <c r="E1192" s="101">
        <v>1</v>
      </c>
      <c r="F1192" s="90" t="s">
        <v>776</v>
      </c>
      <c r="G1192" s="96" t="s">
        <v>1157</v>
      </c>
      <c r="H1192" s="276">
        <v>100</v>
      </c>
      <c r="I1192" s="90" t="s">
        <v>1168</v>
      </c>
      <c r="J1192" s="90" t="s">
        <v>1124</v>
      </c>
      <c r="K1192" s="276">
        <v>33.19</v>
      </c>
      <c r="L1192" s="277">
        <v>0.2766</v>
      </c>
      <c r="M1192" s="278">
        <v>33.91</v>
      </c>
      <c r="N1192" s="282"/>
      <c r="O1192" s="276">
        <v>33.19</v>
      </c>
      <c r="P1192" s="112">
        <v>2</v>
      </c>
      <c r="Q1192" s="113"/>
      <c r="R1192" s="113"/>
    </row>
    <row r="1193" spans="1:18" ht="61.5">
      <c r="A1193" s="222">
        <v>415</v>
      </c>
      <c r="B1193" s="254" t="s">
        <v>968</v>
      </c>
      <c r="C1193" s="254" t="s">
        <v>969</v>
      </c>
      <c r="D1193" s="254" t="s">
        <v>19</v>
      </c>
      <c r="E1193" s="254">
        <v>1</v>
      </c>
      <c r="F1193" s="255" t="s">
        <v>719</v>
      </c>
      <c r="G1193" s="255"/>
      <c r="H1193" s="255"/>
      <c r="I1193" s="256" t="s">
        <v>1731</v>
      </c>
      <c r="J1193" s="255" t="s">
        <v>1724</v>
      </c>
      <c r="K1193" s="250">
        <v>33.6</v>
      </c>
      <c r="L1193" s="251">
        <v>33.6</v>
      </c>
      <c r="M1193" s="250">
        <v>33.91</v>
      </c>
      <c r="N1193" s="290"/>
      <c r="O1193" s="250">
        <v>33.6</v>
      </c>
      <c r="P1193" s="112">
        <v>3</v>
      </c>
      <c r="Q1193" s="113"/>
      <c r="R1193" s="113"/>
    </row>
    <row r="1194" spans="1:18" ht="21">
      <c r="A1194" s="225"/>
      <c r="B1194" s="137"/>
      <c r="C1194" s="137"/>
      <c r="D1194" s="137"/>
      <c r="E1194" s="137"/>
      <c r="F1194" s="111"/>
      <c r="G1194" s="111"/>
      <c r="H1194" s="272"/>
      <c r="I1194" s="111"/>
      <c r="J1194" s="111"/>
      <c r="K1194" s="272"/>
      <c r="L1194" s="273"/>
      <c r="M1194" s="274"/>
      <c r="N1194" s="294"/>
      <c r="O1194" s="272"/>
      <c r="P1194" s="114"/>
      <c r="Q1194" s="114"/>
      <c r="R1194" s="114"/>
    </row>
    <row r="1195" spans="1:18" ht="63">
      <c r="A1195" s="222">
        <v>416</v>
      </c>
      <c r="B1195" s="254" t="s">
        <v>2988</v>
      </c>
      <c r="C1195" s="254" t="s">
        <v>998</v>
      </c>
      <c r="D1195" s="254" t="s">
        <v>1219</v>
      </c>
      <c r="E1195" s="254">
        <v>1</v>
      </c>
      <c r="F1195" s="255" t="s">
        <v>720</v>
      </c>
      <c r="G1195" s="255"/>
      <c r="H1195" s="255"/>
      <c r="I1195" s="256" t="s">
        <v>1726</v>
      </c>
      <c r="J1195" s="255" t="s">
        <v>1724</v>
      </c>
      <c r="K1195" s="250">
        <v>3.95</v>
      </c>
      <c r="L1195" s="251">
        <v>3.95</v>
      </c>
      <c r="M1195" s="250">
        <v>4.34</v>
      </c>
      <c r="N1195" s="290"/>
      <c r="O1195" s="250">
        <v>3.95</v>
      </c>
      <c r="P1195" s="112">
        <v>1</v>
      </c>
      <c r="Q1195" s="113"/>
      <c r="R1195" s="113"/>
    </row>
    <row r="1196" spans="1:18" ht="21">
      <c r="A1196" s="225"/>
      <c r="B1196" s="137"/>
      <c r="C1196" s="137"/>
      <c r="D1196" s="137"/>
      <c r="E1196" s="137"/>
      <c r="F1196" s="296"/>
      <c r="G1196" s="296"/>
      <c r="H1196" s="296"/>
      <c r="I1196" s="297"/>
      <c r="J1196" s="296"/>
      <c r="K1196" s="292"/>
      <c r="L1196" s="298"/>
      <c r="M1196" s="292"/>
      <c r="N1196" s="299"/>
      <c r="O1196" s="292"/>
      <c r="P1196" s="114"/>
      <c r="Q1196" s="114"/>
      <c r="R1196" s="114"/>
    </row>
    <row r="1197" spans="1:18" ht="61.5">
      <c r="A1197" s="222">
        <v>417</v>
      </c>
      <c r="B1197" s="254" t="s">
        <v>999</v>
      </c>
      <c r="C1197" s="254" t="s">
        <v>1000</v>
      </c>
      <c r="D1197" s="164" t="s">
        <v>1220</v>
      </c>
      <c r="E1197" s="254">
        <v>1</v>
      </c>
      <c r="F1197" s="255" t="s">
        <v>721</v>
      </c>
      <c r="G1197" s="255"/>
      <c r="H1197" s="255"/>
      <c r="I1197" s="256" t="s">
        <v>1726</v>
      </c>
      <c r="J1197" s="255" t="s">
        <v>1724</v>
      </c>
      <c r="K1197" s="250">
        <v>2.08</v>
      </c>
      <c r="L1197" s="251">
        <v>2.08</v>
      </c>
      <c r="M1197" s="250">
        <v>2.46</v>
      </c>
      <c r="N1197" s="290"/>
      <c r="O1197" s="250">
        <v>2.08</v>
      </c>
      <c r="P1197" s="112">
        <v>1</v>
      </c>
      <c r="Q1197" s="113"/>
      <c r="R1197" s="113"/>
    </row>
    <row r="1198" spans="1:18" ht="21">
      <c r="A1198" s="225"/>
      <c r="B1198" s="137"/>
      <c r="C1198" s="137"/>
      <c r="D1198" s="168"/>
      <c r="E1198" s="137"/>
      <c r="F1198" s="296"/>
      <c r="G1198" s="296"/>
      <c r="H1198" s="296"/>
      <c r="I1198" s="297"/>
      <c r="J1198" s="296"/>
      <c r="K1198" s="292"/>
      <c r="L1198" s="298"/>
      <c r="M1198" s="292"/>
      <c r="N1198" s="299"/>
      <c r="O1198" s="292"/>
      <c r="P1198" s="114"/>
      <c r="Q1198" s="114"/>
      <c r="R1198" s="114"/>
    </row>
    <row r="1199" spans="1:18" ht="81">
      <c r="A1199" s="222"/>
      <c r="B1199" s="222" t="s">
        <v>1474</v>
      </c>
      <c r="C1199" s="164"/>
      <c r="D1199" s="253" t="s">
        <v>1475</v>
      </c>
      <c r="E1199" s="254"/>
      <c r="F1199" s="255"/>
      <c r="G1199" s="255"/>
      <c r="H1199" s="255"/>
      <c r="I1199" s="256"/>
      <c r="J1199" s="255"/>
      <c r="K1199" s="250"/>
      <c r="L1199" s="251"/>
      <c r="M1199" s="250"/>
      <c r="N1199" s="290"/>
      <c r="O1199" s="250"/>
      <c r="P1199" s="112"/>
      <c r="Q1199" s="113"/>
      <c r="R1199" s="113"/>
    </row>
    <row r="1200" spans="1:18" ht="61.5">
      <c r="A1200" s="222">
        <v>418</v>
      </c>
      <c r="B1200" s="254" t="s">
        <v>1476</v>
      </c>
      <c r="C1200" s="254" t="s">
        <v>134</v>
      </c>
      <c r="D1200" s="164" t="s">
        <v>959</v>
      </c>
      <c r="E1200" s="254">
        <v>2</v>
      </c>
      <c r="F1200" s="255" t="s">
        <v>722</v>
      </c>
      <c r="G1200" s="255"/>
      <c r="H1200" s="255"/>
      <c r="I1200" s="256" t="s">
        <v>1726</v>
      </c>
      <c r="J1200" s="255" t="s">
        <v>1724</v>
      </c>
      <c r="K1200" s="250">
        <v>6.56</v>
      </c>
      <c r="L1200" s="251">
        <v>6.56</v>
      </c>
      <c r="M1200" s="250"/>
      <c r="N1200" s="290"/>
      <c r="O1200" s="250">
        <v>6.56</v>
      </c>
      <c r="P1200" s="112">
        <v>1</v>
      </c>
      <c r="Q1200" s="113"/>
      <c r="R1200" s="113"/>
    </row>
    <row r="1201" spans="1:18" ht="105">
      <c r="A1201" s="226">
        <v>418</v>
      </c>
      <c r="B1201" s="101" t="s">
        <v>1476</v>
      </c>
      <c r="C1201" s="101" t="s">
        <v>134</v>
      </c>
      <c r="D1201" s="195" t="s">
        <v>959</v>
      </c>
      <c r="E1201" s="101">
        <v>2</v>
      </c>
      <c r="F1201" s="90" t="s">
        <v>777</v>
      </c>
      <c r="G1201" s="96" t="s">
        <v>778</v>
      </c>
      <c r="H1201" s="276">
        <v>25</v>
      </c>
      <c r="I1201" s="90" t="s">
        <v>1150</v>
      </c>
      <c r="J1201" s="90" t="s">
        <v>1124</v>
      </c>
      <c r="K1201" s="276">
        <v>6.66</v>
      </c>
      <c r="L1201" s="277">
        <v>0.222</v>
      </c>
      <c r="M1201" s="278"/>
      <c r="N1201" s="282"/>
      <c r="O1201" s="276">
        <v>6.66</v>
      </c>
      <c r="P1201" s="112">
        <v>2</v>
      </c>
      <c r="Q1201" s="113"/>
      <c r="R1201" s="113"/>
    </row>
    <row r="1202" spans="1:18" ht="21">
      <c r="A1202" s="225"/>
      <c r="B1202" s="137"/>
      <c r="C1202" s="137"/>
      <c r="D1202" s="168"/>
      <c r="E1202" s="137"/>
      <c r="F1202" s="111"/>
      <c r="G1202" s="111"/>
      <c r="H1202" s="272"/>
      <c r="I1202" s="111"/>
      <c r="J1202" s="111"/>
      <c r="K1202" s="272"/>
      <c r="L1202" s="273"/>
      <c r="M1202" s="274"/>
      <c r="N1202" s="294"/>
      <c r="O1202" s="272"/>
      <c r="P1202" s="114"/>
      <c r="Q1202" s="114"/>
      <c r="R1202" s="114"/>
    </row>
    <row r="1203" spans="1:18" ht="105">
      <c r="A1203" s="226">
        <v>419</v>
      </c>
      <c r="B1203" s="101" t="s">
        <v>1476</v>
      </c>
      <c r="C1203" s="101" t="s">
        <v>2722</v>
      </c>
      <c r="D1203" s="101" t="s">
        <v>1221</v>
      </c>
      <c r="E1203" s="101">
        <v>2</v>
      </c>
      <c r="F1203" s="90" t="s">
        <v>779</v>
      </c>
      <c r="G1203" s="96" t="s">
        <v>778</v>
      </c>
      <c r="H1203" s="276">
        <v>35</v>
      </c>
      <c r="I1203" s="90" t="s">
        <v>1150</v>
      </c>
      <c r="J1203" s="90" t="s">
        <v>1124</v>
      </c>
      <c r="K1203" s="276">
        <v>22.98</v>
      </c>
      <c r="L1203" s="277">
        <v>0.5471</v>
      </c>
      <c r="M1203" s="278"/>
      <c r="N1203" s="282"/>
      <c r="O1203" s="276">
        <v>22.98</v>
      </c>
      <c r="P1203" s="112">
        <v>1</v>
      </c>
      <c r="Q1203" s="113"/>
      <c r="R1203" s="113"/>
    </row>
    <row r="1204" spans="1:18" ht="61.5">
      <c r="A1204" s="222">
        <v>419</v>
      </c>
      <c r="B1204" s="254" t="s">
        <v>1476</v>
      </c>
      <c r="C1204" s="254" t="s">
        <v>2722</v>
      </c>
      <c r="D1204" s="254" t="s">
        <v>1221</v>
      </c>
      <c r="E1204" s="254">
        <v>2</v>
      </c>
      <c r="F1204" s="255" t="s">
        <v>723</v>
      </c>
      <c r="G1204" s="255"/>
      <c r="H1204" s="255"/>
      <c r="I1204" s="256" t="s">
        <v>1726</v>
      </c>
      <c r="J1204" s="255" t="s">
        <v>1724</v>
      </c>
      <c r="K1204" s="250">
        <v>23.02</v>
      </c>
      <c r="L1204" s="251">
        <v>23.02</v>
      </c>
      <c r="M1204" s="250"/>
      <c r="N1204" s="290"/>
      <c r="O1204" s="250">
        <v>23.02</v>
      </c>
      <c r="P1204" s="112">
        <v>2</v>
      </c>
      <c r="Q1204" s="113"/>
      <c r="R1204" s="113"/>
    </row>
    <row r="1205" spans="1:18" ht="21">
      <c r="A1205" s="225"/>
      <c r="B1205" s="137"/>
      <c r="C1205" s="137"/>
      <c r="D1205" s="137"/>
      <c r="E1205" s="137"/>
      <c r="F1205" s="111"/>
      <c r="G1205" s="111"/>
      <c r="H1205" s="272"/>
      <c r="I1205" s="111"/>
      <c r="J1205" s="111"/>
      <c r="K1205" s="272"/>
      <c r="L1205" s="273"/>
      <c r="M1205" s="274"/>
      <c r="N1205" s="294"/>
      <c r="O1205" s="272"/>
      <c r="P1205" s="114"/>
      <c r="Q1205" s="114"/>
      <c r="R1205" s="114"/>
    </row>
    <row r="1206" spans="1:18" ht="84">
      <c r="A1206" s="222">
        <v>420</v>
      </c>
      <c r="B1206" s="254" t="s">
        <v>110</v>
      </c>
      <c r="C1206" s="254" t="s">
        <v>2766</v>
      </c>
      <c r="D1206" s="254" t="s">
        <v>2767</v>
      </c>
      <c r="E1206" s="254">
        <v>5</v>
      </c>
      <c r="F1206" s="90" t="s">
        <v>780</v>
      </c>
      <c r="G1206" s="96" t="s">
        <v>1161</v>
      </c>
      <c r="H1206" s="276">
        <v>20</v>
      </c>
      <c r="I1206" s="90" t="s">
        <v>1150</v>
      </c>
      <c r="J1206" s="90" t="s">
        <v>1124</v>
      </c>
      <c r="K1206" s="276">
        <v>9.82</v>
      </c>
      <c r="L1206" s="277">
        <v>0.409</v>
      </c>
      <c r="M1206" s="278"/>
      <c r="N1206" s="282"/>
      <c r="O1206" s="276">
        <v>9.82</v>
      </c>
      <c r="P1206" s="112">
        <v>1</v>
      </c>
      <c r="Q1206" s="113"/>
      <c r="R1206" s="113"/>
    </row>
    <row r="1207" spans="1:18" ht="21">
      <c r="A1207" s="225"/>
      <c r="B1207" s="137"/>
      <c r="C1207" s="137"/>
      <c r="D1207" s="137"/>
      <c r="E1207" s="137"/>
      <c r="F1207" s="111"/>
      <c r="G1207" s="111"/>
      <c r="H1207" s="272"/>
      <c r="I1207" s="111"/>
      <c r="J1207" s="111"/>
      <c r="K1207" s="272"/>
      <c r="L1207" s="273"/>
      <c r="M1207" s="274"/>
      <c r="N1207" s="294"/>
      <c r="O1207" s="272"/>
      <c r="P1207" s="114"/>
      <c r="Q1207" s="114"/>
      <c r="R1207" s="114"/>
    </row>
    <row r="1208" spans="1:18" ht="61.5">
      <c r="A1208" s="222">
        <v>421</v>
      </c>
      <c r="B1208" s="254" t="s">
        <v>110</v>
      </c>
      <c r="C1208" s="254" t="s">
        <v>111</v>
      </c>
      <c r="D1208" s="254" t="s">
        <v>1222</v>
      </c>
      <c r="E1208" s="254">
        <v>5</v>
      </c>
      <c r="F1208" s="255" t="s">
        <v>724</v>
      </c>
      <c r="G1208" s="255"/>
      <c r="H1208" s="255"/>
      <c r="I1208" s="256" t="s">
        <v>1726</v>
      </c>
      <c r="J1208" s="255" t="s">
        <v>1724</v>
      </c>
      <c r="K1208" s="250">
        <v>28.72</v>
      </c>
      <c r="L1208" s="251">
        <v>28.72</v>
      </c>
      <c r="M1208" s="250"/>
      <c r="N1208" s="290"/>
      <c r="O1208" s="250">
        <v>28.72</v>
      </c>
      <c r="P1208" s="112">
        <v>1</v>
      </c>
      <c r="Q1208" s="113"/>
      <c r="R1208" s="113"/>
    </row>
    <row r="1209" spans="1:18" ht="126">
      <c r="A1209" s="226">
        <v>421</v>
      </c>
      <c r="B1209" s="101" t="s">
        <v>110</v>
      </c>
      <c r="C1209" s="101" t="s">
        <v>111</v>
      </c>
      <c r="D1209" s="101" t="s">
        <v>1222</v>
      </c>
      <c r="E1209" s="101">
        <v>5</v>
      </c>
      <c r="F1209" s="90" t="s">
        <v>781</v>
      </c>
      <c r="G1209" s="96" t="s">
        <v>782</v>
      </c>
      <c r="H1209" s="276">
        <v>50</v>
      </c>
      <c r="I1209" s="90" t="s">
        <v>1150</v>
      </c>
      <c r="J1209" s="90" t="s">
        <v>1124</v>
      </c>
      <c r="K1209" s="276">
        <v>29.46</v>
      </c>
      <c r="L1209" s="277">
        <v>0.491</v>
      </c>
      <c r="M1209" s="278"/>
      <c r="N1209" s="282"/>
      <c r="O1209" s="276">
        <v>29.46</v>
      </c>
      <c r="P1209" s="112">
        <v>2</v>
      </c>
      <c r="Q1209" s="113"/>
      <c r="R1209" s="113"/>
    </row>
    <row r="1210" spans="1:18" ht="21">
      <c r="A1210" s="225"/>
      <c r="B1210" s="137"/>
      <c r="C1210" s="137"/>
      <c r="D1210" s="137"/>
      <c r="E1210" s="137"/>
      <c r="F1210" s="111"/>
      <c r="G1210" s="111"/>
      <c r="H1210" s="272"/>
      <c r="I1210" s="111"/>
      <c r="J1210" s="111"/>
      <c r="K1210" s="272"/>
      <c r="L1210" s="273"/>
      <c r="M1210" s="274"/>
      <c r="N1210" s="272"/>
      <c r="O1210" s="272"/>
      <c r="P1210" s="114"/>
      <c r="Q1210" s="114"/>
      <c r="R1210" s="114"/>
    </row>
    <row r="1211" spans="1:18" ht="81">
      <c r="A1211" s="222"/>
      <c r="B1211" s="222" t="s">
        <v>1114</v>
      </c>
      <c r="C1211" s="164"/>
      <c r="D1211" s="253" t="s">
        <v>1085</v>
      </c>
      <c r="E1211" s="254"/>
      <c r="F1211" s="255"/>
      <c r="G1211" s="255"/>
      <c r="H1211" s="255"/>
      <c r="I1211" s="256"/>
      <c r="J1211" s="255"/>
      <c r="K1211" s="250"/>
      <c r="L1211" s="251"/>
      <c r="M1211" s="250"/>
      <c r="N1211" s="290"/>
      <c r="O1211" s="250"/>
      <c r="P1211" s="112"/>
      <c r="Q1211" s="113"/>
      <c r="R1211" s="113"/>
    </row>
    <row r="1212" spans="1:18" ht="105">
      <c r="A1212" s="222">
        <v>422</v>
      </c>
      <c r="B1212" s="254" t="s">
        <v>2204</v>
      </c>
      <c r="C1212" s="254" t="s">
        <v>257</v>
      </c>
      <c r="D1212" s="164" t="s">
        <v>980</v>
      </c>
      <c r="E1212" s="254">
        <v>20</v>
      </c>
      <c r="F1212" s="96" t="s">
        <v>2538</v>
      </c>
      <c r="G1212" s="96"/>
      <c r="H1212" s="96"/>
      <c r="I1212" s="96" t="s">
        <v>157</v>
      </c>
      <c r="J1212" s="279" t="s">
        <v>147</v>
      </c>
      <c r="K1212" s="279">
        <v>1.84</v>
      </c>
      <c r="L1212" s="281">
        <f>K1212/5</f>
        <v>0.368</v>
      </c>
      <c r="M1212" s="279">
        <v>2.44</v>
      </c>
      <c r="N1212" s="295"/>
      <c r="O1212" s="279">
        <v>1.84</v>
      </c>
      <c r="P1212" s="112">
        <v>1</v>
      </c>
      <c r="Q1212" s="113"/>
      <c r="R1212" s="113"/>
    </row>
    <row r="1213" spans="1:18" ht="102">
      <c r="A1213" s="222">
        <v>422</v>
      </c>
      <c r="B1213" s="254" t="s">
        <v>2204</v>
      </c>
      <c r="C1213" s="254" t="s">
        <v>257</v>
      </c>
      <c r="D1213" s="164" t="s">
        <v>980</v>
      </c>
      <c r="E1213" s="254">
        <v>20</v>
      </c>
      <c r="F1213" s="300" t="s">
        <v>563</v>
      </c>
      <c r="G1213" s="96"/>
      <c r="H1213" s="276"/>
      <c r="I1213" s="300" t="s">
        <v>564</v>
      </c>
      <c r="J1213" s="301" t="s">
        <v>535</v>
      </c>
      <c r="K1213" s="301">
        <v>1.9500000000000002</v>
      </c>
      <c r="L1213" s="301">
        <v>0.39</v>
      </c>
      <c r="M1213" s="301">
        <v>2.44</v>
      </c>
      <c r="N1213" s="302">
        <v>2.44</v>
      </c>
      <c r="O1213" s="301">
        <v>1.95</v>
      </c>
      <c r="P1213" s="112">
        <v>2</v>
      </c>
      <c r="Q1213" s="113"/>
      <c r="R1213" s="113"/>
    </row>
    <row r="1214" spans="1:18" ht="63">
      <c r="A1214" s="227">
        <v>422</v>
      </c>
      <c r="B1214" s="283" t="s">
        <v>2204</v>
      </c>
      <c r="C1214" s="283" t="s">
        <v>257</v>
      </c>
      <c r="D1214" s="283" t="s">
        <v>980</v>
      </c>
      <c r="E1214" s="283">
        <v>20</v>
      </c>
      <c r="F1214" s="284" t="s">
        <v>326</v>
      </c>
      <c r="G1214" s="284"/>
      <c r="H1214" s="284"/>
      <c r="I1214" s="285" t="s">
        <v>327</v>
      </c>
      <c r="J1214" s="284" t="s">
        <v>179</v>
      </c>
      <c r="K1214" s="286">
        <v>0.4</v>
      </c>
      <c r="L1214" s="287">
        <v>0.4</v>
      </c>
      <c r="M1214" s="286">
        <v>0.49</v>
      </c>
      <c r="N1214" s="288">
        <v>0.49</v>
      </c>
      <c r="O1214" s="289">
        <v>2</v>
      </c>
      <c r="P1214" s="112">
        <v>3</v>
      </c>
      <c r="Q1214" s="113"/>
      <c r="R1214" s="113"/>
    </row>
    <row r="1215" spans="1:18" ht="105">
      <c r="A1215" s="226">
        <v>422</v>
      </c>
      <c r="B1215" s="101" t="s">
        <v>2204</v>
      </c>
      <c r="C1215" s="101" t="s">
        <v>257</v>
      </c>
      <c r="D1215" s="195" t="s">
        <v>980</v>
      </c>
      <c r="E1215" s="101">
        <v>20</v>
      </c>
      <c r="F1215" s="90" t="s">
        <v>783</v>
      </c>
      <c r="G1215" s="96" t="s">
        <v>1155</v>
      </c>
      <c r="H1215" s="276">
        <v>5</v>
      </c>
      <c r="I1215" s="90" t="s">
        <v>1148</v>
      </c>
      <c r="J1215" s="90" t="s">
        <v>1124</v>
      </c>
      <c r="K1215" s="276">
        <v>2.11</v>
      </c>
      <c r="L1215" s="277">
        <v>0.352</v>
      </c>
      <c r="M1215" s="278">
        <v>2.44</v>
      </c>
      <c r="N1215" s="282"/>
      <c r="O1215" s="276">
        <v>2.11</v>
      </c>
      <c r="P1215" s="112">
        <v>4</v>
      </c>
      <c r="Q1215" s="113"/>
      <c r="R1215" s="113"/>
    </row>
    <row r="1216" spans="1:18" ht="21">
      <c r="A1216" s="225"/>
      <c r="B1216" s="137"/>
      <c r="C1216" s="137"/>
      <c r="D1216" s="168"/>
      <c r="E1216" s="137"/>
      <c r="F1216" s="303"/>
      <c r="G1216" s="111"/>
      <c r="H1216" s="272"/>
      <c r="I1216" s="303"/>
      <c r="J1216" s="304"/>
      <c r="K1216" s="304"/>
      <c r="L1216" s="304"/>
      <c r="M1216" s="304"/>
      <c r="N1216" s="305"/>
      <c r="O1216" s="304"/>
      <c r="P1216" s="114"/>
      <c r="Q1216" s="114"/>
      <c r="R1216" s="114"/>
    </row>
    <row r="1217" spans="1:19" ht="147">
      <c r="A1217" s="226">
        <v>423</v>
      </c>
      <c r="B1217" s="101" t="s">
        <v>2204</v>
      </c>
      <c r="C1217" s="101" t="s">
        <v>257</v>
      </c>
      <c r="D1217" s="101" t="s">
        <v>1226</v>
      </c>
      <c r="E1217" s="101">
        <v>5</v>
      </c>
      <c r="F1217" s="90" t="s">
        <v>784</v>
      </c>
      <c r="G1217" s="96" t="s">
        <v>1128</v>
      </c>
      <c r="H1217" s="276">
        <v>20</v>
      </c>
      <c r="I1217" s="90" t="s">
        <v>785</v>
      </c>
      <c r="J1217" s="90" t="s">
        <v>1124</v>
      </c>
      <c r="K1217" s="276">
        <v>4.28</v>
      </c>
      <c r="L1217" s="277">
        <v>0.1785</v>
      </c>
      <c r="M1217" s="278"/>
      <c r="N1217" s="282"/>
      <c r="O1217" s="276">
        <v>6.42</v>
      </c>
      <c r="P1217" s="112">
        <v>1</v>
      </c>
      <c r="Q1217" s="113"/>
      <c r="R1217" s="113"/>
      <c r="S1217" s="82" t="s">
        <v>1217</v>
      </c>
    </row>
    <row r="1218" spans="1:18" ht="63">
      <c r="A1218" s="227">
        <v>423</v>
      </c>
      <c r="B1218" s="283" t="s">
        <v>2204</v>
      </c>
      <c r="C1218" s="283" t="s">
        <v>257</v>
      </c>
      <c r="D1218" s="283" t="s">
        <v>1226</v>
      </c>
      <c r="E1218" s="283">
        <v>5</v>
      </c>
      <c r="F1218" s="284" t="s">
        <v>328</v>
      </c>
      <c r="G1218" s="284"/>
      <c r="H1218" s="284"/>
      <c r="I1218" s="285" t="s">
        <v>181</v>
      </c>
      <c r="J1218" s="284" t="s">
        <v>179</v>
      </c>
      <c r="K1218" s="286">
        <v>7.52</v>
      </c>
      <c r="L1218" s="287">
        <v>0.2507</v>
      </c>
      <c r="M1218" s="286">
        <v>10.04</v>
      </c>
      <c r="N1218" s="288">
        <v>10.04</v>
      </c>
      <c r="O1218" s="289">
        <v>7.52</v>
      </c>
      <c r="P1218" s="112">
        <v>2</v>
      </c>
      <c r="Q1218" s="113"/>
      <c r="R1218" s="113"/>
    </row>
    <row r="1219" spans="1:18" ht="63">
      <c r="A1219" s="222">
        <v>423</v>
      </c>
      <c r="B1219" s="254" t="s">
        <v>2204</v>
      </c>
      <c r="C1219" s="254" t="s">
        <v>257</v>
      </c>
      <c r="D1219" s="254" t="s">
        <v>1226</v>
      </c>
      <c r="E1219" s="254">
        <v>5</v>
      </c>
      <c r="F1219" s="255" t="s">
        <v>725</v>
      </c>
      <c r="G1219" s="255"/>
      <c r="H1219" s="255"/>
      <c r="I1219" s="256" t="s">
        <v>1731</v>
      </c>
      <c r="J1219" s="255" t="s">
        <v>1724</v>
      </c>
      <c r="K1219" s="250">
        <v>9.52</v>
      </c>
      <c r="L1219" s="251">
        <v>9.52</v>
      </c>
      <c r="M1219" s="250"/>
      <c r="N1219" s="290"/>
      <c r="O1219" s="250">
        <v>9.52</v>
      </c>
      <c r="P1219" s="112">
        <v>3</v>
      </c>
      <c r="Q1219" s="113"/>
      <c r="R1219" s="113"/>
    </row>
    <row r="1220" spans="1:18" ht="21">
      <c r="A1220" s="225"/>
      <c r="B1220" s="137"/>
      <c r="C1220" s="137"/>
      <c r="D1220" s="137"/>
      <c r="E1220" s="137"/>
      <c r="F1220" s="111"/>
      <c r="G1220" s="111"/>
      <c r="H1220" s="272"/>
      <c r="I1220" s="111"/>
      <c r="J1220" s="111"/>
      <c r="K1220" s="272"/>
      <c r="L1220" s="273"/>
      <c r="M1220" s="274"/>
      <c r="N1220" s="294"/>
      <c r="O1220" s="272"/>
      <c r="P1220" s="114"/>
      <c r="Q1220" s="114"/>
      <c r="R1220" s="114"/>
    </row>
    <row r="1221" spans="1:18" ht="105">
      <c r="A1221" s="222">
        <v>424</v>
      </c>
      <c r="B1221" s="254" t="s">
        <v>1407</v>
      </c>
      <c r="C1221" s="254" t="s">
        <v>981</v>
      </c>
      <c r="D1221" s="254" t="s">
        <v>982</v>
      </c>
      <c r="E1221" s="254">
        <v>1100</v>
      </c>
      <c r="F1221" s="96" t="s">
        <v>2539</v>
      </c>
      <c r="G1221" s="96"/>
      <c r="H1221" s="96"/>
      <c r="I1221" s="96" t="s">
        <v>157</v>
      </c>
      <c r="J1221" s="279" t="s">
        <v>147</v>
      </c>
      <c r="K1221" s="279">
        <v>5.15</v>
      </c>
      <c r="L1221" s="281">
        <f>K1221/5</f>
        <v>1.03</v>
      </c>
      <c r="M1221" s="280">
        <v>5.7</v>
      </c>
      <c r="N1221" s="295"/>
      <c r="O1221" s="279">
        <v>5.15</v>
      </c>
      <c r="P1221" s="112">
        <v>1</v>
      </c>
      <c r="Q1221" s="113"/>
      <c r="R1221" s="113"/>
    </row>
    <row r="1222" spans="1:18" ht="105">
      <c r="A1222" s="226">
        <v>424</v>
      </c>
      <c r="B1222" s="101" t="s">
        <v>1407</v>
      </c>
      <c r="C1222" s="101" t="s">
        <v>981</v>
      </c>
      <c r="D1222" s="101" t="s">
        <v>982</v>
      </c>
      <c r="E1222" s="101">
        <v>1100</v>
      </c>
      <c r="F1222" s="90" t="s">
        <v>786</v>
      </c>
      <c r="G1222" s="96" t="s">
        <v>1134</v>
      </c>
      <c r="H1222" s="276">
        <v>5</v>
      </c>
      <c r="I1222" s="90" t="s">
        <v>1148</v>
      </c>
      <c r="J1222" s="90" t="s">
        <v>1124</v>
      </c>
      <c r="K1222" s="276">
        <v>5.39</v>
      </c>
      <c r="L1222" s="277">
        <v>0.898</v>
      </c>
      <c r="M1222" s="278">
        <v>5.7</v>
      </c>
      <c r="N1222" s="282"/>
      <c r="O1222" s="276">
        <v>5.39</v>
      </c>
      <c r="P1222" s="112">
        <v>2</v>
      </c>
      <c r="Q1222" s="113"/>
      <c r="R1222" s="113"/>
    </row>
    <row r="1223" spans="1:18" ht="81" customHeight="1">
      <c r="A1223" s="227">
        <v>424</v>
      </c>
      <c r="B1223" s="283" t="s">
        <v>1407</v>
      </c>
      <c r="C1223" s="283" t="s">
        <v>981</v>
      </c>
      <c r="D1223" s="283" t="s">
        <v>982</v>
      </c>
      <c r="E1223" s="283">
        <v>1100</v>
      </c>
      <c r="F1223" s="284" t="s">
        <v>329</v>
      </c>
      <c r="G1223" s="284"/>
      <c r="H1223" s="284"/>
      <c r="I1223" s="285" t="s">
        <v>165</v>
      </c>
      <c r="J1223" s="284" t="s">
        <v>179</v>
      </c>
      <c r="K1223" s="286">
        <v>1.08</v>
      </c>
      <c r="L1223" s="287">
        <v>1.08</v>
      </c>
      <c r="M1223" s="286">
        <v>1.114</v>
      </c>
      <c r="N1223" s="288">
        <v>1.114</v>
      </c>
      <c r="O1223" s="289">
        <v>5.4</v>
      </c>
      <c r="P1223" s="112">
        <v>3</v>
      </c>
      <c r="Q1223" s="113"/>
      <c r="R1223" s="113"/>
    </row>
    <row r="1224" spans="1:18" ht="36.75" customHeight="1">
      <c r="A1224" s="225"/>
      <c r="B1224" s="137"/>
      <c r="C1224" s="137"/>
      <c r="D1224" s="137"/>
      <c r="E1224" s="137"/>
      <c r="F1224" s="111"/>
      <c r="G1224" s="111"/>
      <c r="H1224" s="272"/>
      <c r="I1224" s="111"/>
      <c r="J1224" s="111"/>
      <c r="K1224" s="272"/>
      <c r="L1224" s="273"/>
      <c r="M1224" s="274"/>
      <c r="N1224" s="294"/>
      <c r="O1224" s="272"/>
      <c r="P1224" s="114"/>
      <c r="Q1224" s="114"/>
      <c r="R1224" s="114"/>
    </row>
    <row r="1225" spans="1:18" ht="63">
      <c r="A1225" s="222">
        <v>425</v>
      </c>
      <c r="B1225" s="254" t="s">
        <v>1407</v>
      </c>
      <c r="C1225" s="254" t="s">
        <v>981</v>
      </c>
      <c r="D1225" s="254" t="s">
        <v>1227</v>
      </c>
      <c r="E1225" s="254">
        <v>100</v>
      </c>
      <c r="F1225" s="96" t="s">
        <v>2540</v>
      </c>
      <c r="G1225" s="96"/>
      <c r="H1225" s="96"/>
      <c r="I1225" s="96" t="s">
        <v>2541</v>
      </c>
      <c r="J1225" s="279" t="s">
        <v>147</v>
      </c>
      <c r="K1225" s="280">
        <v>9.9</v>
      </c>
      <c r="L1225" s="281">
        <f>K1225/30</f>
        <v>0.33</v>
      </c>
      <c r="M1225" s="279" t="s">
        <v>162</v>
      </c>
      <c r="N1225" s="295"/>
      <c r="O1225" s="280">
        <v>9.9</v>
      </c>
      <c r="P1225" s="112">
        <v>1</v>
      </c>
      <c r="Q1225" s="113"/>
      <c r="R1225" s="113"/>
    </row>
    <row r="1226" spans="1:18" ht="21">
      <c r="A1226" s="225"/>
      <c r="B1226" s="137"/>
      <c r="C1226" s="137"/>
      <c r="D1226" s="137"/>
      <c r="E1226" s="137"/>
      <c r="F1226" s="111"/>
      <c r="G1226" s="111"/>
      <c r="H1226" s="111"/>
      <c r="I1226" s="111"/>
      <c r="J1226" s="272"/>
      <c r="K1226" s="274"/>
      <c r="L1226" s="273"/>
      <c r="M1226" s="272"/>
      <c r="N1226" s="272"/>
      <c r="O1226" s="272"/>
      <c r="P1226" s="114"/>
      <c r="Q1226" s="114"/>
      <c r="R1226" s="114"/>
    </row>
    <row r="1227" spans="1:18" ht="126">
      <c r="A1227" s="222">
        <v>426</v>
      </c>
      <c r="B1227" s="254" t="s">
        <v>1407</v>
      </c>
      <c r="C1227" s="254" t="s">
        <v>983</v>
      </c>
      <c r="D1227" s="254" t="s">
        <v>1228</v>
      </c>
      <c r="E1227" s="254">
        <v>5</v>
      </c>
      <c r="F1227" s="90" t="s">
        <v>787</v>
      </c>
      <c r="G1227" s="96" t="s">
        <v>788</v>
      </c>
      <c r="H1227" s="276">
        <v>10</v>
      </c>
      <c r="I1227" s="90" t="s">
        <v>2956</v>
      </c>
      <c r="J1227" s="90" t="s">
        <v>1124</v>
      </c>
      <c r="K1227" s="276">
        <v>6.48</v>
      </c>
      <c r="L1227" s="277">
        <v>0.54</v>
      </c>
      <c r="M1227" s="278"/>
      <c r="N1227" s="282"/>
      <c r="O1227" s="276">
        <v>6.48</v>
      </c>
      <c r="P1227" s="112">
        <v>1</v>
      </c>
      <c r="Q1227" s="113"/>
      <c r="R1227" s="113"/>
    </row>
    <row r="1228" spans="1:18" ht="21">
      <c r="A1228" s="225"/>
      <c r="B1228" s="137"/>
      <c r="C1228" s="137"/>
      <c r="D1228" s="137"/>
      <c r="E1228" s="137"/>
      <c r="F1228" s="111"/>
      <c r="G1228" s="111"/>
      <c r="H1228" s="272"/>
      <c r="I1228" s="111"/>
      <c r="J1228" s="111"/>
      <c r="K1228" s="272"/>
      <c r="L1228" s="273"/>
      <c r="M1228" s="274"/>
      <c r="N1228" s="272"/>
      <c r="O1228" s="272"/>
      <c r="P1228" s="114"/>
      <c r="Q1228" s="114"/>
      <c r="R1228" s="114"/>
    </row>
    <row r="1229" spans="1:18" ht="81.75">
      <c r="A1229" s="222">
        <v>427</v>
      </c>
      <c r="B1229" s="254" t="s">
        <v>1408</v>
      </c>
      <c r="C1229" s="254" t="s">
        <v>97</v>
      </c>
      <c r="D1229" s="254" t="s">
        <v>837</v>
      </c>
      <c r="E1229" s="254">
        <v>1900</v>
      </c>
      <c r="F1229" s="255" t="s">
        <v>726</v>
      </c>
      <c r="G1229" s="255"/>
      <c r="H1229" s="255"/>
      <c r="I1229" s="256" t="s">
        <v>1723</v>
      </c>
      <c r="J1229" s="255" t="s">
        <v>1724</v>
      </c>
      <c r="K1229" s="250">
        <v>5.8</v>
      </c>
      <c r="L1229" s="251">
        <v>5.8</v>
      </c>
      <c r="M1229" s="250">
        <v>7.49</v>
      </c>
      <c r="N1229" s="290"/>
      <c r="O1229" s="250">
        <v>5.8</v>
      </c>
      <c r="P1229" s="112">
        <v>1</v>
      </c>
      <c r="Q1229" s="113"/>
      <c r="R1229" s="113"/>
    </row>
    <row r="1230" spans="1:18" ht="126">
      <c r="A1230" s="222">
        <v>427</v>
      </c>
      <c r="B1230" s="254" t="s">
        <v>1408</v>
      </c>
      <c r="C1230" s="254" t="s">
        <v>97</v>
      </c>
      <c r="D1230" s="254" t="s">
        <v>837</v>
      </c>
      <c r="E1230" s="254">
        <v>1900</v>
      </c>
      <c r="F1230" s="96" t="s">
        <v>2542</v>
      </c>
      <c r="G1230" s="96"/>
      <c r="H1230" s="96"/>
      <c r="I1230" s="96" t="s">
        <v>157</v>
      </c>
      <c r="J1230" s="279" t="s">
        <v>147</v>
      </c>
      <c r="K1230" s="280">
        <v>126</v>
      </c>
      <c r="L1230" s="281">
        <f>K1230/100</f>
        <v>1.26</v>
      </c>
      <c r="M1230" s="279">
        <v>149.96</v>
      </c>
      <c r="N1230" s="295"/>
      <c r="O1230" s="280">
        <v>6.3</v>
      </c>
      <c r="P1230" s="112">
        <v>2</v>
      </c>
      <c r="Q1230" s="113"/>
      <c r="R1230" s="113"/>
    </row>
    <row r="1231" spans="1:18" ht="147">
      <c r="A1231" s="226">
        <v>427</v>
      </c>
      <c r="B1231" s="101" t="s">
        <v>1408</v>
      </c>
      <c r="C1231" s="101" t="s">
        <v>97</v>
      </c>
      <c r="D1231" s="101" t="s">
        <v>837</v>
      </c>
      <c r="E1231" s="101">
        <v>1900</v>
      </c>
      <c r="F1231" s="90" t="s">
        <v>789</v>
      </c>
      <c r="G1231" s="96" t="s">
        <v>1141</v>
      </c>
      <c r="H1231" s="276">
        <v>5</v>
      </c>
      <c r="I1231" s="90" t="s">
        <v>1148</v>
      </c>
      <c r="J1231" s="90" t="s">
        <v>1124</v>
      </c>
      <c r="K1231" s="276">
        <v>7.08</v>
      </c>
      <c r="L1231" s="277">
        <v>1.18</v>
      </c>
      <c r="M1231" s="278">
        <v>7.49</v>
      </c>
      <c r="N1231" s="282"/>
      <c r="O1231" s="276">
        <v>7.08</v>
      </c>
      <c r="P1231" s="112">
        <v>3</v>
      </c>
      <c r="Q1231" s="113"/>
      <c r="R1231" s="113"/>
    </row>
    <row r="1232" spans="1:18" ht="21">
      <c r="A1232" s="225"/>
      <c r="B1232" s="137"/>
      <c r="C1232" s="137"/>
      <c r="D1232" s="137"/>
      <c r="E1232" s="137"/>
      <c r="F1232" s="111"/>
      <c r="G1232" s="111"/>
      <c r="H1232" s="272"/>
      <c r="I1232" s="111"/>
      <c r="J1232" s="111"/>
      <c r="K1232" s="272"/>
      <c r="L1232" s="273"/>
      <c r="M1232" s="274"/>
      <c r="N1232" s="272"/>
      <c r="O1232" s="272"/>
      <c r="P1232" s="114"/>
      <c r="Q1232" s="114"/>
      <c r="R1232" s="114"/>
    </row>
    <row r="1233" spans="1:18" ht="63">
      <c r="A1233" s="222">
        <v>428</v>
      </c>
      <c r="B1233" s="254" t="s">
        <v>1408</v>
      </c>
      <c r="C1233" s="254" t="s">
        <v>97</v>
      </c>
      <c r="D1233" s="254" t="s">
        <v>1223</v>
      </c>
      <c r="E1233" s="254">
        <v>300</v>
      </c>
      <c r="F1233" s="255" t="s">
        <v>727</v>
      </c>
      <c r="G1233" s="255"/>
      <c r="H1233" s="255"/>
      <c r="I1233" s="256" t="s">
        <v>1726</v>
      </c>
      <c r="J1233" s="255" t="s">
        <v>1724</v>
      </c>
      <c r="K1233" s="250">
        <v>5.1</v>
      </c>
      <c r="L1233" s="251">
        <v>5.1</v>
      </c>
      <c r="M1233" s="250"/>
      <c r="N1233" s="290"/>
      <c r="O1233" s="250">
        <v>5.1</v>
      </c>
      <c r="P1233" s="112">
        <v>1</v>
      </c>
      <c r="Q1233" s="113"/>
      <c r="R1233" s="113"/>
    </row>
    <row r="1234" spans="1:18" ht="189">
      <c r="A1234" s="226">
        <v>428</v>
      </c>
      <c r="B1234" s="101" t="s">
        <v>1408</v>
      </c>
      <c r="C1234" s="101" t="s">
        <v>97</v>
      </c>
      <c r="D1234" s="101" t="s">
        <v>1223</v>
      </c>
      <c r="E1234" s="101">
        <v>300</v>
      </c>
      <c r="F1234" s="90" t="s">
        <v>790</v>
      </c>
      <c r="G1234" s="96" t="s">
        <v>33</v>
      </c>
      <c r="H1234" s="276">
        <v>10</v>
      </c>
      <c r="I1234" s="90" t="s">
        <v>1153</v>
      </c>
      <c r="J1234" s="90" t="s">
        <v>1124</v>
      </c>
      <c r="K1234" s="276">
        <v>5.21</v>
      </c>
      <c r="L1234" s="277">
        <v>0.434</v>
      </c>
      <c r="M1234" s="278"/>
      <c r="N1234" s="282"/>
      <c r="O1234" s="276">
        <v>5.21</v>
      </c>
      <c r="P1234" s="112">
        <v>2</v>
      </c>
      <c r="Q1234" s="113"/>
      <c r="R1234" s="113"/>
    </row>
    <row r="1235" spans="1:18" ht="21">
      <c r="A1235" s="225"/>
      <c r="B1235" s="137"/>
      <c r="C1235" s="137"/>
      <c r="D1235" s="137"/>
      <c r="E1235" s="137"/>
      <c r="F1235" s="111"/>
      <c r="G1235" s="111"/>
      <c r="H1235" s="272"/>
      <c r="I1235" s="111"/>
      <c r="J1235" s="111"/>
      <c r="K1235" s="272"/>
      <c r="L1235" s="273"/>
      <c r="M1235" s="274"/>
      <c r="N1235" s="294"/>
      <c r="O1235" s="272"/>
      <c r="P1235" s="114"/>
      <c r="Q1235" s="114"/>
      <c r="R1235" s="114"/>
    </row>
    <row r="1236" spans="1:18" ht="61.5">
      <c r="A1236" s="222">
        <v>429</v>
      </c>
      <c r="B1236" s="254" t="s">
        <v>1408</v>
      </c>
      <c r="C1236" s="254" t="s">
        <v>2755</v>
      </c>
      <c r="D1236" s="254" t="s">
        <v>288</v>
      </c>
      <c r="E1236" s="254">
        <v>5</v>
      </c>
      <c r="F1236" s="255" t="s">
        <v>728</v>
      </c>
      <c r="G1236" s="255"/>
      <c r="H1236" s="255"/>
      <c r="I1236" s="256" t="s">
        <v>1744</v>
      </c>
      <c r="J1236" s="255" t="s">
        <v>1724</v>
      </c>
      <c r="K1236" s="250">
        <v>2.33</v>
      </c>
      <c r="L1236" s="251">
        <v>2.33</v>
      </c>
      <c r="M1236" s="250"/>
      <c r="N1236" s="290"/>
      <c r="O1236" s="250">
        <v>2.33</v>
      </c>
      <c r="P1236" s="112">
        <v>1</v>
      </c>
      <c r="Q1236" s="113"/>
      <c r="R1236" s="113"/>
    </row>
    <row r="1237" spans="1:18" ht="147">
      <c r="A1237" s="226">
        <v>429</v>
      </c>
      <c r="B1237" s="101" t="s">
        <v>1408</v>
      </c>
      <c r="C1237" s="101" t="s">
        <v>2755</v>
      </c>
      <c r="D1237" s="101" t="s">
        <v>288</v>
      </c>
      <c r="E1237" s="101">
        <v>5</v>
      </c>
      <c r="F1237" s="90" t="s">
        <v>791</v>
      </c>
      <c r="G1237" s="96" t="s">
        <v>792</v>
      </c>
      <c r="H1237" s="276">
        <v>20</v>
      </c>
      <c r="I1237" s="90" t="s">
        <v>196</v>
      </c>
      <c r="J1237" s="90" t="s">
        <v>1124</v>
      </c>
      <c r="K1237" s="276">
        <v>2.56</v>
      </c>
      <c r="L1237" s="277">
        <v>0.1065</v>
      </c>
      <c r="M1237" s="278"/>
      <c r="N1237" s="282"/>
      <c r="O1237" s="276">
        <v>2.56</v>
      </c>
      <c r="P1237" s="112">
        <v>2</v>
      </c>
      <c r="Q1237" s="113"/>
      <c r="R1237" s="113"/>
    </row>
    <row r="1238" spans="1:18" ht="21">
      <c r="A1238" s="225"/>
      <c r="B1238" s="137"/>
      <c r="C1238" s="137"/>
      <c r="D1238" s="137"/>
      <c r="E1238" s="137"/>
      <c r="F1238" s="111"/>
      <c r="G1238" s="111"/>
      <c r="H1238" s="272"/>
      <c r="I1238" s="111"/>
      <c r="J1238" s="111"/>
      <c r="K1238" s="272"/>
      <c r="L1238" s="273"/>
      <c r="M1238" s="274"/>
      <c r="N1238" s="294"/>
      <c r="O1238" s="272"/>
      <c r="P1238" s="114"/>
      <c r="Q1238" s="114"/>
      <c r="R1238" s="114"/>
    </row>
    <row r="1239" spans="1:18" ht="105">
      <c r="A1239" s="222">
        <v>430</v>
      </c>
      <c r="B1239" s="254" t="s">
        <v>1408</v>
      </c>
      <c r="C1239" s="254" t="s">
        <v>2103</v>
      </c>
      <c r="D1239" s="254" t="s">
        <v>838</v>
      </c>
      <c r="E1239" s="254">
        <v>20</v>
      </c>
      <c r="F1239" s="96" t="s">
        <v>2543</v>
      </c>
      <c r="G1239" s="96"/>
      <c r="H1239" s="96"/>
      <c r="I1239" s="96" t="s">
        <v>157</v>
      </c>
      <c r="J1239" s="279" t="s">
        <v>147</v>
      </c>
      <c r="K1239" s="280">
        <v>95</v>
      </c>
      <c r="L1239" s="281">
        <f>K1239/50</f>
        <v>1.9</v>
      </c>
      <c r="M1239" s="279">
        <v>147.17</v>
      </c>
      <c r="N1239" s="295"/>
      <c r="O1239" s="280">
        <v>11.4</v>
      </c>
      <c r="P1239" s="112">
        <v>1</v>
      </c>
      <c r="Q1239" s="113"/>
      <c r="R1239" s="113"/>
    </row>
    <row r="1240" spans="1:18" ht="63">
      <c r="A1240" s="222">
        <v>430</v>
      </c>
      <c r="B1240" s="254" t="s">
        <v>1408</v>
      </c>
      <c r="C1240" s="254" t="s">
        <v>2103</v>
      </c>
      <c r="D1240" s="254" t="s">
        <v>838</v>
      </c>
      <c r="E1240" s="254">
        <v>20</v>
      </c>
      <c r="F1240" s="255" t="s">
        <v>729</v>
      </c>
      <c r="G1240" s="255"/>
      <c r="H1240" s="255"/>
      <c r="I1240" s="256" t="s">
        <v>1729</v>
      </c>
      <c r="J1240" s="255" t="s">
        <v>1724</v>
      </c>
      <c r="K1240" s="250">
        <v>11.84</v>
      </c>
      <c r="L1240" s="251">
        <v>1.9733</v>
      </c>
      <c r="M1240" s="250"/>
      <c r="N1240" s="290"/>
      <c r="O1240" s="250">
        <v>11.84</v>
      </c>
      <c r="P1240" s="112">
        <v>2</v>
      </c>
      <c r="Q1240" s="113"/>
      <c r="R1240" s="113"/>
    </row>
    <row r="1241" spans="1:18" ht="189">
      <c r="A1241" s="226">
        <v>430</v>
      </c>
      <c r="B1241" s="101" t="s">
        <v>1408</v>
      </c>
      <c r="C1241" s="101" t="s">
        <v>2103</v>
      </c>
      <c r="D1241" s="101" t="s">
        <v>838</v>
      </c>
      <c r="E1241" s="101">
        <v>20</v>
      </c>
      <c r="F1241" s="90" t="s">
        <v>793</v>
      </c>
      <c r="G1241" s="96" t="s">
        <v>1147</v>
      </c>
      <c r="H1241" s="276">
        <v>6</v>
      </c>
      <c r="I1241" s="90" t="s">
        <v>1123</v>
      </c>
      <c r="J1241" s="90" t="s">
        <v>1124</v>
      </c>
      <c r="K1241" s="276">
        <v>12.04</v>
      </c>
      <c r="L1241" s="277">
        <v>1.6717</v>
      </c>
      <c r="M1241" s="278"/>
      <c r="N1241" s="282"/>
      <c r="O1241" s="276">
        <v>12.04</v>
      </c>
      <c r="P1241" s="112">
        <v>3</v>
      </c>
      <c r="Q1241" s="113"/>
      <c r="R1241" s="113"/>
    </row>
    <row r="1242" spans="1:18" ht="21">
      <c r="A1242" s="225"/>
      <c r="B1242" s="137"/>
      <c r="C1242" s="137"/>
      <c r="D1242" s="137"/>
      <c r="E1242" s="137"/>
      <c r="F1242" s="111"/>
      <c r="G1242" s="111"/>
      <c r="H1242" s="272"/>
      <c r="I1242" s="111"/>
      <c r="J1242" s="111"/>
      <c r="K1242" s="272"/>
      <c r="L1242" s="273"/>
      <c r="M1242" s="274"/>
      <c r="N1242" s="294"/>
      <c r="O1242" s="272"/>
      <c r="P1242" s="114"/>
      <c r="Q1242" s="114"/>
      <c r="R1242" s="114"/>
    </row>
    <row r="1243" spans="1:18" ht="126">
      <c r="A1243" s="222">
        <v>431</v>
      </c>
      <c r="B1243" s="254" t="s">
        <v>1408</v>
      </c>
      <c r="C1243" s="254" t="s">
        <v>2103</v>
      </c>
      <c r="D1243" s="254" t="s">
        <v>1224</v>
      </c>
      <c r="E1243" s="254">
        <v>2</v>
      </c>
      <c r="F1243" s="90" t="s">
        <v>794</v>
      </c>
      <c r="G1243" s="96" t="s">
        <v>1147</v>
      </c>
      <c r="H1243" s="276">
        <v>14</v>
      </c>
      <c r="I1243" s="90" t="s">
        <v>2447</v>
      </c>
      <c r="J1243" s="90" t="s">
        <v>1124</v>
      </c>
      <c r="K1243" s="276">
        <v>6.14</v>
      </c>
      <c r="L1243" s="277">
        <v>0.3657</v>
      </c>
      <c r="M1243" s="278"/>
      <c r="N1243" s="282"/>
      <c r="O1243" s="276">
        <v>6.14</v>
      </c>
      <c r="P1243" s="112">
        <v>1</v>
      </c>
      <c r="Q1243" s="113"/>
      <c r="R1243" s="113"/>
    </row>
    <row r="1244" spans="1:18" ht="21">
      <c r="A1244" s="225"/>
      <c r="B1244" s="137"/>
      <c r="C1244" s="137"/>
      <c r="D1244" s="137"/>
      <c r="E1244" s="137"/>
      <c r="F1244" s="111"/>
      <c r="G1244" s="111"/>
      <c r="H1244" s="272"/>
      <c r="I1244" s="111"/>
      <c r="J1244" s="111"/>
      <c r="K1244" s="272"/>
      <c r="L1244" s="273"/>
      <c r="M1244" s="274"/>
      <c r="N1244" s="272"/>
      <c r="O1244" s="272"/>
      <c r="P1244" s="114"/>
      <c r="Q1244" s="114"/>
      <c r="R1244" s="114"/>
    </row>
    <row r="1245" spans="1:18" ht="42">
      <c r="A1245" s="222">
        <v>432</v>
      </c>
      <c r="B1245" s="254" t="s">
        <v>1408</v>
      </c>
      <c r="C1245" s="254" t="s">
        <v>2128</v>
      </c>
      <c r="D1245" s="254" t="s">
        <v>2129</v>
      </c>
      <c r="E1245" s="254">
        <v>2</v>
      </c>
      <c r="F1245" s="255"/>
      <c r="G1245" s="255"/>
      <c r="H1245" s="255"/>
      <c r="I1245" s="256"/>
      <c r="J1245" s="255"/>
      <c r="K1245" s="250"/>
      <c r="L1245" s="251"/>
      <c r="M1245" s="250"/>
      <c r="N1245" s="290"/>
      <c r="O1245" s="250"/>
      <c r="P1245" s="112">
        <v>0</v>
      </c>
      <c r="Q1245" s="113"/>
      <c r="R1245" s="113"/>
    </row>
    <row r="1246" spans="1:18" ht="21">
      <c r="A1246" s="225"/>
      <c r="B1246" s="137"/>
      <c r="C1246" s="137"/>
      <c r="D1246" s="137"/>
      <c r="E1246" s="137"/>
      <c r="F1246" s="296"/>
      <c r="G1246" s="296"/>
      <c r="H1246" s="296"/>
      <c r="I1246" s="297"/>
      <c r="J1246" s="296"/>
      <c r="K1246" s="292"/>
      <c r="L1246" s="298"/>
      <c r="M1246" s="292"/>
      <c r="N1246" s="292"/>
      <c r="O1246" s="292"/>
      <c r="P1246" s="114"/>
      <c r="Q1246" s="114"/>
      <c r="R1246" s="114"/>
    </row>
    <row r="1247" spans="1:19" ht="126">
      <c r="A1247" s="226">
        <v>433</v>
      </c>
      <c r="B1247" s="101" t="s">
        <v>2155</v>
      </c>
      <c r="C1247" s="195" t="s">
        <v>2194</v>
      </c>
      <c r="D1247" s="101" t="s">
        <v>1225</v>
      </c>
      <c r="E1247" s="101">
        <v>2</v>
      </c>
      <c r="F1247" s="90" t="s">
        <v>795</v>
      </c>
      <c r="G1247" s="96" t="s">
        <v>2476</v>
      </c>
      <c r="H1247" s="276">
        <v>10</v>
      </c>
      <c r="I1247" s="90" t="s">
        <v>1168</v>
      </c>
      <c r="J1247" s="90" t="s">
        <v>1124</v>
      </c>
      <c r="K1247" s="276">
        <v>7.69</v>
      </c>
      <c r="L1247" s="277">
        <v>0.641</v>
      </c>
      <c r="M1247" s="278"/>
      <c r="N1247" s="282"/>
      <c r="O1247" s="276">
        <v>7.69</v>
      </c>
      <c r="P1247" s="112">
        <v>1</v>
      </c>
      <c r="Q1247" s="113"/>
      <c r="R1247" s="113"/>
      <c r="S1247" s="82" t="s">
        <v>1217</v>
      </c>
    </row>
    <row r="1248" spans="1:18" ht="61.5">
      <c r="A1248" s="222">
        <v>433</v>
      </c>
      <c r="B1248" s="254" t="s">
        <v>2155</v>
      </c>
      <c r="C1248" s="164" t="s">
        <v>2194</v>
      </c>
      <c r="D1248" s="254" t="s">
        <v>1225</v>
      </c>
      <c r="E1248" s="254">
        <v>2</v>
      </c>
      <c r="F1248" s="255" t="s">
        <v>730</v>
      </c>
      <c r="G1248" s="255"/>
      <c r="H1248" s="255"/>
      <c r="I1248" s="256" t="s">
        <v>1731</v>
      </c>
      <c r="J1248" s="255" t="s">
        <v>1724</v>
      </c>
      <c r="K1248" s="250">
        <v>11.28</v>
      </c>
      <c r="L1248" s="251">
        <v>11.28</v>
      </c>
      <c r="M1248" s="250"/>
      <c r="N1248" s="290"/>
      <c r="O1248" s="250">
        <v>11.28</v>
      </c>
      <c r="P1248" s="112">
        <v>2</v>
      </c>
      <c r="Q1248" s="113"/>
      <c r="R1248" s="113"/>
    </row>
    <row r="1249" spans="1:18" ht="21">
      <c r="A1249" s="225"/>
      <c r="B1249" s="137"/>
      <c r="C1249" s="168"/>
      <c r="D1249" s="137"/>
      <c r="E1249" s="137"/>
      <c r="F1249" s="111"/>
      <c r="G1249" s="111"/>
      <c r="H1249" s="272"/>
      <c r="I1249" s="111"/>
      <c r="J1249" s="111"/>
      <c r="K1249" s="272"/>
      <c r="L1249" s="273"/>
      <c r="M1249" s="274"/>
      <c r="N1249" s="272"/>
      <c r="O1249" s="272"/>
      <c r="P1249" s="114"/>
      <c r="Q1249" s="114"/>
      <c r="R1249" s="114"/>
    </row>
    <row r="1250" spans="1:18" ht="81.75">
      <c r="A1250" s="222">
        <v>434</v>
      </c>
      <c r="B1250" s="254" t="s">
        <v>2155</v>
      </c>
      <c r="C1250" s="254" t="s">
        <v>649</v>
      </c>
      <c r="D1250" s="254" t="s">
        <v>650</v>
      </c>
      <c r="E1250" s="254">
        <v>15</v>
      </c>
      <c r="F1250" s="255" t="s">
        <v>731</v>
      </c>
      <c r="G1250" s="255"/>
      <c r="H1250" s="255"/>
      <c r="I1250" s="256" t="s">
        <v>1723</v>
      </c>
      <c r="J1250" s="255" t="s">
        <v>1724</v>
      </c>
      <c r="K1250" s="250">
        <v>12.68</v>
      </c>
      <c r="L1250" s="251">
        <v>12.68</v>
      </c>
      <c r="M1250" s="250">
        <v>13.19</v>
      </c>
      <c r="N1250" s="290"/>
      <c r="O1250" s="250">
        <v>12.68</v>
      </c>
      <c r="P1250" s="112">
        <v>1</v>
      </c>
      <c r="Q1250" s="113"/>
      <c r="R1250" s="113"/>
    </row>
    <row r="1251" spans="1:18" ht="189">
      <c r="A1251" s="226">
        <v>434</v>
      </c>
      <c r="B1251" s="101" t="s">
        <v>2155</v>
      </c>
      <c r="C1251" s="101" t="s">
        <v>649</v>
      </c>
      <c r="D1251" s="101" t="s">
        <v>650</v>
      </c>
      <c r="E1251" s="101">
        <v>15</v>
      </c>
      <c r="F1251" s="90" t="s">
        <v>796</v>
      </c>
      <c r="G1251" s="96" t="s">
        <v>775</v>
      </c>
      <c r="H1251" s="276">
        <v>1</v>
      </c>
      <c r="I1251" s="90" t="s">
        <v>1123</v>
      </c>
      <c r="J1251" s="90" t="s">
        <v>1124</v>
      </c>
      <c r="K1251" s="276">
        <v>12.78</v>
      </c>
      <c r="L1251" s="277">
        <v>10.65</v>
      </c>
      <c r="M1251" s="278">
        <v>13.19</v>
      </c>
      <c r="N1251" s="282"/>
      <c r="O1251" s="276">
        <v>12.78</v>
      </c>
      <c r="P1251" s="112">
        <v>2</v>
      </c>
      <c r="Q1251" s="113"/>
      <c r="R1251" s="113"/>
    </row>
    <row r="1252" spans="1:18" ht="21">
      <c r="A1252" s="225"/>
      <c r="B1252" s="137"/>
      <c r="C1252" s="137"/>
      <c r="D1252" s="137"/>
      <c r="E1252" s="137"/>
      <c r="F1252" s="111"/>
      <c r="G1252" s="111"/>
      <c r="H1252" s="272"/>
      <c r="I1252" s="111"/>
      <c r="J1252" s="111"/>
      <c r="K1252" s="272"/>
      <c r="L1252" s="273"/>
      <c r="M1252" s="274"/>
      <c r="N1252" s="294"/>
      <c r="O1252" s="272"/>
      <c r="P1252" s="114"/>
      <c r="Q1252" s="114"/>
      <c r="R1252" s="114"/>
    </row>
    <row r="1253" spans="1:19" ht="63">
      <c r="A1253" s="226">
        <v>435</v>
      </c>
      <c r="B1253" s="101" t="s">
        <v>2156</v>
      </c>
      <c r="C1253" s="101" t="s">
        <v>651</v>
      </c>
      <c r="D1253" s="101" t="s">
        <v>287</v>
      </c>
      <c r="E1253" s="101">
        <v>210</v>
      </c>
      <c r="F1253" s="90" t="s">
        <v>797</v>
      </c>
      <c r="G1253" s="96" t="s">
        <v>1132</v>
      </c>
      <c r="H1253" s="276">
        <v>30</v>
      </c>
      <c r="I1253" s="90" t="s">
        <v>1150</v>
      </c>
      <c r="J1253" s="90" t="s">
        <v>1124</v>
      </c>
      <c r="K1253" s="276">
        <v>9.04</v>
      </c>
      <c r="L1253" s="277">
        <v>0.251</v>
      </c>
      <c r="M1253" s="278"/>
      <c r="N1253" s="282"/>
      <c r="O1253" s="276">
        <v>3.01</v>
      </c>
      <c r="P1253" s="112">
        <v>1</v>
      </c>
      <c r="Q1253" s="113"/>
      <c r="R1253" s="113"/>
      <c r="S1253" s="82" t="s">
        <v>1217</v>
      </c>
    </row>
    <row r="1254" spans="1:19" ht="60.75">
      <c r="A1254" s="227">
        <v>435</v>
      </c>
      <c r="B1254" s="283" t="s">
        <v>2156</v>
      </c>
      <c r="C1254" s="283" t="s">
        <v>651</v>
      </c>
      <c r="D1254" s="283" t="s">
        <v>287</v>
      </c>
      <c r="E1254" s="283">
        <v>210</v>
      </c>
      <c r="F1254" s="284" t="s">
        <v>330</v>
      </c>
      <c r="G1254" s="284"/>
      <c r="H1254" s="284"/>
      <c r="I1254" s="285" t="s">
        <v>184</v>
      </c>
      <c r="J1254" s="284" t="s">
        <v>179</v>
      </c>
      <c r="K1254" s="286">
        <v>3.12</v>
      </c>
      <c r="L1254" s="287">
        <v>0.312</v>
      </c>
      <c r="M1254" s="286" t="s">
        <v>182</v>
      </c>
      <c r="N1254" s="288" t="s">
        <v>182</v>
      </c>
      <c r="O1254" s="289">
        <v>3.12</v>
      </c>
      <c r="P1254" s="112">
        <v>2</v>
      </c>
      <c r="Q1254" s="113"/>
      <c r="R1254" s="113"/>
      <c r="S1254" s="82" t="s">
        <v>1217</v>
      </c>
    </row>
    <row r="1255" spans="1:18" ht="61.5">
      <c r="A1255" s="222">
        <v>435</v>
      </c>
      <c r="B1255" s="254" t="s">
        <v>2156</v>
      </c>
      <c r="C1255" s="254" t="s">
        <v>651</v>
      </c>
      <c r="D1255" s="254" t="s">
        <v>287</v>
      </c>
      <c r="E1255" s="254">
        <v>210</v>
      </c>
      <c r="F1255" s="255" t="s">
        <v>732</v>
      </c>
      <c r="G1255" s="255"/>
      <c r="H1255" s="255"/>
      <c r="I1255" s="256" t="s">
        <v>1726</v>
      </c>
      <c r="J1255" s="255" t="s">
        <v>1724</v>
      </c>
      <c r="K1255" s="250">
        <v>4.45</v>
      </c>
      <c r="L1255" s="251">
        <v>4.45</v>
      </c>
      <c r="M1255" s="250"/>
      <c r="N1255" s="290"/>
      <c r="O1255" s="250">
        <v>4.94</v>
      </c>
      <c r="P1255" s="112">
        <v>3</v>
      </c>
      <c r="Q1255" s="113"/>
      <c r="R1255" s="113"/>
    </row>
    <row r="1256" spans="1:18" ht="21">
      <c r="A1256" s="225"/>
      <c r="B1256" s="137"/>
      <c r="C1256" s="137"/>
      <c r="D1256" s="137"/>
      <c r="E1256" s="137"/>
      <c r="F1256" s="111"/>
      <c r="G1256" s="111"/>
      <c r="H1256" s="272"/>
      <c r="I1256" s="111"/>
      <c r="J1256" s="111"/>
      <c r="K1256" s="272"/>
      <c r="L1256" s="273"/>
      <c r="M1256" s="274"/>
      <c r="N1256" s="294"/>
      <c r="O1256" s="272"/>
      <c r="P1256" s="114"/>
      <c r="Q1256" s="114"/>
      <c r="R1256" s="114"/>
    </row>
    <row r="1257" spans="1:18" ht="61.5">
      <c r="A1257" s="222">
        <v>436</v>
      </c>
      <c r="B1257" s="254" t="s">
        <v>2156</v>
      </c>
      <c r="C1257" s="254" t="s">
        <v>651</v>
      </c>
      <c r="D1257" s="254" t="s">
        <v>286</v>
      </c>
      <c r="E1257" s="254">
        <v>50</v>
      </c>
      <c r="F1257" s="255" t="s">
        <v>733</v>
      </c>
      <c r="G1257" s="255"/>
      <c r="H1257" s="255"/>
      <c r="I1257" s="256" t="s">
        <v>1758</v>
      </c>
      <c r="J1257" s="255" t="s">
        <v>1724</v>
      </c>
      <c r="K1257" s="250">
        <v>7.15</v>
      </c>
      <c r="L1257" s="251">
        <v>7.15</v>
      </c>
      <c r="M1257" s="250"/>
      <c r="N1257" s="290"/>
      <c r="O1257" s="250">
        <v>7.15</v>
      </c>
      <c r="P1257" s="112">
        <v>1</v>
      </c>
      <c r="Q1257" s="113"/>
      <c r="R1257" s="113"/>
    </row>
    <row r="1258" spans="1:18" ht="126">
      <c r="A1258" s="226">
        <v>436</v>
      </c>
      <c r="B1258" s="101" t="s">
        <v>2156</v>
      </c>
      <c r="C1258" s="101" t="s">
        <v>651</v>
      </c>
      <c r="D1258" s="101" t="s">
        <v>286</v>
      </c>
      <c r="E1258" s="101">
        <v>50</v>
      </c>
      <c r="F1258" s="90" t="s">
        <v>798</v>
      </c>
      <c r="G1258" s="96" t="s">
        <v>1144</v>
      </c>
      <c r="H1258" s="276">
        <v>15</v>
      </c>
      <c r="I1258" s="90" t="s">
        <v>799</v>
      </c>
      <c r="J1258" s="90" t="s">
        <v>1124</v>
      </c>
      <c r="K1258" s="276">
        <v>7.28</v>
      </c>
      <c r="L1258" s="277">
        <v>0.4047</v>
      </c>
      <c r="M1258" s="278"/>
      <c r="N1258" s="282"/>
      <c r="O1258" s="276">
        <v>7.28</v>
      </c>
      <c r="P1258" s="112">
        <v>2</v>
      </c>
      <c r="Q1258" s="113"/>
      <c r="R1258" s="113"/>
    </row>
    <row r="1259" spans="1:18" ht="21">
      <c r="A1259" s="225"/>
      <c r="B1259" s="137"/>
      <c r="C1259" s="137"/>
      <c r="D1259" s="137"/>
      <c r="E1259" s="137"/>
      <c r="F1259" s="111"/>
      <c r="G1259" s="111"/>
      <c r="H1259" s="272"/>
      <c r="I1259" s="111"/>
      <c r="J1259" s="111"/>
      <c r="K1259" s="272"/>
      <c r="L1259" s="273"/>
      <c r="M1259" s="274"/>
      <c r="N1259" s="272"/>
      <c r="O1259" s="272"/>
      <c r="P1259" s="114"/>
      <c r="Q1259" s="114"/>
      <c r="R1259" s="114"/>
    </row>
    <row r="1260" spans="1:18" ht="105">
      <c r="A1260" s="226">
        <v>437</v>
      </c>
      <c r="B1260" s="101" t="s">
        <v>1296</v>
      </c>
      <c r="C1260" s="101" t="s">
        <v>1297</v>
      </c>
      <c r="D1260" s="101" t="s">
        <v>1298</v>
      </c>
      <c r="E1260" s="101">
        <v>20</v>
      </c>
      <c r="F1260" s="90" t="s">
        <v>800</v>
      </c>
      <c r="G1260" s="96" t="s">
        <v>801</v>
      </c>
      <c r="H1260" s="276">
        <v>1</v>
      </c>
      <c r="I1260" s="90" t="s">
        <v>57</v>
      </c>
      <c r="J1260" s="90" t="s">
        <v>1124</v>
      </c>
      <c r="K1260" s="276">
        <v>11.89</v>
      </c>
      <c r="L1260" s="277">
        <v>9.91</v>
      </c>
      <c r="M1260" s="278">
        <v>11.9</v>
      </c>
      <c r="N1260" s="282"/>
      <c r="O1260" s="276">
        <v>11.89</v>
      </c>
      <c r="P1260" s="112">
        <v>1</v>
      </c>
      <c r="Q1260" s="113"/>
      <c r="R1260" s="113"/>
    </row>
    <row r="1261" spans="1:18" ht="105">
      <c r="A1261" s="229">
        <v>437</v>
      </c>
      <c r="B1261" s="316" t="s">
        <v>1296</v>
      </c>
      <c r="C1261" s="316" t="s">
        <v>1297</v>
      </c>
      <c r="D1261" s="316" t="s">
        <v>1298</v>
      </c>
      <c r="E1261" s="316">
        <v>20</v>
      </c>
      <c r="F1261" s="317" t="s">
        <v>331</v>
      </c>
      <c r="G1261" s="317"/>
      <c r="H1261" s="317"/>
      <c r="I1261" s="318" t="s">
        <v>178</v>
      </c>
      <c r="J1261" s="317" t="s">
        <v>179</v>
      </c>
      <c r="K1261" s="319">
        <v>11.9</v>
      </c>
      <c r="L1261" s="320">
        <v>11.9</v>
      </c>
      <c r="M1261" s="319">
        <v>11.9</v>
      </c>
      <c r="N1261" s="321">
        <v>11.9</v>
      </c>
      <c r="O1261" s="322">
        <v>11.9</v>
      </c>
      <c r="P1261" s="125">
        <v>2</v>
      </c>
      <c r="Q1261" s="126"/>
      <c r="R1261" s="126"/>
    </row>
    <row r="1262" spans="1:18" ht="21">
      <c r="A1262" s="225"/>
      <c r="B1262" s="137"/>
      <c r="C1262" s="137"/>
      <c r="D1262" s="137"/>
      <c r="E1262" s="137"/>
      <c r="F1262" s="111"/>
      <c r="G1262" s="111"/>
      <c r="H1262" s="272"/>
      <c r="I1262" s="111"/>
      <c r="J1262" s="111"/>
      <c r="K1262" s="272"/>
      <c r="L1262" s="273"/>
      <c r="M1262" s="274"/>
      <c r="N1262" s="272"/>
      <c r="O1262" s="272"/>
      <c r="P1262" s="114"/>
      <c r="Q1262" s="114"/>
      <c r="R1262" s="114"/>
    </row>
    <row r="1263" spans="1:18" ht="81.75">
      <c r="A1263" s="222"/>
      <c r="B1263" s="222" t="s">
        <v>960</v>
      </c>
      <c r="C1263" s="254"/>
      <c r="D1263" s="308" t="s">
        <v>961</v>
      </c>
      <c r="E1263" s="254"/>
      <c r="F1263" s="255"/>
      <c r="G1263" s="255"/>
      <c r="H1263" s="255"/>
      <c r="I1263" s="256"/>
      <c r="J1263" s="255"/>
      <c r="K1263" s="250"/>
      <c r="L1263" s="251"/>
      <c r="M1263" s="250"/>
      <c r="N1263" s="290"/>
      <c r="O1263" s="250"/>
      <c r="P1263" s="112"/>
      <c r="Q1263" s="113"/>
      <c r="R1263" s="113"/>
    </row>
    <row r="1264" spans="1:18" ht="42">
      <c r="A1264" s="222">
        <v>438</v>
      </c>
      <c r="B1264" s="254" t="s">
        <v>1637</v>
      </c>
      <c r="C1264" s="254" t="s">
        <v>1638</v>
      </c>
      <c r="D1264" s="254" t="s">
        <v>1639</v>
      </c>
      <c r="E1264" s="254">
        <v>15</v>
      </c>
      <c r="F1264" s="255"/>
      <c r="G1264" s="255"/>
      <c r="H1264" s="255"/>
      <c r="I1264" s="256"/>
      <c r="J1264" s="255"/>
      <c r="K1264" s="250"/>
      <c r="L1264" s="251"/>
      <c r="M1264" s="250"/>
      <c r="N1264" s="290"/>
      <c r="O1264" s="250"/>
      <c r="P1264" s="112">
        <v>0</v>
      </c>
      <c r="Q1264" s="113"/>
      <c r="R1264" s="113"/>
    </row>
    <row r="1265" spans="1:18" ht="21">
      <c r="A1265" s="225"/>
      <c r="B1265" s="137"/>
      <c r="C1265" s="137"/>
      <c r="D1265" s="137"/>
      <c r="E1265" s="137"/>
      <c r="F1265" s="296"/>
      <c r="G1265" s="296"/>
      <c r="H1265" s="296"/>
      <c r="I1265" s="297"/>
      <c r="J1265" s="296"/>
      <c r="K1265" s="292"/>
      <c r="L1265" s="298"/>
      <c r="M1265" s="292"/>
      <c r="N1265" s="299"/>
      <c r="O1265" s="292"/>
      <c r="P1265" s="114"/>
      <c r="Q1265" s="114"/>
      <c r="R1265" s="114"/>
    </row>
    <row r="1266" spans="1:19" ht="63">
      <c r="A1266" s="222">
        <v>439</v>
      </c>
      <c r="B1266" s="254" t="s">
        <v>1637</v>
      </c>
      <c r="C1266" s="254" t="s">
        <v>257</v>
      </c>
      <c r="D1266" s="254" t="s">
        <v>701</v>
      </c>
      <c r="E1266" s="254">
        <v>15</v>
      </c>
      <c r="F1266" s="255" t="s">
        <v>734</v>
      </c>
      <c r="G1266" s="255"/>
      <c r="H1266" s="255"/>
      <c r="I1266" s="256" t="s">
        <v>2930</v>
      </c>
      <c r="J1266" s="255" t="s">
        <v>1724</v>
      </c>
      <c r="K1266" s="250">
        <v>11.02</v>
      </c>
      <c r="L1266" s="251">
        <v>11.02</v>
      </c>
      <c r="M1266" s="250"/>
      <c r="N1266" s="290"/>
      <c r="O1266" s="250">
        <v>0.11</v>
      </c>
      <c r="P1266" s="112">
        <v>1</v>
      </c>
      <c r="Q1266" s="113"/>
      <c r="R1266" s="113"/>
      <c r="S1266" s="82" t="s">
        <v>1217</v>
      </c>
    </row>
    <row r="1267" spans="1:18" ht="84">
      <c r="A1267" s="226">
        <v>439</v>
      </c>
      <c r="B1267" s="101" t="s">
        <v>1637</v>
      </c>
      <c r="C1267" s="101" t="s">
        <v>257</v>
      </c>
      <c r="D1267" s="101" t="s">
        <v>701</v>
      </c>
      <c r="E1267" s="101">
        <v>15</v>
      </c>
      <c r="F1267" s="90" t="s">
        <v>802</v>
      </c>
      <c r="G1267" s="96" t="s">
        <v>1334</v>
      </c>
      <c r="H1267" s="276">
        <v>1</v>
      </c>
      <c r="I1267" s="90" t="s">
        <v>2478</v>
      </c>
      <c r="J1267" s="90" t="s">
        <v>1124</v>
      </c>
      <c r="K1267" s="276">
        <v>7.93</v>
      </c>
      <c r="L1267" s="277">
        <v>6.61</v>
      </c>
      <c r="M1267" s="278"/>
      <c r="N1267" s="282"/>
      <c r="O1267" s="276">
        <v>0.16</v>
      </c>
      <c r="P1267" s="112">
        <v>2</v>
      </c>
      <c r="Q1267" s="113"/>
      <c r="R1267" s="113"/>
    </row>
    <row r="1268" spans="1:18" ht="21">
      <c r="A1268" s="225"/>
      <c r="B1268" s="137"/>
      <c r="C1268" s="137"/>
      <c r="D1268" s="137"/>
      <c r="E1268" s="137"/>
      <c r="F1268" s="111"/>
      <c r="G1268" s="111"/>
      <c r="H1268" s="272"/>
      <c r="I1268" s="111"/>
      <c r="J1268" s="111"/>
      <c r="K1268" s="272"/>
      <c r="L1268" s="273"/>
      <c r="M1268" s="274"/>
      <c r="N1268" s="294"/>
      <c r="O1268" s="272"/>
      <c r="P1268" s="114"/>
      <c r="Q1268" s="114"/>
      <c r="R1268" s="114"/>
    </row>
    <row r="1269" spans="1:18" ht="189">
      <c r="A1269" s="222">
        <v>440</v>
      </c>
      <c r="B1269" s="254" t="s">
        <v>1637</v>
      </c>
      <c r="C1269" s="254" t="s">
        <v>2103</v>
      </c>
      <c r="D1269" s="254" t="s">
        <v>892</v>
      </c>
      <c r="E1269" s="254">
        <v>10</v>
      </c>
      <c r="F1269" s="90" t="s">
        <v>803</v>
      </c>
      <c r="G1269" s="96" t="s">
        <v>1152</v>
      </c>
      <c r="H1269" s="276">
        <v>1</v>
      </c>
      <c r="I1269" s="90" t="s">
        <v>2478</v>
      </c>
      <c r="J1269" s="90" t="s">
        <v>1124</v>
      </c>
      <c r="K1269" s="276">
        <v>5.89</v>
      </c>
      <c r="L1269" s="277">
        <v>4.91</v>
      </c>
      <c r="M1269" s="278"/>
      <c r="N1269" s="282"/>
      <c r="O1269" s="276">
        <v>5.89</v>
      </c>
      <c r="P1269" s="112">
        <v>1</v>
      </c>
      <c r="Q1269" s="113"/>
      <c r="R1269" s="113"/>
    </row>
    <row r="1270" spans="1:18" ht="21">
      <c r="A1270" s="225"/>
      <c r="B1270" s="137"/>
      <c r="C1270" s="137"/>
      <c r="D1270" s="137"/>
      <c r="E1270" s="137"/>
      <c r="F1270" s="111"/>
      <c r="G1270" s="111"/>
      <c r="H1270" s="272"/>
      <c r="I1270" s="111"/>
      <c r="J1270" s="111"/>
      <c r="K1270" s="272"/>
      <c r="L1270" s="273"/>
      <c r="M1270" s="274"/>
      <c r="N1270" s="272"/>
      <c r="O1270" s="272"/>
      <c r="P1270" s="114"/>
      <c r="Q1270" s="114"/>
      <c r="R1270" s="114"/>
    </row>
    <row r="1271" spans="1:18" ht="21">
      <c r="A1271" s="222"/>
      <c r="B1271" s="222" t="s">
        <v>2157</v>
      </c>
      <c r="C1271" s="254"/>
      <c r="D1271" s="308" t="s">
        <v>2158</v>
      </c>
      <c r="E1271" s="254"/>
      <c r="F1271" s="255"/>
      <c r="G1271" s="255"/>
      <c r="H1271" s="255"/>
      <c r="I1271" s="256"/>
      <c r="J1271" s="255"/>
      <c r="K1271" s="250"/>
      <c r="L1271" s="251"/>
      <c r="M1271" s="250"/>
      <c r="N1271" s="290"/>
      <c r="O1271" s="250"/>
      <c r="P1271" s="112"/>
      <c r="Q1271" s="113"/>
      <c r="R1271" s="113"/>
    </row>
    <row r="1272" spans="1:18" ht="84">
      <c r="A1272" s="222">
        <v>441</v>
      </c>
      <c r="B1272" s="254" t="s">
        <v>2159</v>
      </c>
      <c r="C1272" s="254" t="s">
        <v>2160</v>
      </c>
      <c r="D1272" s="254" t="s">
        <v>1269</v>
      </c>
      <c r="E1272" s="254">
        <v>1200</v>
      </c>
      <c r="F1272" s="255" t="s">
        <v>735</v>
      </c>
      <c r="G1272" s="255"/>
      <c r="H1272" s="255"/>
      <c r="I1272" s="256" t="s">
        <v>1723</v>
      </c>
      <c r="J1272" s="255" t="s">
        <v>1724</v>
      </c>
      <c r="K1272" s="250">
        <v>12.48</v>
      </c>
      <c r="L1272" s="251">
        <v>2.496</v>
      </c>
      <c r="M1272" s="250">
        <v>13.58</v>
      </c>
      <c r="N1272" s="290"/>
      <c r="O1272" s="250">
        <v>12.48</v>
      </c>
      <c r="P1272" s="112">
        <v>1</v>
      </c>
      <c r="Q1272" s="113"/>
      <c r="R1272" s="113"/>
    </row>
    <row r="1273" spans="1:18" ht="105">
      <c r="A1273" s="226">
        <v>441</v>
      </c>
      <c r="B1273" s="101" t="s">
        <v>2159</v>
      </c>
      <c r="C1273" s="101" t="s">
        <v>2160</v>
      </c>
      <c r="D1273" s="101" t="s">
        <v>1269</v>
      </c>
      <c r="E1273" s="101">
        <v>1200</v>
      </c>
      <c r="F1273" s="90" t="s">
        <v>804</v>
      </c>
      <c r="G1273" s="96" t="s">
        <v>805</v>
      </c>
      <c r="H1273" s="276">
        <v>5</v>
      </c>
      <c r="I1273" s="90" t="s">
        <v>1148</v>
      </c>
      <c r="J1273" s="90" t="s">
        <v>1124</v>
      </c>
      <c r="K1273" s="276">
        <v>12.54</v>
      </c>
      <c r="L1273" s="277">
        <v>2.09</v>
      </c>
      <c r="M1273" s="278">
        <v>13.58</v>
      </c>
      <c r="N1273" s="282"/>
      <c r="O1273" s="276">
        <v>12.54</v>
      </c>
      <c r="P1273" s="112">
        <v>2</v>
      </c>
      <c r="Q1273" s="113"/>
      <c r="R1273" s="113"/>
    </row>
    <row r="1274" spans="1:18" ht="21">
      <c r="A1274" s="225"/>
      <c r="B1274" s="137"/>
      <c r="C1274" s="137"/>
      <c r="D1274" s="137"/>
      <c r="E1274" s="137"/>
      <c r="F1274" s="111"/>
      <c r="G1274" s="111"/>
      <c r="H1274" s="272"/>
      <c r="I1274" s="111"/>
      <c r="J1274" s="111"/>
      <c r="K1274" s="272"/>
      <c r="L1274" s="273"/>
      <c r="M1274" s="274"/>
      <c r="N1274" s="272"/>
      <c r="O1274" s="272"/>
      <c r="P1274" s="114"/>
      <c r="Q1274" s="114"/>
      <c r="R1274" s="114"/>
    </row>
    <row r="1275" spans="1:18" ht="84">
      <c r="A1275" s="222">
        <v>442</v>
      </c>
      <c r="B1275" s="254" t="s">
        <v>2159</v>
      </c>
      <c r="C1275" s="254" t="s">
        <v>2160</v>
      </c>
      <c r="D1275" s="254" t="s">
        <v>1270</v>
      </c>
      <c r="E1275" s="254">
        <v>1200</v>
      </c>
      <c r="F1275" s="255"/>
      <c r="G1275" s="255"/>
      <c r="H1275" s="255"/>
      <c r="I1275" s="256"/>
      <c r="J1275" s="255"/>
      <c r="K1275" s="250"/>
      <c r="L1275" s="251"/>
      <c r="M1275" s="250"/>
      <c r="N1275" s="290"/>
      <c r="O1275" s="250"/>
      <c r="P1275" s="112">
        <v>0</v>
      </c>
      <c r="Q1275" s="113"/>
      <c r="R1275" s="113"/>
    </row>
    <row r="1276" spans="1:18" ht="21">
      <c r="A1276" s="225"/>
      <c r="B1276" s="137"/>
      <c r="C1276" s="137"/>
      <c r="D1276" s="137"/>
      <c r="E1276" s="137"/>
      <c r="F1276" s="296"/>
      <c r="G1276" s="296"/>
      <c r="H1276" s="296"/>
      <c r="I1276" s="297"/>
      <c r="J1276" s="296"/>
      <c r="K1276" s="292"/>
      <c r="L1276" s="298"/>
      <c r="M1276" s="292"/>
      <c r="N1276" s="292"/>
      <c r="O1276" s="292"/>
      <c r="P1276" s="114"/>
      <c r="Q1276" s="114"/>
      <c r="R1276" s="114"/>
    </row>
    <row r="1277" spans="1:18" ht="84">
      <c r="A1277" s="222">
        <v>443</v>
      </c>
      <c r="B1277" s="254" t="s">
        <v>2161</v>
      </c>
      <c r="C1277" s="254" t="s">
        <v>284</v>
      </c>
      <c r="D1277" s="254" t="s">
        <v>285</v>
      </c>
      <c r="E1277" s="254">
        <v>50</v>
      </c>
      <c r="F1277" s="255" t="s">
        <v>736</v>
      </c>
      <c r="G1277" s="255"/>
      <c r="H1277" s="255"/>
      <c r="I1277" s="256" t="s">
        <v>1723</v>
      </c>
      <c r="J1277" s="255" t="s">
        <v>1724</v>
      </c>
      <c r="K1277" s="250">
        <v>7.7</v>
      </c>
      <c r="L1277" s="251">
        <v>1.54</v>
      </c>
      <c r="M1277" s="250">
        <v>8.07</v>
      </c>
      <c r="N1277" s="290"/>
      <c r="O1277" s="250">
        <v>7.7</v>
      </c>
      <c r="P1277" s="112">
        <v>1</v>
      </c>
      <c r="Q1277" s="113"/>
      <c r="R1277" s="113"/>
    </row>
    <row r="1278" spans="1:18" ht="147">
      <c r="A1278" s="226">
        <v>443</v>
      </c>
      <c r="B1278" s="101" t="s">
        <v>2161</v>
      </c>
      <c r="C1278" s="101" t="s">
        <v>284</v>
      </c>
      <c r="D1278" s="101" t="s">
        <v>285</v>
      </c>
      <c r="E1278" s="101">
        <v>50</v>
      </c>
      <c r="F1278" s="90" t="s">
        <v>806</v>
      </c>
      <c r="G1278" s="96" t="s">
        <v>2493</v>
      </c>
      <c r="H1278" s="276">
        <v>5</v>
      </c>
      <c r="I1278" s="90" t="s">
        <v>1148</v>
      </c>
      <c r="J1278" s="90" t="s">
        <v>1124</v>
      </c>
      <c r="K1278" s="276">
        <v>7.98</v>
      </c>
      <c r="L1278" s="277">
        <v>1.33</v>
      </c>
      <c r="M1278" s="278">
        <v>8.07</v>
      </c>
      <c r="N1278" s="282"/>
      <c r="O1278" s="276">
        <v>7.98</v>
      </c>
      <c r="P1278" s="112">
        <v>2</v>
      </c>
      <c r="Q1278" s="113"/>
      <c r="R1278" s="113"/>
    </row>
    <row r="1279" spans="1:18" ht="105">
      <c r="A1279" s="222">
        <v>443</v>
      </c>
      <c r="B1279" s="254" t="s">
        <v>2161</v>
      </c>
      <c r="C1279" s="254" t="s">
        <v>284</v>
      </c>
      <c r="D1279" s="254" t="s">
        <v>285</v>
      </c>
      <c r="E1279" s="254">
        <v>50</v>
      </c>
      <c r="F1279" s="96" t="s">
        <v>2544</v>
      </c>
      <c r="G1279" s="96"/>
      <c r="H1279" s="96"/>
      <c r="I1279" s="96" t="s">
        <v>157</v>
      </c>
      <c r="J1279" s="279" t="s">
        <v>147</v>
      </c>
      <c r="K1279" s="280">
        <v>8</v>
      </c>
      <c r="L1279" s="281">
        <f>K1279/5</f>
        <v>1.6</v>
      </c>
      <c r="M1279" s="279">
        <v>8.07</v>
      </c>
      <c r="N1279" s="295"/>
      <c r="O1279" s="280">
        <v>8</v>
      </c>
      <c r="P1279" s="112">
        <v>3</v>
      </c>
      <c r="Q1279" s="113"/>
      <c r="R1279" s="113"/>
    </row>
    <row r="1280" spans="1:18" ht="21">
      <c r="A1280" s="225"/>
      <c r="B1280" s="137"/>
      <c r="C1280" s="137"/>
      <c r="D1280" s="137"/>
      <c r="E1280" s="137"/>
      <c r="F1280" s="111"/>
      <c r="G1280" s="111"/>
      <c r="H1280" s="272"/>
      <c r="I1280" s="111"/>
      <c r="J1280" s="111"/>
      <c r="K1280" s="272"/>
      <c r="L1280" s="273"/>
      <c r="M1280" s="274"/>
      <c r="N1280" s="272"/>
      <c r="O1280" s="272"/>
      <c r="P1280" s="114"/>
      <c r="Q1280" s="114"/>
      <c r="R1280" s="114"/>
    </row>
    <row r="1281" spans="1:18" ht="84">
      <c r="A1281" s="222">
        <v>444</v>
      </c>
      <c r="B1281" s="254" t="s">
        <v>2161</v>
      </c>
      <c r="C1281" s="254" t="s">
        <v>284</v>
      </c>
      <c r="D1281" s="254" t="s">
        <v>661</v>
      </c>
      <c r="E1281" s="254">
        <v>30</v>
      </c>
      <c r="F1281" s="255" t="s">
        <v>737</v>
      </c>
      <c r="G1281" s="255"/>
      <c r="H1281" s="255"/>
      <c r="I1281" s="256" t="s">
        <v>1723</v>
      </c>
      <c r="J1281" s="255" t="s">
        <v>1724</v>
      </c>
      <c r="K1281" s="250">
        <v>14.9</v>
      </c>
      <c r="L1281" s="251">
        <v>2.98</v>
      </c>
      <c r="M1281" s="250">
        <v>16.14</v>
      </c>
      <c r="N1281" s="290"/>
      <c r="O1281" s="250">
        <v>14.9</v>
      </c>
      <c r="P1281" s="112">
        <v>1</v>
      </c>
      <c r="Q1281" s="113"/>
      <c r="R1281" s="113"/>
    </row>
    <row r="1282" spans="1:18" ht="147">
      <c r="A1282" s="226">
        <v>444</v>
      </c>
      <c r="B1282" s="101" t="s">
        <v>2161</v>
      </c>
      <c r="C1282" s="101" t="s">
        <v>284</v>
      </c>
      <c r="D1282" s="101" t="s">
        <v>661</v>
      </c>
      <c r="E1282" s="101">
        <v>30</v>
      </c>
      <c r="F1282" s="90" t="s">
        <v>807</v>
      </c>
      <c r="G1282" s="96" t="s">
        <v>2493</v>
      </c>
      <c r="H1282" s="276">
        <v>5</v>
      </c>
      <c r="I1282" s="90" t="s">
        <v>1148</v>
      </c>
      <c r="J1282" s="90" t="s">
        <v>1124</v>
      </c>
      <c r="K1282" s="276">
        <v>15.84</v>
      </c>
      <c r="L1282" s="277">
        <v>2.64</v>
      </c>
      <c r="M1282" s="278">
        <v>16.14</v>
      </c>
      <c r="N1282" s="282"/>
      <c r="O1282" s="276">
        <v>15.84</v>
      </c>
      <c r="P1282" s="112">
        <v>2</v>
      </c>
      <c r="Q1282" s="113"/>
      <c r="R1282" s="113"/>
    </row>
    <row r="1283" spans="1:18" ht="105">
      <c r="A1283" s="222">
        <v>444</v>
      </c>
      <c r="B1283" s="254" t="s">
        <v>2161</v>
      </c>
      <c r="C1283" s="254" t="s">
        <v>284</v>
      </c>
      <c r="D1283" s="254" t="s">
        <v>661</v>
      </c>
      <c r="E1283" s="254">
        <v>30</v>
      </c>
      <c r="F1283" s="96" t="s">
        <v>2545</v>
      </c>
      <c r="G1283" s="96"/>
      <c r="H1283" s="96"/>
      <c r="I1283" s="96" t="s">
        <v>157</v>
      </c>
      <c r="J1283" s="279" t="s">
        <v>147</v>
      </c>
      <c r="K1283" s="280">
        <v>15.9</v>
      </c>
      <c r="L1283" s="281">
        <f>K1283/5</f>
        <v>3.18</v>
      </c>
      <c r="M1283" s="279">
        <v>16.14</v>
      </c>
      <c r="N1283" s="295"/>
      <c r="O1283" s="280">
        <v>15.9</v>
      </c>
      <c r="P1283" s="112">
        <v>3</v>
      </c>
      <c r="Q1283" s="113"/>
      <c r="R1283" s="113"/>
    </row>
    <row r="1284" spans="1:18" ht="21">
      <c r="A1284" s="225"/>
      <c r="B1284" s="137"/>
      <c r="C1284" s="137"/>
      <c r="D1284" s="137"/>
      <c r="E1284" s="137"/>
      <c r="F1284" s="111"/>
      <c r="G1284" s="111"/>
      <c r="H1284" s="272"/>
      <c r="I1284" s="111"/>
      <c r="J1284" s="111"/>
      <c r="K1284" s="272"/>
      <c r="L1284" s="273"/>
      <c r="M1284" s="274"/>
      <c r="N1284" s="272"/>
      <c r="O1284" s="272"/>
      <c r="P1284" s="114"/>
      <c r="Q1284" s="114"/>
      <c r="R1284" s="114"/>
    </row>
    <row r="1285" spans="1:18" ht="63">
      <c r="A1285" s="222">
        <v>445</v>
      </c>
      <c r="B1285" s="254" t="s">
        <v>2161</v>
      </c>
      <c r="C1285" s="254" t="s">
        <v>2314</v>
      </c>
      <c r="D1285" s="254" t="s">
        <v>2315</v>
      </c>
      <c r="E1285" s="254">
        <v>600</v>
      </c>
      <c r="F1285" s="255" t="s">
        <v>738</v>
      </c>
      <c r="G1285" s="255"/>
      <c r="H1285" s="255"/>
      <c r="I1285" s="256" t="s">
        <v>1723</v>
      </c>
      <c r="J1285" s="255" t="s">
        <v>1724</v>
      </c>
      <c r="K1285" s="250">
        <v>72.8</v>
      </c>
      <c r="L1285" s="251">
        <v>2.912</v>
      </c>
      <c r="M1285" s="250">
        <v>79.14</v>
      </c>
      <c r="N1285" s="290"/>
      <c r="O1285" s="250">
        <v>72.8</v>
      </c>
      <c r="P1285" s="112">
        <v>1</v>
      </c>
      <c r="Q1285" s="113"/>
      <c r="R1285" s="113"/>
    </row>
    <row r="1286" spans="1:18" ht="189">
      <c r="A1286" s="226">
        <v>445</v>
      </c>
      <c r="B1286" s="101" t="s">
        <v>2161</v>
      </c>
      <c r="C1286" s="101" t="s">
        <v>2314</v>
      </c>
      <c r="D1286" s="101" t="s">
        <v>2315</v>
      </c>
      <c r="E1286" s="101">
        <v>600</v>
      </c>
      <c r="F1286" s="90" t="s">
        <v>808</v>
      </c>
      <c r="G1286" s="96" t="s">
        <v>1122</v>
      </c>
      <c r="H1286" s="276">
        <v>25</v>
      </c>
      <c r="I1286" s="90" t="s">
        <v>1123</v>
      </c>
      <c r="J1286" s="90" t="s">
        <v>1124</v>
      </c>
      <c r="K1286" s="276">
        <v>73.26</v>
      </c>
      <c r="L1286" s="277">
        <v>2.442</v>
      </c>
      <c r="M1286" s="278">
        <v>79.14</v>
      </c>
      <c r="N1286" s="282"/>
      <c r="O1286" s="276">
        <v>73.26</v>
      </c>
      <c r="P1286" s="112">
        <v>2</v>
      </c>
      <c r="Q1286" s="113"/>
      <c r="R1286" s="113"/>
    </row>
    <row r="1287" spans="1:18" ht="21">
      <c r="A1287" s="225"/>
      <c r="B1287" s="137"/>
      <c r="C1287" s="137"/>
      <c r="D1287" s="137"/>
      <c r="E1287" s="137"/>
      <c r="F1287" s="111"/>
      <c r="G1287" s="111"/>
      <c r="H1287" s="272"/>
      <c r="I1287" s="111"/>
      <c r="J1287" s="111"/>
      <c r="K1287" s="272"/>
      <c r="L1287" s="273"/>
      <c r="M1287" s="274"/>
      <c r="N1287" s="272"/>
      <c r="O1287" s="272"/>
      <c r="P1287" s="114"/>
      <c r="Q1287" s="114"/>
      <c r="R1287" s="114"/>
    </row>
    <row r="1288" spans="1:18" ht="84">
      <c r="A1288" s="226">
        <v>446</v>
      </c>
      <c r="B1288" s="101" t="s">
        <v>2162</v>
      </c>
      <c r="C1288" s="101" t="s">
        <v>1326</v>
      </c>
      <c r="D1288" s="101" t="s">
        <v>1229</v>
      </c>
      <c r="E1288" s="101">
        <v>2</v>
      </c>
      <c r="F1288" s="90" t="s">
        <v>809</v>
      </c>
      <c r="G1288" s="96" t="s">
        <v>1122</v>
      </c>
      <c r="H1288" s="276">
        <v>30</v>
      </c>
      <c r="I1288" s="90" t="s">
        <v>1153</v>
      </c>
      <c r="J1288" s="90" t="s">
        <v>1124</v>
      </c>
      <c r="K1288" s="276">
        <v>5.22</v>
      </c>
      <c r="L1288" s="277">
        <v>0.145</v>
      </c>
      <c r="M1288" s="278">
        <v>5.570000000000001</v>
      </c>
      <c r="N1288" s="282"/>
      <c r="O1288" s="276">
        <v>5.22</v>
      </c>
      <c r="P1288" s="112">
        <v>1</v>
      </c>
      <c r="Q1288" s="113"/>
      <c r="R1288" s="113"/>
    </row>
    <row r="1289" spans="1:18" ht="63">
      <c r="A1289" s="222">
        <v>446</v>
      </c>
      <c r="B1289" s="254" t="s">
        <v>2162</v>
      </c>
      <c r="C1289" s="254" t="s">
        <v>1326</v>
      </c>
      <c r="D1289" s="254" t="s">
        <v>1229</v>
      </c>
      <c r="E1289" s="254">
        <v>2</v>
      </c>
      <c r="F1289" s="255" t="s">
        <v>739</v>
      </c>
      <c r="G1289" s="255"/>
      <c r="H1289" s="255"/>
      <c r="I1289" s="256" t="s">
        <v>1744</v>
      </c>
      <c r="J1289" s="255" t="s">
        <v>1724</v>
      </c>
      <c r="K1289" s="250">
        <v>5.25</v>
      </c>
      <c r="L1289" s="251">
        <v>5.25</v>
      </c>
      <c r="M1289" s="250">
        <v>5.57</v>
      </c>
      <c r="N1289" s="290"/>
      <c r="O1289" s="250">
        <v>5.25</v>
      </c>
      <c r="P1289" s="112">
        <v>2</v>
      </c>
      <c r="Q1289" s="113"/>
      <c r="R1289" s="113"/>
    </row>
    <row r="1290" spans="1:18" ht="21">
      <c r="A1290" s="225"/>
      <c r="B1290" s="137"/>
      <c r="C1290" s="137"/>
      <c r="D1290" s="137"/>
      <c r="E1290" s="137"/>
      <c r="F1290" s="111"/>
      <c r="G1290" s="111"/>
      <c r="H1290" s="272"/>
      <c r="I1290" s="111"/>
      <c r="J1290" s="111"/>
      <c r="K1290" s="272"/>
      <c r="L1290" s="273"/>
      <c r="M1290" s="274"/>
      <c r="N1290" s="272"/>
      <c r="O1290" s="272"/>
      <c r="P1290" s="114"/>
      <c r="Q1290" s="114"/>
      <c r="R1290" s="114"/>
    </row>
    <row r="1291" spans="1:19" ht="126">
      <c r="A1291" s="226">
        <v>447</v>
      </c>
      <c r="B1291" s="101" t="s">
        <v>2162</v>
      </c>
      <c r="C1291" s="101" t="s">
        <v>141</v>
      </c>
      <c r="D1291" s="101" t="s">
        <v>1230</v>
      </c>
      <c r="E1291" s="101">
        <v>2</v>
      </c>
      <c r="F1291" s="90" t="s">
        <v>810</v>
      </c>
      <c r="G1291" s="96" t="s">
        <v>2476</v>
      </c>
      <c r="H1291" s="276">
        <v>50</v>
      </c>
      <c r="I1291" s="90" t="s">
        <v>1150</v>
      </c>
      <c r="J1291" s="90" t="s">
        <v>1124</v>
      </c>
      <c r="K1291" s="276">
        <v>4.9</v>
      </c>
      <c r="L1291" s="277">
        <v>0.0816</v>
      </c>
      <c r="M1291" s="278">
        <v>7.26</v>
      </c>
      <c r="N1291" s="282"/>
      <c r="O1291" s="278">
        <v>4.9</v>
      </c>
      <c r="P1291" s="112">
        <v>1</v>
      </c>
      <c r="Q1291" s="113"/>
      <c r="R1291" s="113"/>
      <c r="S1291" s="82" t="s">
        <v>1217</v>
      </c>
    </row>
    <row r="1292" spans="1:18" ht="61.5">
      <c r="A1292" s="222">
        <v>447</v>
      </c>
      <c r="B1292" s="254" t="s">
        <v>2162</v>
      </c>
      <c r="C1292" s="254" t="s">
        <v>141</v>
      </c>
      <c r="D1292" s="254" t="s">
        <v>1230</v>
      </c>
      <c r="E1292" s="254">
        <v>2</v>
      </c>
      <c r="F1292" s="255" t="s">
        <v>740</v>
      </c>
      <c r="G1292" s="255"/>
      <c r="H1292" s="255"/>
      <c r="I1292" s="256" t="s">
        <v>1726</v>
      </c>
      <c r="J1292" s="255" t="s">
        <v>1724</v>
      </c>
      <c r="K1292" s="250">
        <v>6.86</v>
      </c>
      <c r="L1292" s="251">
        <v>6.86</v>
      </c>
      <c r="M1292" s="250">
        <v>7.26</v>
      </c>
      <c r="N1292" s="290"/>
      <c r="O1292" s="250">
        <v>6.86</v>
      </c>
      <c r="P1292" s="112">
        <v>2</v>
      </c>
      <c r="Q1292" s="113"/>
      <c r="R1292" s="113"/>
    </row>
    <row r="1293" spans="1:18" ht="21">
      <c r="A1293" s="225"/>
      <c r="B1293" s="137"/>
      <c r="C1293" s="137"/>
      <c r="D1293" s="137"/>
      <c r="E1293" s="137"/>
      <c r="F1293" s="111"/>
      <c r="G1293" s="111"/>
      <c r="H1293" s="272"/>
      <c r="I1293" s="111"/>
      <c r="J1293" s="111"/>
      <c r="K1293" s="272"/>
      <c r="L1293" s="273"/>
      <c r="M1293" s="274"/>
      <c r="N1293" s="272"/>
      <c r="O1293" s="272"/>
      <c r="P1293" s="114"/>
      <c r="Q1293" s="114"/>
      <c r="R1293" s="114"/>
    </row>
    <row r="1294" spans="1:18" ht="21">
      <c r="A1294" s="222"/>
      <c r="B1294" s="254"/>
      <c r="C1294" s="254"/>
      <c r="D1294" s="308" t="s">
        <v>425</v>
      </c>
      <c r="E1294" s="254"/>
      <c r="F1294" s="255"/>
      <c r="G1294" s="255"/>
      <c r="H1294" s="255"/>
      <c r="I1294" s="256"/>
      <c r="J1294" s="255"/>
      <c r="K1294" s="250"/>
      <c r="L1294" s="251"/>
      <c r="M1294" s="250"/>
      <c r="N1294" s="290"/>
      <c r="O1294" s="250"/>
      <c r="P1294" s="112"/>
      <c r="Q1294" s="113"/>
      <c r="R1294" s="113"/>
    </row>
    <row r="1295" spans="1:19" ht="81.75">
      <c r="A1295" s="222">
        <v>448</v>
      </c>
      <c r="B1295" s="254" t="s">
        <v>2203</v>
      </c>
      <c r="C1295" s="104" t="s">
        <v>2201</v>
      </c>
      <c r="D1295" s="104" t="s">
        <v>2202</v>
      </c>
      <c r="E1295" s="254">
        <v>1000</v>
      </c>
      <c r="F1295" s="255" t="s">
        <v>741</v>
      </c>
      <c r="G1295" s="255"/>
      <c r="H1295" s="255"/>
      <c r="I1295" s="256" t="s">
        <v>1723</v>
      </c>
      <c r="J1295" s="255" t="s">
        <v>1724</v>
      </c>
      <c r="K1295" s="250">
        <v>17.16</v>
      </c>
      <c r="L1295" s="251">
        <v>17.16</v>
      </c>
      <c r="M1295" s="250">
        <v>22.91</v>
      </c>
      <c r="N1295" s="290">
        <v>22.91</v>
      </c>
      <c r="O1295" s="250">
        <v>17.16</v>
      </c>
      <c r="P1295" s="112">
        <v>1</v>
      </c>
      <c r="Q1295" s="113"/>
      <c r="R1295" s="113"/>
      <c r="S1295" s="82" t="s">
        <v>1217</v>
      </c>
    </row>
    <row r="1296" spans="1:18" ht="168">
      <c r="A1296" s="226">
        <v>448</v>
      </c>
      <c r="B1296" s="101" t="s">
        <v>2203</v>
      </c>
      <c r="C1296" s="105" t="s">
        <v>2201</v>
      </c>
      <c r="D1296" s="105" t="s">
        <v>2202</v>
      </c>
      <c r="E1296" s="101">
        <v>1000</v>
      </c>
      <c r="F1296" s="90" t="s">
        <v>811</v>
      </c>
      <c r="G1296" s="96" t="s">
        <v>1163</v>
      </c>
      <c r="H1296" s="276">
        <v>1</v>
      </c>
      <c r="I1296" s="90" t="s">
        <v>2434</v>
      </c>
      <c r="J1296" s="90" t="s">
        <v>1124</v>
      </c>
      <c r="K1296" s="276">
        <v>22.2</v>
      </c>
      <c r="L1296" s="277">
        <v>18.5</v>
      </c>
      <c r="M1296" s="278">
        <v>22.91</v>
      </c>
      <c r="N1296" s="282"/>
      <c r="O1296" s="278">
        <v>22.2</v>
      </c>
      <c r="P1296" s="112">
        <v>2</v>
      </c>
      <c r="Q1296" s="113"/>
      <c r="R1296" s="113"/>
    </row>
    <row r="1297" spans="1:18" ht="21">
      <c r="A1297" s="225"/>
      <c r="B1297" s="137"/>
      <c r="C1297" s="143"/>
      <c r="D1297" s="143"/>
      <c r="E1297" s="137"/>
      <c r="F1297" s="111"/>
      <c r="G1297" s="111"/>
      <c r="H1297" s="272"/>
      <c r="I1297" s="111"/>
      <c r="J1297" s="111"/>
      <c r="K1297" s="272"/>
      <c r="L1297" s="273"/>
      <c r="M1297" s="274"/>
      <c r="N1297" s="272"/>
      <c r="O1297" s="272"/>
      <c r="P1297" s="114"/>
      <c r="Q1297" s="114"/>
      <c r="R1297" s="114"/>
    </row>
    <row r="1298" spans="1:18" ht="84">
      <c r="A1298" s="222">
        <v>449</v>
      </c>
      <c r="B1298" s="254" t="s">
        <v>1232</v>
      </c>
      <c r="C1298" s="279" t="s">
        <v>1231</v>
      </c>
      <c r="D1298" s="279" t="s">
        <v>1233</v>
      </c>
      <c r="E1298" s="254">
        <v>400</v>
      </c>
      <c r="F1298" s="96" t="s">
        <v>2546</v>
      </c>
      <c r="G1298" s="96"/>
      <c r="H1298" s="96"/>
      <c r="I1298" s="96" t="s">
        <v>157</v>
      </c>
      <c r="J1298" s="279" t="s">
        <v>147</v>
      </c>
      <c r="K1298" s="279">
        <v>542.54</v>
      </c>
      <c r="L1298" s="281">
        <f>K1298</f>
        <v>542.54</v>
      </c>
      <c r="M1298" s="280">
        <v>568.8</v>
      </c>
      <c r="N1298" s="452">
        <v>568.8</v>
      </c>
      <c r="O1298" s="280">
        <v>542.54</v>
      </c>
      <c r="P1298" s="112">
        <v>1</v>
      </c>
      <c r="Q1298" s="113"/>
      <c r="R1298" s="113"/>
    </row>
    <row r="1299" spans="1:18" ht="61.5">
      <c r="A1299" s="222">
        <v>449</v>
      </c>
      <c r="B1299" s="254" t="s">
        <v>1232</v>
      </c>
      <c r="C1299" s="301" t="s">
        <v>1231</v>
      </c>
      <c r="D1299" s="301" t="s">
        <v>1233</v>
      </c>
      <c r="E1299" s="254">
        <v>400</v>
      </c>
      <c r="F1299" s="255" t="s">
        <v>742</v>
      </c>
      <c r="G1299" s="255"/>
      <c r="H1299" s="255"/>
      <c r="I1299" s="256" t="s">
        <v>1729</v>
      </c>
      <c r="J1299" s="255" t="s">
        <v>1724</v>
      </c>
      <c r="K1299" s="250">
        <v>544.75</v>
      </c>
      <c r="L1299" s="251">
        <v>544.75</v>
      </c>
      <c r="M1299" s="250">
        <v>568.8</v>
      </c>
      <c r="N1299" s="290">
        <v>568.8</v>
      </c>
      <c r="O1299" s="250">
        <v>544.75</v>
      </c>
      <c r="P1299" s="112">
        <v>2</v>
      </c>
      <c r="Q1299" s="113"/>
      <c r="R1299" s="113"/>
    </row>
    <row r="1300" spans="1:18" ht="21">
      <c r="A1300" s="225"/>
      <c r="B1300" s="137"/>
      <c r="C1300" s="272"/>
      <c r="D1300" s="272"/>
      <c r="E1300" s="137"/>
      <c r="F1300" s="111"/>
      <c r="G1300" s="111"/>
      <c r="H1300" s="111"/>
      <c r="I1300" s="111"/>
      <c r="J1300" s="272"/>
      <c r="K1300" s="272"/>
      <c r="L1300" s="273"/>
      <c r="M1300" s="274"/>
      <c r="N1300" s="274"/>
      <c r="O1300" s="274"/>
      <c r="P1300" s="114"/>
      <c r="Q1300" s="114"/>
      <c r="R1300" s="114"/>
    </row>
    <row r="1301" spans="1:18" ht="21">
      <c r="A1301" s="222"/>
      <c r="B1301" s="222" t="s">
        <v>2115</v>
      </c>
      <c r="C1301" s="254"/>
      <c r="D1301" s="308" t="s">
        <v>2116</v>
      </c>
      <c r="E1301" s="254"/>
      <c r="F1301" s="255"/>
      <c r="G1301" s="255"/>
      <c r="H1301" s="255"/>
      <c r="I1301" s="256"/>
      <c r="J1301" s="255"/>
      <c r="K1301" s="250"/>
      <c r="L1301" s="251"/>
      <c r="M1301" s="250"/>
      <c r="N1301" s="290"/>
      <c r="O1301" s="250"/>
      <c r="P1301" s="112"/>
      <c r="Q1301" s="113"/>
      <c r="R1301" s="113"/>
    </row>
    <row r="1302" spans="1:18" ht="105">
      <c r="A1302" s="222">
        <v>450</v>
      </c>
      <c r="B1302" s="254" t="s">
        <v>2117</v>
      </c>
      <c r="C1302" s="254" t="s">
        <v>890</v>
      </c>
      <c r="D1302" s="254" t="s">
        <v>2998</v>
      </c>
      <c r="E1302" s="254">
        <v>60</v>
      </c>
      <c r="F1302" s="96" t="s">
        <v>2547</v>
      </c>
      <c r="G1302" s="96"/>
      <c r="H1302" s="96"/>
      <c r="I1302" s="96" t="s">
        <v>2548</v>
      </c>
      <c r="J1302" s="279" t="s">
        <v>147</v>
      </c>
      <c r="K1302" s="279">
        <v>202.98</v>
      </c>
      <c r="L1302" s="281">
        <f>K1302</f>
        <v>202.98</v>
      </c>
      <c r="M1302" s="279">
        <v>208.35</v>
      </c>
      <c r="N1302" s="295"/>
      <c r="O1302" s="279">
        <v>202.98</v>
      </c>
      <c r="P1302" s="112">
        <v>1</v>
      </c>
      <c r="Q1302" s="113"/>
      <c r="R1302" s="113"/>
    </row>
    <row r="1303" spans="1:18" ht="61.5">
      <c r="A1303" s="222">
        <v>450</v>
      </c>
      <c r="B1303" s="254" t="s">
        <v>2117</v>
      </c>
      <c r="C1303" s="254" t="s">
        <v>890</v>
      </c>
      <c r="D1303" s="254" t="s">
        <v>2998</v>
      </c>
      <c r="E1303" s="254">
        <v>60</v>
      </c>
      <c r="F1303" s="255" t="s">
        <v>743</v>
      </c>
      <c r="G1303" s="255"/>
      <c r="H1303" s="255"/>
      <c r="I1303" s="256" t="s">
        <v>1729</v>
      </c>
      <c r="J1303" s="255" t="s">
        <v>1724</v>
      </c>
      <c r="K1303" s="250">
        <v>206</v>
      </c>
      <c r="L1303" s="251">
        <v>206</v>
      </c>
      <c r="M1303" s="250">
        <v>208.35</v>
      </c>
      <c r="N1303" s="290"/>
      <c r="O1303" s="250">
        <v>206</v>
      </c>
      <c r="P1303" s="112">
        <v>2</v>
      </c>
      <c r="Q1303" s="113"/>
      <c r="R1303" s="113"/>
    </row>
    <row r="1304" spans="1:18" ht="126">
      <c r="A1304" s="226">
        <v>450</v>
      </c>
      <c r="B1304" s="101" t="s">
        <v>2117</v>
      </c>
      <c r="C1304" s="101" t="s">
        <v>890</v>
      </c>
      <c r="D1304" s="101" t="s">
        <v>2998</v>
      </c>
      <c r="E1304" s="101">
        <v>60</v>
      </c>
      <c r="F1304" s="90" t="s">
        <v>812</v>
      </c>
      <c r="G1304" s="96" t="s">
        <v>813</v>
      </c>
      <c r="H1304" s="276">
        <v>1</v>
      </c>
      <c r="I1304" s="90" t="s">
        <v>814</v>
      </c>
      <c r="J1304" s="90" t="s">
        <v>1124</v>
      </c>
      <c r="K1304" s="276">
        <v>208.32</v>
      </c>
      <c r="L1304" s="277">
        <v>173.6</v>
      </c>
      <c r="M1304" s="278">
        <v>208.35</v>
      </c>
      <c r="N1304" s="282"/>
      <c r="O1304" s="276">
        <v>208.32</v>
      </c>
      <c r="P1304" s="112">
        <v>3</v>
      </c>
      <c r="Q1304" s="113"/>
      <c r="R1304" s="113"/>
    </row>
    <row r="1305" spans="1:18" ht="21">
      <c r="A1305" s="225"/>
      <c r="B1305" s="137"/>
      <c r="C1305" s="137"/>
      <c r="D1305" s="137"/>
      <c r="E1305" s="137"/>
      <c r="F1305" s="111"/>
      <c r="G1305" s="111"/>
      <c r="H1305" s="272"/>
      <c r="I1305" s="111"/>
      <c r="J1305" s="111"/>
      <c r="K1305" s="272"/>
      <c r="L1305" s="273"/>
      <c r="M1305" s="274"/>
      <c r="N1305" s="272"/>
      <c r="O1305" s="272"/>
      <c r="P1305" s="114"/>
      <c r="Q1305" s="114"/>
      <c r="R1305" s="114"/>
    </row>
    <row r="1306" spans="1:18" ht="126">
      <c r="A1306" s="222">
        <v>451</v>
      </c>
      <c r="B1306" s="254" t="s">
        <v>891</v>
      </c>
      <c r="C1306" s="254" t="s">
        <v>2999</v>
      </c>
      <c r="D1306" s="254" t="s">
        <v>1208</v>
      </c>
      <c r="E1306" s="254">
        <v>200</v>
      </c>
      <c r="F1306" s="96" t="s">
        <v>2549</v>
      </c>
      <c r="G1306" s="96"/>
      <c r="H1306" s="96"/>
      <c r="I1306" s="96" t="s">
        <v>155</v>
      </c>
      <c r="J1306" s="279" t="s">
        <v>147</v>
      </c>
      <c r="K1306" s="279">
        <v>92.75</v>
      </c>
      <c r="L1306" s="281">
        <f>K1306/10</f>
        <v>9.275</v>
      </c>
      <c r="M1306" s="279" t="s">
        <v>162</v>
      </c>
      <c r="N1306" s="295"/>
      <c r="O1306" s="279">
        <v>92.75</v>
      </c>
      <c r="P1306" s="112">
        <v>1</v>
      </c>
      <c r="Q1306" s="113"/>
      <c r="R1306" s="113"/>
    </row>
    <row r="1307" spans="1:18" ht="21">
      <c r="A1307" s="225"/>
      <c r="B1307" s="137"/>
      <c r="C1307" s="137"/>
      <c r="D1307" s="137"/>
      <c r="E1307" s="137"/>
      <c r="F1307" s="111"/>
      <c r="G1307" s="111"/>
      <c r="H1307" s="111"/>
      <c r="I1307" s="111"/>
      <c r="J1307" s="272"/>
      <c r="K1307" s="272"/>
      <c r="L1307" s="273"/>
      <c r="M1307" s="272"/>
      <c r="N1307" s="272"/>
      <c r="O1307" s="272"/>
      <c r="P1307" s="114"/>
      <c r="Q1307" s="114"/>
      <c r="R1307" s="114"/>
    </row>
    <row r="1308" spans="1:18" ht="42">
      <c r="A1308" s="222">
        <v>452</v>
      </c>
      <c r="B1308" s="254" t="s">
        <v>839</v>
      </c>
      <c r="C1308" s="254" t="s">
        <v>1209</v>
      </c>
      <c r="D1308" s="254" t="s">
        <v>1210</v>
      </c>
      <c r="E1308" s="444">
        <v>1000</v>
      </c>
      <c r="F1308" s="255"/>
      <c r="G1308" s="255"/>
      <c r="H1308" s="255"/>
      <c r="I1308" s="256"/>
      <c r="J1308" s="255"/>
      <c r="K1308" s="250"/>
      <c r="L1308" s="251"/>
      <c r="M1308" s="250"/>
      <c r="N1308" s="290"/>
      <c r="O1308" s="250"/>
      <c r="P1308" s="112">
        <v>0</v>
      </c>
      <c r="Q1308" s="113"/>
      <c r="R1308" s="113"/>
    </row>
    <row r="1309" spans="1:18" ht="21">
      <c r="A1309" s="225"/>
      <c r="B1309" s="137"/>
      <c r="C1309" s="137"/>
      <c r="D1309" s="137"/>
      <c r="E1309" s="446"/>
      <c r="F1309" s="296"/>
      <c r="G1309" s="296"/>
      <c r="H1309" s="296"/>
      <c r="I1309" s="297"/>
      <c r="J1309" s="296"/>
      <c r="K1309" s="292"/>
      <c r="L1309" s="298"/>
      <c r="M1309" s="292"/>
      <c r="N1309" s="292"/>
      <c r="O1309" s="292"/>
      <c r="P1309" s="114"/>
      <c r="Q1309" s="114"/>
      <c r="R1309" s="114"/>
    </row>
    <row r="1310" spans="1:18" ht="81.75">
      <c r="A1310" s="222">
        <v>453</v>
      </c>
      <c r="B1310" s="254" t="s">
        <v>839</v>
      </c>
      <c r="C1310" s="254" t="s">
        <v>1209</v>
      </c>
      <c r="D1310" s="254" t="s">
        <v>2149</v>
      </c>
      <c r="E1310" s="254">
        <v>800</v>
      </c>
      <c r="F1310" s="255" t="s">
        <v>744</v>
      </c>
      <c r="G1310" s="255"/>
      <c r="H1310" s="255"/>
      <c r="I1310" s="256" t="s">
        <v>1723</v>
      </c>
      <c r="J1310" s="255" t="s">
        <v>1724</v>
      </c>
      <c r="K1310" s="250">
        <v>43.6</v>
      </c>
      <c r="L1310" s="251">
        <v>0.872</v>
      </c>
      <c r="M1310" s="250">
        <v>47.5</v>
      </c>
      <c r="N1310" s="290"/>
      <c r="O1310" s="250">
        <v>43.6</v>
      </c>
      <c r="P1310" s="112">
        <v>1</v>
      </c>
      <c r="Q1310" s="113"/>
      <c r="R1310" s="113"/>
    </row>
    <row r="1311" spans="1:18" ht="105">
      <c r="A1311" s="226">
        <v>453</v>
      </c>
      <c r="B1311" s="101" t="s">
        <v>839</v>
      </c>
      <c r="C1311" s="101" t="s">
        <v>1209</v>
      </c>
      <c r="D1311" s="101" t="s">
        <v>2149</v>
      </c>
      <c r="E1311" s="101">
        <v>800</v>
      </c>
      <c r="F1311" s="90" t="s">
        <v>815</v>
      </c>
      <c r="G1311" s="96" t="s">
        <v>1122</v>
      </c>
      <c r="H1311" s="276">
        <v>5</v>
      </c>
      <c r="I1311" s="90" t="s">
        <v>1148</v>
      </c>
      <c r="J1311" s="90" t="s">
        <v>1124</v>
      </c>
      <c r="K1311" s="276">
        <v>4.46</v>
      </c>
      <c r="L1311" s="277">
        <v>0.744</v>
      </c>
      <c r="M1311" s="278">
        <v>4.747199999999999</v>
      </c>
      <c r="N1311" s="282" t="s">
        <v>816</v>
      </c>
      <c r="O1311" s="278">
        <v>44.6</v>
      </c>
      <c r="P1311" s="112">
        <v>2</v>
      </c>
      <c r="Q1311" s="113"/>
      <c r="R1311" s="113"/>
    </row>
    <row r="1312" spans="1:18" ht="21">
      <c r="A1312" s="225"/>
      <c r="B1312" s="137"/>
      <c r="C1312" s="137"/>
      <c r="D1312" s="137"/>
      <c r="E1312" s="137"/>
      <c r="F1312" s="111"/>
      <c r="G1312" s="111"/>
      <c r="H1312" s="272"/>
      <c r="I1312" s="111"/>
      <c r="J1312" s="111"/>
      <c r="K1312" s="272"/>
      <c r="L1312" s="273"/>
      <c r="M1312" s="274"/>
      <c r="N1312" s="272"/>
      <c r="O1312" s="272"/>
      <c r="P1312" s="114"/>
      <c r="Q1312" s="114"/>
      <c r="R1312" s="114"/>
    </row>
    <row r="1313" spans="1:18" ht="105">
      <c r="A1313" s="226">
        <v>454</v>
      </c>
      <c r="B1313" s="101" t="s">
        <v>840</v>
      </c>
      <c r="C1313" s="101" t="s">
        <v>2150</v>
      </c>
      <c r="D1313" s="101" t="s">
        <v>2702</v>
      </c>
      <c r="E1313" s="101">
        <v>40</v>
      </c>
      <c r="F1313" s="90" t="s">
        <v>817</v>
      </c>
      <c r="G1313" s="96" t="s">
        <v>1122</v>
      </c>
      <c r="H1313" s="276">
        <v>5</v>
      </c>
      <c r="I1313" s="90" t="s">
        <v>1148</v>
      </c>
      <c r="J1313" s="90" t="s">
        <v>1124</v>
      </c>
      <c r="K1313" s="276">
        <v>40.32</v>
      </c>
      <c r="L1313" s="277">
        <v>6.72</v>
      </c>
      <c r="M1313" s="278">
        <v>41.83</v>
      </c>
      <c r="N1313" s="282" t="s">
        <v>816</v>
      </c>
      <c r="O1313" s="276">
        <v>40.32</v>
      </c>
      <c r="P1313" s="112">
        <v>1</v>
      </c>
      <c r="Q1313" s="113"/>
      <c r="R1313" s="113"/>
    </row>
    <row r="1314" spans="1:18" ht="61.5">
      <c r="A1314" s="222">
        <v>454</v>
      </c>
      <c r="B1314" s="254" t="s">
        <v>840</v>
      </c>
      <c r="C1314" s="254" t="s">
        <v>2150</v>
      </c>
      <c r="D1314" s="254" t="s">
        <v>2702</v>
      </c>
      <c r="E1314" s="254">
        <v>40</v>
      </c>
      <c r="F1314" s="255" t="s">
        <v>745</v>
      </c>
      <c r="G1314" s="255"/>
      <c r="H1314" s="255"/>
      <c r="I1314" s="256" t="s">
        <v>1723</v>
      </c>
      <c r="J1314" s="255" t="s">
        <v>1724</v>
      </c>
      <c r="K1314" s="250">
        <v>40.53</v>
      </c>
      <c r="L1314" s="251">
        <v>8.106</v>
      </c>
      <c r="M1314" s="250">
        <v>41.83</v>
      </c>
      <c r="N1314" s="290"/>
      <c r="O1314" s="250">
        <v>40.53</v>
      </c>
      <c r="P1314" s="112">
        <v>2</v>
      </c>
      <c r="Q1314" s="113"/>
      <c r="R1314" s="113"/>
    </row>
    <row r="1315" spans="1:18" ht="21">
      <c r="A1315" s="225"/>
      <c r="B1315" s="137"/>
      <c r="C1315" s="137"/>
      <c r="D1315" s="137"/>
      <c r="E1315" s="137"/>
      <c r="F1315" s="111"/>
      <c r="G1315" s="111"/>
      <c r="H1315" s="272"/>
      <c r="I1315" s="111"/>
      <c r="J1315" s="111"/>
      <c r="K1315" s="272"/>
      <c r="L1315" s="273"/>
      <c r="M1315" s="274"/>
      <c r="N1315" s="272"/>
      <c r="O1315" s="272"/>
      <c r="P1315" s="114"/>
      <c r="Q1315" s="114"/>
      <c r="R1315" s="114"/>
    </row>
    <row r="1316" spans="1:18" ht="147">
      <c r="A1316" s="226">
        <v>455</v>
      </c>
      <c r="B1316" s="101" t="s">
        <v>840</v>
      </c>
      <c r="C1316" s="101" t="s">
        <v>2845</v>
      </c>
      <c r="D1316" s="101" t="s">
        <v>2195</v>
      </c>
      <c r="E1316" s="101">
        <v>1600</v>
      </c>
      <c r="F1316" s="90" t="s">
        <v>818</v>
      </c>
      <c r="G1316" s="96" t="s">
        <v>59</v>
      </c>
      <c r="H1316" s="276">
        <v>1</v>
      </c>
      <c r="I1316" s="90" t="s">
        <v>819</v>
      </c>
      <c r="J1316" s="90" t="s">
        <v>1124</v>
      </c>
      <c r="K1316" s="276">
        <v>1.58</v>
      </c>
      <c r="L1316" s="277">
        <v>1.32</v>
      </c>
      <c r="M1316" s="278">
        <v>2.52</v>
      </c>
      <c r="N1316" s="282"/>
      <c r="O1316" s="276">
        <v>1.58</v>
      </c>
      <c r="P1316" s="112">
        <v>1</v>
      </c>
      <c r="Q1316" s="113"/>
      <c r="R1316" s="113"/>
    </row>
    <row r="1317" spans="1:18" ht="105">
      <c r="A1317" s="222">
        <v>455</v>
      </c>
      <c r="B1317" s="254" t="s">
        <v>840</v>
      </c>
      <c r="C1317" s="254" t="s">
        <v>2845</v>
      </c>
      <c r="D1317" s="254" t="s">
        <v>2195</v>
      </c>
      <c r="E1317" s="254">
        <v>1600</v>
      </c>
      <c r="F1317" s="96" t="s">
        <v>2550</v>
      </c>
      <c r="G1317" s="96"/>
      <c r="H1317" s="96"/>
      <c r="I1317" s="96" t="s">
        <v>2551</v>
      </c>
      <c r="J1317" s="279" t="s">
        <v>147</v>
      </c>
      <c r="K1317" s="279">
        <v>7.99</v>
      </c>
      <c r="L1317" s="281">
        <f>K1317/5</f>
        <v>1.598</v>
      </c>
      <c r="M1317" s="279">
        <v>12.64</v>
      </c>
      <c r="N1317" s="295"/>
      <c r="O1317" s="280">
        <v>1.6</v>
      </c>
      <c r="P1317" s="112">
        <v>2</v>
      </c>
      <c r="Q1317" s="113"/>
      <c r="R1317" s="113"/>
    </row>
    <row r="1318" spans="1:18" ht="122.25">
      <c r="A1318" s="227">
        <v>455</v>
      </c>
      <c r="B1318" s="283" t="s">
        <v>840</v>
      </c>
      <c r="C1318" s="283" t="s">
        <v>2845</v>
      </c>
      <c r="D1318" s="283" t="s">
        <v>2195</v>
      </c>
      <c r="E1318" s="283">
        <v>1600</v>
      </c>
      <c r="F1318" s="284" t="s">
        <v>332</v>
      </c>
      <c r="G1318" s="284"/>
      <c r="H1318" s="284"/>
      <c r="I1318" s="285" t="s">
        <v>333</v>
      </c>
      <c r="J1318" s="284" t="s">
        <v>179</v>
      </c>
      <c r="K1318" s="286">
        <v>1.73</v>
      </c>
      <c r="L1318" s="287">
        <v>1.73</v>
      </c>
      <c r="M1318" s="286">
        <v>2.554</v>
      </c>
      <c r="N1318" s="288">
        <v>2.554</v>
      </c>
      <c r="O1318" s="289">
        <v>1.73</v>
      </c>
      <c r="P1318" s="112">
        <v>3</v>
      </c>
      <c r="Q1318" s="113"/>
      <c r="R1318" s="113"/>
    </row>
    <row r="1319" spans="1:18" ht="29.25">
      <c r="A1319" s="230">
        <v>455</v>
      </c>
      <c r="B1319" s="325" t="s">
        <v>840</v>
      </c>
      <c r="C1319" s="325" t="s">
        <v>2845</v>
      </c>
      <c r="D1319" s="325" t="s">
        <v>2195</v>
      </c>
      <c r="E1319" s="325">
        <v>1600</v>
      </c>
      <c r="F1319" s="325" t="s">
        <v>237</v>
      </c>
      <c r="G1319" s="96"/>
      <c r="H1319" s="276"/>
      <c r="I1319" s="326" t="s">
        <v>238</v>
      </c>
      <c r="J1319" s="326" t="s">
        <v>1385</v>
      </c>
      <c r="K1319" s="327">
        <f>L1319*10</f>
        <v>19.2</v>
      </c>
      <c r="L1319" s="328">
        <v>1.92</v>
      </c>
      <c r="M1319" s="328">
        <v>25.28</v>
      </c>
      <c r="N1319" s="329"/>
      <c r="O1319" s="280">
        <v>1.92</v>
      </c>
      <c r="P1319" s="112">
        <v>4</v>
      </c>
      <c r="Q1319" s="113"/>
      <c r="R1319" s="113"/>
    </row>
    <row r="1320" spans="1:18" ht="21">
      <c r="A1320" s="231"/>
      <c r="B1320" s="330"/>
      <c r="C1320" s="330"/>
      <c r="D1320" s="330"/>
      <c r="E1320" s="330"/>
      <c r="F1320" s="330"/>
      <c r="G1320" s="111"/>
      <c r="H1320" s="272"/>
      <c r="I1320" s="331"/>
      <c r="J1320" s="331"/>
      <c r="K1320" s="332"/>
      <c r="L1320" s="333"/>
      <c r="M1320" s="333"/>
      <c r="N1320" s="333"/>
      <c r="O1320" s="333"/>
      <c r="P1320" s="114"/>
      <c r="Q1320" s="114"/>
      <c r="R1320" s="114"/>
    </row>
    <row r="1321" spans="1:18" ht="147">
      <c r="A1321" s="226">
        <v>456</v>
      </c>
      <c r="B1321" s="101" t="s">
        <v>840</v>
      </c>
      <c r="C1321" s="101" t="s">
        <v>2845</v>
      </c>
      <c r="D1321" s="101" t="s">
        <v>2196</v>
      </c>
      <c r="E1321" s="101">
        <v>100</v>
      </c>
      <c r="F1321" s="90" t="s">
        <v>820</v>
      </c>
      <c r="G1321" s="96" t="s">
        <v>59</v>
      </c>
      <c r="H1321" s="276">
        <v>1</v>
      </c>
      <c r="I1321" s="90" t="s">
        <v>819</v>
      </c>
      <c r="J1321" s="90" t="s">
        <v>1124</v>
      </c>
      <c r="K1321" s="276">
        <v>5.29</v>
      </c>
      <c r="L1321" s="277">
        <v>4.41</v>
      </c>
      <c r="M1321" s="278">
        <v>6.320000000000001</v>
      </c>
      <c r="N1321" s="282"/>
      <c r="O1321" s="276">
        <v>5.29</v>
      </c>
      <c r="P1321" s="112">
        <v>1</v>
      </c>
      <c r="Q1321" s="113"/>
      <c r="R1321" s="113"/>
    </row>
    <row r="1322" spans="1:18" ht="122.25">
      <c r="A1322" s="229">
        <v>456</v>
      </c>
      <c r="B1322" s="316" t="s">
        <v>840</v>
      </c>
      <c r="C1322" s="316" t="s">
        <v>2845</v>
      </c>
      <c r="D1322" s="316" t="s">
        <v>2196</v>
      </c>
      <c r="E1322" s="316">
        <v>100</v>
      </c>
      <c r="F1322" s="317" t="s">
        <v>334</v>
      </c>
      <c r="G1322" s="317"/>
      <c r="H1322" s="317"/>
      <c r="I1322" s="318" t="s">
        <v>333</v>
      </c>
      <c r="J1322" s="317" t="s">
        <v>179</v>
      </c>
      <c r="K1322" s="319">
        <v>5.6</v>
      </c>
      <c r="L1322" s="320">
        <v>5.6</v>
      </c>
      <c r="M1322" s="319">
        <v>6.39</v>
      </c>
      <c r="N1322" s="321">
        <v>6.39</v>
      </c>
      <c r="O1322" s="322">
        <v>5.6</v>
      </c>
      <c r="P1322" s="125">
        <v>2</v>
      </c>
      <c r="Q1322" s="126"/>
      <c r="R1322" s="126"/>
    </row>
    <row r="1323" spans="1:18" ht="29.25">
      <c r="A1323" s="230">
        <v>456</v>
      </c>
      <c r="B1323" s="325" t="s">
        <v>840</v>
      </c>
      <c r="C1323" s="325" t="s">
        <v>2845</v>
      </c>
      <c r="D1323" s="325" t="s">
        <v>2196</v>
      </c>
      <c r="E1323" s="325">
        <v>100</v>
      </c>
      <c r="F1323" s="325" t="s">
        <v>239</v>
      </c>
      <c r="G1323" s="96"/>
      <c r="H1323" s="276"/>
      <c r="I1323" s="326" t="s">
        <v>238</v>
      </c>
      <c r="J1323" s="326" t="s">
        <v>1385</v>
      </c>
      <c r="K1323" s="328">
        <v>6.311999999999999</v>
      </c>
      <c r="L1323" s="328">
        <v>6.311999999999999</v>
      </c>
      <c r="M1323" s="328">
        <v>6.32</v>
      </c>
      <c r="N1323" s="329"/>
      <c r="O1323" s="276">
        <v>6.31</v>
      </c>
      <c r="P1323" s="112">
        <v>3</v>
      </c>
      <c r="Q1323" s="113"/>
      <c r="R1323" s="113"/>
    </row>
    <row r="1324" spans="1:18" ht="21">
      <c r="A1324" s="231"/>
      <c r="B1324" s="330"/>
      <c r="C1324" s="330"/>
      <c r="D1324" s="330"/>
      <c r="E1324" s="330"/>
      <c r="F1324" s="330"/>
      <c r="G1324" s="111"/>
      <c r="H1324" s="272"/>
      <c r="I1324" s="331"/>
      <c r="J1324" s="331"/>
      <c r="K1324" s="333"/>
      <c r="L1324" s="333"/>
      <c r="M1324" s="333"/>
      <c r="N1324" s="333"/>
      <c r="O1324" s="333"/>
      <c r="P1324" s="114"/>
      <c r="Q1324" s="114"/>
      <c r="R1324" s="114"/>
    </row>
    <row r="1325" spans="1:18" ht="81">
      <c r="A1325" s="229">
        <v>457</v>
      </c>
      <c r="B1325" s="316" t="s">
        <v>840</v>
      </c>
      <c r="C1325" s="316" t="s">
        <v>2636</v>
      </c>
      <c r="D1325" s="316" t="s">
        <v>80</v>
      </c>
      <c r="E1325" s="316">
        <v>15</v>
      </c>
      <c r="F1325" s="317" t="s">
        <v>80</v>
      </c>
      <c r="G1325" s="317"/>
      <c r="H1325" s="317"/>
      <c r="I1325" s="318" t="s">
        <v>178</v>
      </c>
      <c r="J1325" s="317" t="s">
        <v>179</v>
      </c>
      <c r="K1325" s="319">
        <v>2.38</v>
      </c>
      <c r="L1325" s="320">
        <v>2.38</v>
      </c>
      <c r="M1325" s="319">
        <v>2.46</v>
      </c>
      <c r="N1325" s="321">
        <v>2.46</v>
      </c>
      <c r="O1325" s="322">
        <v>2.38</v>
      </c>
      <c r="P1325" s="125">
        <v>1</v>
      </c>
      <c r="Q1325" s="126"/>
      <c r="R1325" s="126"/>
    </row>
    <row r="1326" spans="1:18" ht="126">
      <c r="A1326" s="226">
        <v>457</v>
      </c>
      <c r="B1326" s="101" t="s">
        <v>840</v>
      </c>
      <c r="C1326" s="101" t="s">
        <v>2636</v>
      </c>
      <c r="D1326" s="101" t="s">
        <v>80</v>
      </c>
      <c r="E1326" s="101">
        <v>15</v>
      </c>
      <c r="F1326" s="90" t="s">
        <v>821</v>
      </c>
      <c r="G1326" s="96" t="s">
        <v>26</v>
      </c>
      <c r="H1326" s="276">
        <v>10</v>
      </c>
      <c r="I1326" s="90" t="s">
        <v>822</v>
      </c>
      <c r="J1326" s="90" t="s">
        <v>1124</v>
      </c>
      <c r="K1326" s="276">
        <v>24.42</v>
      </c>
      <c r="L1326" s="277">
        <v>2.035</v>
      </c>
      <c r="M1326" s="278">
        <v>24.62</v>
      </c>
      <c r="N1326" s="282"/>
      <c r="O1326" s="276">
        <v>2.44</v>
      </c>
      <c r="P1326" s="112">
        <v>2</v>
      </c>
      <c r="Q1326" s="113"/>
      <c r="R1326" s="113"/>
    </row>
    <row r="1327" spans="1:18" ht="29.25">
      <c r="A1327" s="230">
        <v>457</v>
      </c>
      <c r="B1327" s="325" t="s">
        <v>840</v>
      </c>
      <c r="C1327" s="325" t="s">
        <v>2636</v>
      </c>
      <c r="D1327" s="325" t="s">
        <v>80</v>
      </c>
      <c r="E1327" s="325">
        <v>15</v>
      </c>
      <c r="F1327" s="325" t="s">
        <v>240</v>
      </c>
      <c r="G1327" s="96"/>
      <c r="H1327" s="276"/>
      <c r="I1327" s="326" t="s">
        <v>238</v>
      </c>
      <c r="J1327" s="326" t="s">
        <v>1385</v>
      </c>
      <c r="K1327" s="327">
        <f>L1327*10</f>
        <v>24.599999999999994</v>
      </c>
      <c r="L1327" s="328">
        <v>2.4599999999999995</v>
      </c>
      <c r="M1327" s="328">
        <v>24.62</v>
      </c>
      <c r="N1327" s="329"/>
      <c r="O1327" s="276">
        <v>2.46</v>
      </c>
      <c r="P1327" s="112">
        <v>3</v>
      </c>
      <c r="Q1327" s="113"/>
      <c r="R1327" s="113"/>
    </row>
    <row r="1328" spans="1:18" ht="21">
      <c r="A1328" s="231"/>
      <c r="B1328" s="330"/>
      <c r="C1328" s="330"/>
      <c r="D1328" s="330"/>
      <c r="E1328" s="330"/>
      <c r="F1328" s="330"/>
      <c r="G1328" s="111"/>
      <c r="H1328" s="272"/>
      <c r="I1328" s="331"/>
      <c r="J1328" s="331"/>
      <c r="K1328" s="332"/>
      <c r="L1328" s="333"/>
      <c r="M1328" s="333"/>
      <c r="N1328" s="333"/>
      <c r="O1328" s="333"/>
      <c r="P1328" s="114"/>
      <c r="Q1328" s="114"/>
      <c r="R1328" s="114"/>
    </row>
    <row r="1329" spans="1:18" ht="84">
      <c r="A1329" s="222">
        <v>458</v>
      </c>
      <c r="B1329" s="254" t="s">
        <v>2275</v>
      </c>
      <c r="C1329" s="254" t="s">
        <v>915</v>
      </c>
      <c r="D1329" s="254" t="s">
        <v>916</v>
      </c>
      <c r="E1329" s="444">
        <v>200</v>
      </c>
      <c r="F1329" s="255" t="s">
        <v>746</v>
      </c>
      <c r="G1329" s="255"/>
      <c r="H1329" s="255"/>
      <c r="I1329" s="256" t="s">
        <v>1723</v>
      </c>
      <c r="J1329" s="255" t="s">
        <v>1724</v>
      </c>
      <c r="K1329" s="250">
        <v>0.99</v>
      </c>
      <c r="L1329" s="251">
        <v>0.99</v>
      </c>
      <c r="M1329" s="250">
        <v>1.07</v>
      </c>
      <c r="N1329" s="290"/>
      <c r="O1329" s="250">
        <v>99</v>
      </c>
      <c r="P1329" s="112">
        <v>1</v>
      </c>
      <c r="Q1329" s="113"/>
      <c r="R1329" s="113"/>
    </row>
    <row r="1330" spans="1:18" ht="168">
      <c r="A1330" s="226">
        <v>458</v>
      </c>
      <c r="B1330" s="101" t="s">
        <v>2275</v>
      </c>
      <c r="C1330" s="101" t="s">
        <v>915</v>
      </c>
      <c r="D1330" s="101" t="s">
        <v>916</v>
      </c>
      <c r="E1330" s="445">
        <v>200</v>
      </c>
      <c r="F1330" s="90" t="s">
        <v>823</v>
      </c>
      <c r="G1330" s="96" t="s">
        <v>1163</v>
      </c>
      <c r="H1330" s="276">
        <v>10</v>
      </c>
      <c r="I1330" s="90" t="s">
        <v>1148</v>
      </c>
      <c r="J1330" s="90" t="s">
        <v>1124</v>
      </c>
      <c r="K1330" s="276">
        <v>9.91</v>
      </c>
      <c r="L1330" s="277">
        <v>0.826</v>
      </c>
      <c r="M1330" s="278">
        <v>10.62</v>
      </c>
      <c r="N1330" s="282"/>
      <c r="O1330" s="278">
        <v>99.1</v>
      </c>
      <c r="P1330" s="112">
        <v>2</v>
      </c>
      <c r="Q1330" s="113"/>
      <c r="R1330" s="113"/>
    </row>
    <row r="1331" spans="1:18" ht="126">
      <c r="A1331" s="222">
        <v>458</v>
      </c>
      <c r="B1331" s="254" t="s">
        <v>2275</v>
      </c>
      <c r="C1331" s="254" t="s">
        <v>915</v>
      </c>
      <c r="D1331" s="254" t="s">
        <v>916</v>
      </c>
      <c r="E1331" s="444">
        <v>200</v>
      </c>
      <c r="F1331" s="96" t="s">
        <v>2552</v>
      </c>
      <c r="G1331" s="96"/>
      <c r="H1331" s="96"/>
      <c r="I1331" s="96" t="s">
        <v>157</v>
      </c>
      <c r="J1331" s="279" t="s">
        <v>147</v>
      </c>
      <c r="K1331" s="280">
        <v>99.9</v>
      </c>
      <c r="L1331" s="281">
        <f>K1331/100</f>
        <v>0.9990000000000001</v>
      </c>
      <c r="M1331" s="280">
        <v>107.2</v>
      </c>
      <c r="N1331" s="295"/>
      <c r="O1331" s="280">
        <v>99.9</v>
      </c>
      <c r="P1331" s="112">
        <v>3</v>
      </c>
      <c r="Q1331" s="113"/>
      <c r="R1331" s="113"/>
    </row>
    <row r="1332" spans="1:18" ht="21">
      <c r="A1332" s="225"/>
      <c r="B1332" s="137"/>
      <c r="C1332" s="137"/>
      <c r="D1332" s="137"/>
      <c r="E1332" s="446"/>
      <c r="F1332" s="111"/>
      <c r="G1332" s="111"/>
      <c r="H1332" s="272"/>
      <c r="I1332" s="111"/>
      <c r="J1332" s="111"/>
      <c r="K1332" s="272"/>
      <c r="L1332" s="273"/>
      <c r="M1332" s="274"/>
      <c r="N1332" s="272"/>
      <c r="O1332" s="272"/>
      <c r="P1332" s="114"/>
      <c r="Q1332" s="114"/>
      <c r="R1332" s="114"/>
    </row>
    <row r="1333" spans="1:18" ht="105">
      <c r="A1333" s="222">
        <v>459</v>
      </c>
      <c r="B1333" s="254" t="s">
        <v>2275</v>
      </c>
      <c r="C1333" s="254" t="s">
        <v>915</v>
      </c>
      <c r="D1333" s="254" t="s">
        <v>994</v>
      </c>
      <c r="E1333" s="254">
        <v>200</v>
      </c>
      <c r="F1333" s="96" t="s">
        <v>2553</v>
      </c>
      <c r="G1333" s="96"/>
      <c r="H1333" s="96"/>
      <c r="I1333" s="96" t="s">
        <v>157</v>
      </c>
      <c r="J1333" s="279" t="s">
        <v>147</v>
      </c>
      <c r="K1333" s="279">
        <v>5.99</v>
      </c>
      <c r="L1333" s="281">
        <f>K1333/10</f>
        <v>0.599</v>
      </c>
      <c r="M1333" s="279">
        <v>7.19</v>
      </c>
      <c r="N1333" s="295"/>
      <c r="O1333" s="279">
        <v>5.99</v>
      </c>
      <c r="P1333" s="112">
        <v>1</v>
      </c>
      <c r="Q1333" s="113"/>
      <c r="R1333" s="113"/>
    </row>
    <row r="1334" spans="1:18" ht="21">
      <c r="A1334" s="225"/>
      <c r="B1334" s="137"/>
      <c r="C1334" s="137"/>
      <c r="D1334" s="137"/>
      <c r="E1334" s="137"/>
      <c r="F1334" s="111"/>
      <c r="G1334" s="111"/>
      <c r="H1334" s="111"/>
      <c r="I1334" s="111"/>
      <c r="J1334" s="272"/>
      <c r="K1334" s="272"/>
      <c r="L1334" s="273"/>
      <c r="M1334" s="272"/>
      <c r="N1334" s="272"/>
      <c r="O1334" s="272"/>
      <c r="P1334" s="114"/>
      <c r="Q1334" s="114"/>
      <c r="R1334" s="114"/>
    </row>
    <row r="1335" spans="1:18" ht="126">
      <c r="A1335" s="222">
        <v>460</v>
      </c>
      <c r="B1335" s="254" t="s">
        <v>2275</v>
      </c>
      <c r="C1335" s="254" t="s">
        <v>915</v>
      </c>
      <c r="D1335" s="254" t="s">
        <v>678</v>
      </c>
      <c r="E1335" s="254">
        <v>600</v>
      </c>
      <c r="F1335" s="96" t="s">
        <v>2554</v>
      </c>
      <c r="G1335" s="96"/>
      <c r="H1335" s="96"/>
      <c r="I1335" s="96" t="s">
        <v>157</v>
      </c>
      <c r="J1335" s="279" t="s">
        <v>147</v>
      </c>
      <c r="K1335" s="280">
        <v>195.6</v>
      </c>
      <c r="L1335" s="281">
        <f>K1335/100</f>
        <v>1.956</v>
      </c>
      <c r="M1335" s="279">
        <v>214.72</v>
      </c>
      <c r="N1335" s="295"/>
      <c r="O1335" s="279">
        <v>19.56</v>
      </c>
      <c r="P1335" s="112">
        <v>1</v>
      </c>
      <c r="Q1335" s="113"/>
      <c r="R1335" s="113"/>
    </row>
    <row r="1336" spans="1:18" ht="168">
      <c r="A1336" s="226">
        <v>460</v>
      </c>
      <c r="B1336" s="101" t="s">
        <v>2275</v>
      </c>
      <c r="C1336" s="101" t="s">
        <v>915</v>
      </c>
      <c r="D1336" s="101" t="s">
        <v>678</v>
      </c>
      <c r="E1336" s="101">
        <v>600</v>
      </c>
      <c r="F1336" s="90" t="s">
        <v>824</v>
      </c>
      <c r="G1336" s="96" t="s">
        <v>1163</v>
      </c>
      <c r="H1336" s="276">
        <v>10</v>
      </c>
      <c r="I1336" s="90" t="s">
        <v>1148</v>
      </c>
      <c r="J1336" s="90" t="s">
        <v>1124</v>
      </c>
      <c r="K1336" s="276">
        <v>19.62</v>
      </c>
      <c r="L1336" s="277">
        <v>1.635</v>
      </c>
      <c r="M1336" s="278">
        <v>21.57</v>
      </c>
      <c r="N1336" s="282"/>
      <c r="O1336" s="276">
        <v>19.62</v>
      </c>
      <c r="P1336" s="112">
        <v>2</v>
      </c>
      <c r="Q1336" s="113"/>
      <c r="R1336" s="113"/>
    </row>
    <row r="1337" spans="1:18" ht="84">
      <c r="A1337" s="222">
        <v>460</v>
      </c>
      <c r="B1337" s="254" t="s">
        <v>2275</v>
      </c>
      <c r="C1337" s="254" t="s">
        <v>915</v>
      </c>
      <c r="D1337" s="254" t="s">
        <v>678</v>
      </c>
      <c r="E1337" s="254">
        <v>600</v>
      </c>
      <c r="F1337" s="255" t="s">
        <v>747</v>
      </c>
      <c r="G1337" s="255"/>
      <c r="H1337" s="255"/>
      <c r="I1337" s="256" t="s">
        <v>1723</v>
      </c>
      <c r="J1337" s="255" t="s">
        <v>1724</v>
      </c>
      <c r="K1337" s="250">
        <v>2.06</v>
      </c>
      <c r="L1337" s="251">
        <v>2.06</v>
      </c>
      <c r="M1337" s="250">
        <v>2.14</v>
      </c>
      <c r="N1337" s="290"/>
      <c r="O1337" s="250">
        <v>20.6</v>
      </c>
      <c r="P1337" s="112">
        <v>3</v>
      </c>
      <c r="Q1337" s="113"/>
      <c r="R1337" s="113"/>
    </row>
    <row r="1338" spans="1:18" ht="21">
      <c r="A1338" s="225"/>
      <c r="B1338" s="137"/>
      <c r="C1338" s="137"/>
      <c r="D1338" s="137"/>
      <c r="E1338" s="137"/>
      <c r="F1338" s="111"/>
      <c r="G1338" s="111"/>
      <c r="H1338" s="272"/>
      <c r="I1338" s="111"/>
      <c r="J1338" s="111"/>
      <c r="K1338" s="272"/>
      <c r="L1338" s="273"/>
      <c r="M1338" s="274"/>
      <c r="N1338" s="272"/>
      <c r="O1338" s="272"/>
      <c r="P1338" s="114"/>
      <c r="Q1338" s="114"/>
      <c r="R1338" s="114"/>
    </row>
    <row r="1339" spans="1:18" ht="63">
      <c r="A1339" s="226">
        <v>461</v>
      </c>
      <c r="B1339" s="101" t="s">
        <v>2275</v>
      </c>
      <c r="C1339" s="101" t="s">
        <v>915</v>
      </c>
      <c r="D1339" s="101" t="s">
        <v>1001</v>
      </c>
      <c r="E1339" s="101">
        <v>60</v>
      </c>
      <c r="F1339" s="90" t="s">
        <v>825</v>
      </c>
      <c r="G1339" s="96" t="s">
        <v>1157</v>
      </c>
      <c r="H1339" s="276">
        <v>1</v>
      </c>
      <c r="I1339" s="90" t="s">
        <v>2474</v>
      </c>
      <c r="J1339" s="90" t="s">
        <v>1124</v>
      </c>
      <c r="K1339" s="276">
        <v>4.93</v>
      </c>
      <c r="L1339" s="277">
        <v>4.11</v>
      </c>
      <c r="M1339" s="278"/>
      <c r="N1339" s="282"/>
      <c r="O1339" s="276">
        <v>4.93</v>
      </c>
      <c r="P1339" s="112">
        <v>1</v>
      </c>
      <c r="Q1339" s="113"/>
      <c r="R1339" s="113"/>
    </row>
    <row r="1340" spans="1:18" ht="63">
      <c r="A1340" s="222">
        <v>461</v>
      </c>
      <c r="B1340" s="254" t="s">
        <v>2275</v>
      </c>
      <c r="C1340" s="254" t="s">
        <v>915</v>
      </c>
      <c r="D1340" s="254" t="s">
        <v>1001</v>
      </c>
      <c r="E1340" s="254">
        <v>60</v>
      </c>
      <c r="F1340" s="255" t="s">
        <v>748</v>
      </c>
      <c r="G1340" s="255"/>
      <c r="H1340" s="255"/>
      <c r="I1340" s="256" t="s">
        <v>2927</v>
      </c>
      <c r="J1340" s="255" t="s">
        <v>1724</v>
      </c>
      <c r="K1340" s="250">
        <v>5.08</v>
      </c>
      <c r="L1340" s="251">
        <v>5.08</v>
      </c>
      <c r="M1340" s="250"/>
      <c r="N1340" s="290"/>
      <c r="O1340" s="250">
        <v>5.08</v>
      </c>
      <c r="P1340" s="112">
        <v>2</v>
      </c>
      <c r="Q1340" s="113"/>
      <c r="R1340" s="113"/>
    </row>
    <row r="1341" spans="1:18" ht="63">
      <c r="A1341" s="227">
        <v>461</v>
      </c>
      <c r="B1341" s="283" t="s">
        <v>2275</v>
      </c>
      <c r="C1341" s="283" t="s">
        <v>915</v>
      </c>
      <c r="D1341" s="283" t="s">
        <v>1001</v>
      </c>
      <c r="E1341" s="283">
        <v>60</v>
      </c>
      <c r="F1341" s="284" t="s">
        <v>335</v>
      </c>
      <c r="G1341" s="284"/>
      <c r="H1341" s="284"/>
      <c r="I1341" s="285" t="s">
        <v>2773</v>
      </c>
      <c r="J1341" s="284" t="s">
        <v>179</v>
      </c>
      <c r="K1341" s="286">
        <v>5.23</v>
      </c>
      <c r="L1341" s="287">
        <v>5.23</v>
      </c>
      <c r="M1341" s="286" t="s">
        <v>182</v>
      </c>
      <c r="N1341" s="288" t="s">
        <v>182</v>
      </c>
      <c r="O1341" s="289">
        <v>5.23</v>
      </c>
      <c r="P1341" s="112">
        <v>3</v>
      </c>
      <c r="Q1341" s="113"/>
      <c r="R1341" s="113"/>
    </row>
    <row r="1342" spans="1:18" ht="21">
      <c r="A1342" s="225"/>
      <c r="B1342" s="137"/>
      <c r="C1342" s="137"/>
      <c r="D1342" s="137"/>
      <c r="E1342" s="137"/>
      <c r="F1342" s="111"/>
      <c r="G1342" s="111"/>
      <c r="H1342" s="272"/>
      <c r="I1342" s="111"/>
      <c r="J1342" s="111"/>
      <c r="K1342" s="272"/>
      <c r="L1342" s="273"/>
      <c r="M1342" s="274"/>
      <c r="N1342" s="294"/>
      <c r="O1342" s="272"/>
      <c r="P1342" s="114"/>
      <c r="Q1342" s="114"/>
      <c r="R1342" s="114"/>
    </row>
    <row r="1343" spans="1:18" ht="84">
      <c r="A1343" s="222">
        <v>462</v>
      </c>
      <c r="B1343" s="254" t="s">
        <v>2275</v>
      </c>
      <c r="C1343" s="254" t="s">
        <v>2345</v>
      </c>
      <c r="D1343" s="254" t="s">
        <v>2344</v>
      </c>
      <c r="E1343" s="254">
        <v>15</v>
      </c>
      <c r="F1343" s="255" t="s">
        <v>749</v>
      </c>
      <c r="G1343" s="255"/>
      <c r="H1343" s="255"/>
      <c r="I1343" s="256" t="s">
        <v>1723</v>
      </c>
      <c r="J1343" s="255" t="s">
        <v>1724</v>
      </c>
      <c r="K1343" s="250">
        <v>18.02</v>
      </c>
      <c r="L1343" s="251">
        <v>3.604</v>
      </c>
      <c r="M1343" s="250">
        <v>19.98</v>
      </c>
      <c r="N1343" s="290"/>
      <c r="O1343" s="250">
        <v>18.02</v>
      </c>
      <c r="P1343" s="112">
        <v>1</v>
      </c>
      <c r="Q1343" s="113"/>
      <c r="R1343" s="113"/>
    </row>
    <row r="1344" spans="1:18" ht="147">
      <c r="A1344" s="226">
        <v>462</v>
      </c>
      <c r="B1344" s="101" t="s">
        <v>2275</v>
      </c>
      <c r="C1344" s="101" t="s">
        <v>2345</v>
      </c>
      <c r="D1344" s="101" t="s">
        <v>2344</v>
      </c>
      <c r="E1344" s="101">
        <v>15</v>
      </c>
      <c r="F1344" s="90" t="s">
        <v>826</v>
      </c>
      <c r="G1344" s="96" t="s">
        <v>827</v>
      </c>
      <c r="H1344" s="276">
        <v>5</v>
      </c>
      <c r="I1344" s="90" t="s">
        <v>1148</v>
      </c>
      <c r="J1344" s="90" t="s">
        <v>1124</v>
      </c>
      <c r="K1344" s="276">
        <v>18.54</v>
      </c>
      <c r="L1344" s="277">
        <v>3.09</v>
      </c>
      <c r="M1344" s="278">
        <v>19.98</v>
      </c>
      <c r="N1344" s="282"/>
      <c r="O1344" s="276">
        <v>18.54</v>
      </c>
      <c r="P1344" s="112">
        <v>2</v>
      </c>
      <c r="Q1344" s="113"/>
      <c r="R1344" s="113"/>
    </row>
    <row r="1345" spans="1:18" ht="105">
      <c r="A1345" s="222">
        <v>462</v>
      </c>
      <c r="B1345" s="254" t="s">
        <v>2275</v>
      </c>
      <c r="C1345" s="254" t="s">
        <v>2345</v>
      </c>
      <c r="D1345" s="254" t="s">
        <v>2344</v>
      </c>
      <c r="E1345" s="254">
        <v>15</v>
      </c>
      <c r="F1345" s="96" t="s">
        <v>2555</v>
      </c>
      <c r="G1345" s="96"/>
      <c r="H1345" s="96"/>
      <c r="I1345" s="96" t="s">
        <v>157</v>
      </c>
      <c r="J1345" s="279" t="s">
        <v>147</v>
      </c>
      <c r="K1345" s="280">
        <v>19.1</v>
      </c>
      <c r="L1345" s="281">
        <f>K1345/5</f>
        <v>3.8200000000000003</v>
      </c>
      <c r="M1345" s="279">
        <v>19.98</v>
      </c>
      <c r="N1345" s="295"/>
      <c r="O1345" s="280">
        <v>19.1</v>
      </c>
      <c r="P1345" s="112">
        <v>3</v>
      </c>
      <c r="Q1345" s="113"/>
      <c r="R1345" s="113"/>
    </row>
    <row r="1346" spans="1:18" ht="21">
      <c r="A1346" s="225"/>
      <c r="B1346" s="137"/>
      <c r="C1346" s="137"/>
      <c r="D1346" s="137"/>
      <c r="E1346" s="137"/>
      <c r="F1346" s="111"/>
      <c r="G1346" s="111"/>
      <c r="H1346" s="272"/>
      <c r="I1346" s="111"/>
      <c r="J1346" s="111"/>
      <c r="K1346" s="272"/>
      <c r="L1346" s="273"/>
      <c r="M1346" s="274"/>
      <c r="N1346" s="272"/>
      <c r="O1346" s="272"/>
      <c r="P1346" s="114"/>
      <c r="Q1346" s="114"/>
      <c r="R1346" s="114"/>
    </row>
    <row r="1347" spans="1:18" ht="40.5">
      <c r="A1347" s="230">
        <v>463</v>
      </c>
      <c r="B1347" s="325" t="s">
        <v>2275</v>
      </c>
      <c r="C1347" s="325" t="s">
        <v>679</v>
      </c>
      <c r="D1347" s="325" t="s">
        <v>2994</v>
      </c>
      <c r="E1347" s="325">
        <v>5</v>
      </c>
      <c r="F1347" s="326" t="s">
        <v>1446</v>
      </c>
      <c r="G1347" s="255"/>
      <c r="H1347" s="255"/>
      <c r="I1347" s="326" t="s">
        <v>1447</v>
      </c>
      <c r="J1347" s="326" t="s">
        <v>1385</v>
      </c>
      <c r="K1347" s="328">
        <f>L1347*20</f>
        <v>43.92</v>
      </c>
      <c r="L1347" s="328">
        <v>2.196</v>
      </c>
      <c r="M1347" s="328">
        <v>43.96</v>
      </c>
      <c r="N1347" s="329"/>
      <c r="O1347" s="250">
        <v>2.2</v>
      </c>
      <c r="P1347" s="112"/>
      <c r="Q1347" s="519" t="s">
        <v>2806</v>
      </c>
      <c r="R1347" s="113"/>
    </row>
    <row r="1348" spans="1:18" ht="61.5">
      <c r="A1348" s="222">
        <v>463</v>
      </c>
      <c r="B1348" s="254" t="s">
        <v>2275</v>
      </c>
      <c r="C1348" s="254" t="s">
        <v>679</v>
      </c>
      <c r="D1348" s="254" t="s">
        <v>2994</v>
      </c>
      <c r="E1348" s="254">
        <v>5</v>
      </c>
      <c r="F1348" s="255" t="s">
        <v>750</v>
      </c>
      <c r="G1348" s="255"/>
      <c r="H1348" s="255"/>
      <c r="I1348" s="256" t="s">
        <v>1723</v>
      </c>
      <c r="J1348" s="255" t="s">
        <v>1724</v>
      </c>
      <c r="K1348" s="250">
        <v>43.2</v>
      </c>
      <c r="L1348" s="251">
        <v>4.32</v>
      </c>
      <c r="M1348" s="250">
        <v>43.2</v>
      </c>
      <c r="N1348" s="290"/>
      <c r="O1348" s="250">
        <v>4.32</v>
      </c>
      <c r="P1348" s="112"/>
      <c r="Q1348" s="113" t="s">
        <v>2810</v>
      </c>
      <c r="R1348" s="113"/>
    </row>
    <row r="1349" spans="1:18" ht="20.25">
      <c r="A1349" s="231"/>
      <c r="B1349" s="330"/>
      <c r="C1349" s="330"/>
      <c r="D1349" s="330"/>
      <c r="E1349" s="330"/>
      <c r="F1349" s="331"/>
      <c r="G1349" s="296"/>
      <c r="H1349" s="296"/>
      <c r="I1349" s="331"/>
      <c r="J1349" s="331"/>
      <c r="K1349" s="333"/>
      <c r="L1349" s="333"/>
      <c r="M1349" s="333"/>
      <c r="N1349" s="333"/>
      <c r="O1349" s="333"/>
      <c r="P1349" s="114"/>
      <c r="Q1349" s="114"/>
      <c r="R1349" s="114"/>
    </row>
    <row r="1350" spans="1:18" ht="126">
      <c r="A1350" s="226">
        <v>464</v>
      </c>
      <c r="B1350" s="101" t="s">
        <v>2275</v>
      </c>
      <c r="C1350" s="101" t="s">
        <v>992</v>
      </c>
      <c r="D1350" s="101" t="s">
        <v>2122</v>
      </c>
      <c r="E1350" s="101">
        <v>700</v>
      </c>
      <c r="F1350" s="90" t="s">
        <v>828</v>
      </c>
      <c r="G1350" s="96" t="s">
        <v>829</v>
      </c>
      <c r="H1350" s="276">
        <v>1</v>
      </c>
      <c r="I1350" s="90" t="s">
        <v>830</v>
      </c>
      <c r="J1350" s="90" t="s">
        <v>1124</v>
      </c>
      <c r="K1350" s="276">
        <v>2.54</v>
      </c>
      <c r="L1350" s="277">
        <v>2.12</v>
      </c>
      <c r="M1350" s="278">
        <v>2.7336</v>
      </c>
      <c r="N1350" s="282"/>
      <c r="O1350" s="276">
        <v>2.54</v>
      </c>
      <c r="P1350" s="112">
        <v>1</v>
      </c>
      <c r="Q1350" s="113"/>
      <c r="R1350" s="113"/>
    </row>
    <row r="1351" spans="1:18" ht="126">
      <c r="A1351" s="222">
        <v>464</v>
      </c>
      <c r="B1351" s="254" t="s">
        <v>2275</v>
      </c>
      <c r="C1351" s="254" t="s">
        <v>992</v>
      </c>
      <c r="D1351" s="254" t="s">
        <v>2122</v>
      </c>
      <c r="E1351" s="254">
        <v>700</v>
      </c>
      <c r="F1351" s="255" t="s">
        <v>751</v>
      </c>
      <c r="G1351" s="255"/>
      <c r="H1351" s="255"/>
      <c r="I1351" s="256" t="s">
        <v>2930</v>
      </c>
      <c r="J1351" s="255" t="s">
        <v>1724</v>
      </c>
      <c r="K1351" s="250">
        <v>2.55</v>
      </c>
      <c r="L1351" s="251">
        <v>2.55</v>
      </c>
      <c r="M1351" s="250">
        <v>2.73</v>
      </c>
      <c r="N1351" s="290"/>
      <c r="O1351" s="250">
        <v>2.55</v>
      </c>
      <c r="P1351" s="112">
        <v>2</v>
      </c>
      <c r="Q1351" s="113"/>
      <c r="R1351" s="113"/>
    </row>
    <row r="1352" spans="1:18" ht="126">
      <c r="A1352" s="227">
        <v>464</v>
      </c>
      <c r="B1352" s="283" t="s">
        <v>2275</v>
      </c>
      <c r="C1352" s="283" t="s">
        <v>992</v>
      </c>
      <c r="D1352" s="283" t="s">
        <v>2122</v>
      </c>
      <c r="E1352" s="283">
        <v>700</v>
      </c>
      <c r="F1352" s="284" t="s">
        <v>336</v>
      </c>
      <c r="G1352" s="284"/>
      <c r="H1352" s="284"/>
      <c r="I1352" s="285" t="s">
        <v>2773</v>
      </c>
      <c r="J1352" s="284" t="s">
        <v>179</v>
      </c>
      <c r="K1352" s="286">
        <v>2.63</v>
      </c>
      <c r="L1352" s="287">
        <v>2.63</v>
      </c>
      <c r="M1352" s="286">
        <v>2.73</v>
      </c>
      <c r="N1352" s="288">
        <v>2.73</v>
      </c>
      <c r="O1352" s="289">
        <v>2.63</v>
      </c>
      <c r="P1352" s="112">
        <v>3</v>
      </c>
      <c r="Q1352" s="113"/>
      <c r="R1352" s="113"/>
    </row>
    <row r="1353" spans="1:18" ht="21">
      <c r="A1353" s="225"/>
      <c r="B1353" s="137"/>
      <c r="C1353" s="137"/>
      <c r="D1353" s="137"/>
      <c r="E1353" s="137"/>
      <c r="F1353" s="111"/>
      <c r="G1353" s="111"/>
      <c r="H1353" s="272"/>
      <c r="I1353" s="111"/>
      <c r="J1353" s="111"/>
      <c r="K1353" s="272"/>
      <c r="L1353" s="273"/>
      <c r="M1353" s="274"/>
      <c r="N1353" s="294"/>
      <c r="O1353" s="272"/>
      <c r="P1353" s="114"/>
      <c r="Q1353" s="114"/>
      <c r="R1353" s="114"/>
    </row>
    <row r="1354" spans="1:18" ht="21">
      <c r="A1354" s="222"/>
      <c r="B1354" s="222" t="s">
        <v>2276</v>
      </c>
      <c r="C1354" s="254"/>
      <c r="D1354" s="308" t="s">
        <v>1086</v>
      </c>
      <c r="E1354" s="254"/>
      <c r="F1354" s="255"/>
      <c r="G1354" s="255"/>
      <c r="H1354" s="255"/>
      <c r="I1354" s="256"/>
      <c r="J1354" s="255"/>
      <c r="K1354" s="250"/>
      <c r="L1354" s="251"/>
      <c r="M1354" s="250"/>
      <c r="N1354" s="290"/>
      <c r="O1354" s="250"/>
      <c r="P1354" s="112"/>
      <c r="Q1354" s="113"/>
      <c r="R1354" s="113"/>
    </row>
    <row r="1355" spans="1:18" ht="84">
      <c r="A1355" s="222">
        <v>465</v>
      </c>
      <c r="B1355" s="254" t="s">
        <v>1087</v>
      </c>
      <c r="C1355" s="254" t="s">
        <v>2269</v>
      </c>
      <c r="D1355" s="254" t="s">
        <v>2205</v>
      </c>
      <c r="E1355" s="254">
        <v>200</v>
      </c>
      <c r="F1355" s="255"/>
      <c r="G1355" s="255"/>
      <c r="H1355" s="255"/>
      <c r="I1355" s="256"/>
      <c r="J1355" s="255"/>
      <c r="K1355" s="250"/>
      <c r="L1355" s="251"/>
      <c r="M1355" s="250"/>
      <c r="N1355" s="290"/>
      <c r="O1355" s="250"/>
      <c r="P1355" s="112">
        <v>0</v>
      </c>
      <c r="Q1355" s="113"/>
      <c r="R1355" s="113"/>
    </row>
    <row r="1356" spans="1:18" ht="21">
      <c r="A1356" s="225"/>
      <c r="B1356" s="137"/>
      <c r="C1356" s="137"/>
      <c r="D1356" s="137"/>
      <c r="E1356" s="137"/>
      <c r="F1356" s="296"/>
      <c r="G1356" s="296"/>
      <c r="H1356" s="296"/>
      <c r="I1356" s="297"/>
      <c r="J1356" s="296"/>
      <c r="K1356" s="292"/>
      <c r="L1356" s="298"/>
      <c r="M1356" s="292"/>
      <c r="N1356" s="292"/>
      <c r="O1356" s="292"/>
      <c r="P1356" s="114"/>
      <c r="Q1356" s="114"/>
      <c r="R1356" s="114"/>
    </row>
    <row r="1357" spans="1:18" ht="84">
      <c r="A1357" s="222">
        <v>466</v>
      </c>
      <c r="B1357" s="254" t="s">
        <v>1087</v>
      </c>
      <c r="C1357" s="254" t="s">
        <v>2269</v>
      </c>
      <c r="D1357" s="254" t="s">
        <v>2270</v>
      </c>
      <c r="E1357" s="444">
        <v>11000</v>
      </c>
      <c r="F1357" s="255" t="s">
        <v>752</v>
      </c>
      <c r="G1357" s="255"/>
      <c r="H1357" s="255"/>
      <c r="I1357" s="256" t="s">
        <v>1723</v>
      </c>
      <c r="J1357" s="255" t="s">
        <v>1724</v>
      </c>
      <c r="K1357" s="250">
        <v>14.4</v>
      </c>
      <c r="L1357" s="251">
        <v>1.44</v>
      </c>
      <c r="M1357" s="250">
        <v>14.47</v>
      </c>
      <c r="N1357" s="290">
        <v>14.48</v>
      </c>
      <c r="O1357" s="250">
        <v>14.4</v>
      </c>
      <c r="P1357" s="112">
        <v>1</v>
      </c>
      <c r="Q1357" s="113"/>
      <c r="R1357" s="113"/>
    </row>
    <row r="1358" spans="1:18" ht="21">
      <c r="A1358" s="225"/>
      <c r="B1358" s="137"/>
      <c r="C1358" s="137"/>
      <c r="D1358" s="137"/>
      <c r="E1358" s="446"/>
      <c r="F1358" s="296"/>
      <c r="G1358" s="296"/>
      <c r="H1358" s="296"/>
      <c r="I1358" s="297"/>
      <c r="J1358" s="296"/>
      <c r="K1358" s="292"/>
      <c r="L1358" s="298"/>
      <c r="M1358" s="292"/>
      <c r="N1358" s="299"/>
      <c r="O1358" s="292"/>
      <c r="P1358" s="114"/>
      <c r="Q1358" s="114"/>
      <c r="R1358" s="114"/>
    </row>
    <row r="1359" spans="1:18" ht="42">
      <c r="A1359" s="222">
        <v>467</v>
      </c>
      <c r="B1359" s="254" t="s">
        <v>1087</v>
      </c>
      <c r="C1359" s="254" t="s">
        <v>2269</v>
      </c>
      <c r="D1359" s="254" t="s">
        <v>2407</v>
      </c>
      <c r="E1359" s="254">
        <v>50</v>
      </c>
      <c r="F1359" s="255"/>
      <c r="G1359" s="255"/>
      <c r="H1359" s="255"/>
      <c r="I1359" s="256"/>
      <c r="J1359" s="255"/>
      <c r="K1359" s="250"/>
      <c r="L1359" s="251"/>
      <c r="M1359" s="250"/>
      <c r="N1359" s="290"/>
      <c r="O1359" s="250"/>
      <c r="P1359" s="112">
        <v>0</v>
      </c>
      <c r="Q1359" s="113"/>
      <c r="R1359" s="113"/>
    </row>
    <row r="1360" spans="1:18" ht="21">
      <c r="A1360" s="225"/>
      <c r="B1360" s="137"/>
      <c r="C1360" s="137"/>
      <c r="D1360" s="137"/>
      <c r="E1360" s="137"/>
      <c r="F1360" s="296"/>
      <c r="G1360" s="296"/>
      <c r="H1360" s="296"/>
      <c r="I1360" s="297"/>
      <c r="J1360" s="296"/>
      <c r="K1360" s="292"/>
      <c r="L1360" s="298"/>
      <c r="M1360" s="292"/>
      <c r="N1360" s="292"/>
      <c r="O1360" s="292"/>
      <c r="P1360" s="114"/>
      <c r="Q1360" s="114"/>
      <c r="R1360" s="114"/>
    </row>
    <row r="1361" spans="1:18" ht="42">
      <c r="A1361" s="222">
        <v>468</v>
      </c>
      <c r="B1361" s="254" t="s">
        <v>1087</v>
      </c>
      <c r="C1361" s="254" t="s">
        <v>2269</v>
      </c>
      <c r="D1361" s="254" t="s">
        <v>2408</v>
      </c>
      <c r="E1361" s="254">
        <v>20</v>
      </c>
      <c r="F1361" s="255"/>
      <c r="G1361" s="255"/>
      <c r="H1361" s="255"/>
      <c r="I1361" s="256"/>
      <c r="J1361" s="255"/>
      <c r="K1361" s="250"/>
      <c r="L1361" s="251"/>
      <c r="M1361" s="250"/>
      <c r="N1361" s="290"/>
      <c r="O1361" s="250"/>
      <c r="P1361" s="112">
        <v>0</v>
      </c>
      <c r="Q1361" s="113"/>
      <c r="R1361" s="113"/>
    </row>
    <row r="1362" spans="1:18" ht="21">
      <c r="A1362" s="225"/>
      <c r="B1362" s="137"/>
      <c r="C1362" s="137"/>
      <c r="D1362" s="137"/>
      <c r="E1362" s="137"/>
      <c r="F1362" s="296"/>
      <c r="G1362" s="296"/>
      <c r="H1362" s="296"/>
      <c r="I1362" s="297"/>
      <c r="J1362" s="296"/>
      <c r="K1362" s="292"/>
      <c r="L1362" s="298"/>
      <c r="M1362" s="292"/>
      <c r="N1362" s="292"/>
      <c r="O1362" s="292"/>
      <c r="P1362" s="114"/>
      <c r="Q1362" s="114"/>
      <c r="R1362" s="114"/>
    </row>
    <row r="1363" spans="1:18" ht="105">
      <c r="A1363" s="222">
        <v>469</v>
      </c>
      <c r="B1363" s="254" t="s">
        <v>1087</v>
      </c>
      <c r="C1363" s="254" t="s">
        <v>1084</v>
      </c>
      <c r="D1363" s="254" t="s">
        <v>920</v>
      </c>
      <c r="E1363" s="254">
        <v>500</v>
      </c>
      <c r="F1363" s="96" t="s">
        <v>2556</v>
      </c>
      <c r="G1363" s="96"/>
      <c r="H1363" s="96"/>
      <c r="I1363" s="96" t="s">
        <v>2557</v>
      </c>
      <c r="J1363" s="279" t="s">
        <v>147</v>
      </c>
      <c r="K1363" s="279">
        <v>7.08</v>
      </c>
      <c r="L1363" s="281">
        <f>K1363/50</f>
        <v>0.1416</v>
      </c>
      <c r="M1363" s="280">
        <v>8.5</v>
      </c>
      <c r="N1363" s="452">
        <v>8.5</v>
      </c>
      <c r="O1363" s="280">
        <v>7.08</v>
      </c>
      <c r="P1363" s="112">
        <v>1</v>
      </c>
      <c r="Q1363" s="113"/>
      <c r="R1363" s="113"/>
    </row>
    <row r="1364" spans="1:18" ht="102">
      <c r="A1364" s="227">
        <v>469</v>
      </c>
      <c r="B1364" s="283" t="s">
        <v>1087</v>
      </c>
      <c r="C1364" s="283" t="s">
        <v>1084</v>
      </c>
      <c r="D1364" s="283" t="s">
        <v>920</v>
      </c>
      <c r="E1364" s="283">
        <v>500</v>
      </c>
      <c r="F1364" s="284" t="s">
        <v>337</v>
      </c>
      <c r="G1364" s="284"/>
      <c r="H1364" s="284"/>
      <c r="I1364" s="285" t="s">
        <v>2049</v>
      </c>
      <c r="J1364" s="284" t="s">
        <v>179</v>
      </c>
      <c r="K1364" s="286">
        <v>7.68</v>
      </c>
      <c r="L1364" s="287">
        <v>0.1536</v>
      </c>
      <c r="M1364" s="286">
        <v>8.5</v>
      </c>
      <c r="N1364" s="288">
        <v>8.5</v>
      </c>
      <c r="O1364" s="289">
        <v>7.68</v>
      </c>
      <c r="P1364" s="112">
        <v>2</v>
      </c>
      <c r="Q1364" s="113"/>
      <c r="R1364" s="113"/>
    </row>
    <row r="1365" spans="1:18" ht="126">
      <c r="A1365" s="226">
        <v>469</v>
      </c>
      <c r="B1365" s="101" t="s">
        <v>1087</v>
      </c>
      <c r="C1365" s="101" t="s">
        <v>1084</v>
      </c>
      <c r="D1365" s="101" t="s">
        <v>920</v>
      </c>
      <c r="E1365" s="101">
        <v>500</v>
      </c>
      <c r="F1365" s="90" t="s">
        <v>831</v>
      </c>
      <c r="G1365" s="96" t="s">
        <v>482</v>
      </c>
      <c r="H1365" s="276">
        <v>50</v>
      </c>
      <c r="I1365" s="90" t="s">
        <v>2447</v>
      </c>
      <c r="J1365" s="90" t="s">
        <v>1124</v>
      </c>
      <c r="K1365" s="276">
        <v>7.68</v>
      </c>
      <c r="L1365" s="277">
        <v>0.128</v>
      </c>
      <c r="M1365" s="278">
        <v>8.5</v>
      </c>
      <c r="N1365" s="282"/>
      <c r="O1365" s="276">
        <v>7.68</v>
      </c>
      <c r="P1365" s="112">
        <v>2</v>
      </c>
      <c r="Q1365" s="113"/>
      <c r="R1365" s="113"/>
    </row>
    <row r="1366" spans="1:18" ht="21">
      <c r="A1366" s="225"/>
      <c r="B1366" s="137"/>
      <c r="C1366" s="137"/>
      <c r="D1366" s="137"/>
      <c r="E1366" s="137"/>
      <c r="F1366" s="111"/>
      <c r="G1366" s="111"/>
      <c r="H1366" s="272"/>
      <c r="I1366" s="111"/>
      <c r="J1366" s="111"/>
      <c r="K1366" s="272"/>
      <c r="L1366" s="273"/>
      <c r="M1366" s="274"/>
      <c r="N1366" s="272"/>
      <c r="O1366" s="272"/>
      <c r="P1366" s="114"/>
      <c r="Q1366" s="114"/>
      <c r="R1366" s="114"/>
    </row>
    <row r="1367" spans="1:18" ht="105">
      <c r="A1367" s="222">
        <v>470</v>
      </c>
      <c r="B1367" s="254" t="s">
        <v>1087</v>
      </c>
      <c r="C1367" s="254" t="s">
        <v>1084</v>
      </c>
      <c r="D1367" s="254" t="s">
        <v>921</v>
      </c>
      <c r="E1367" s="254">
        <v>550</v>
      </c>
      <c r="F1367" s="96" t="s">
        <v>2558</v>
      </c>
      <c r="G1367" s="96"/>
      <c r="H1367" s="96"/>
      <c r="I1367" s="96" t="s">
        <v>2557</v>
      </c>
      <c r="J1367" s="279" t="s">
        <v>147</v>
      </c>
      <c r="K1367" s="279">
        <v>14.16</v>
      </c>
      <c r="L1367" s="281">
        <f>K1367/50</f>
        <v>0.2832</v>
      </c>
      <c r="M1367" s="279">
        <v>16.98</v>
      </c>
      <c r="N1367" s="295">
        <v>16.98</v>
      </c>
      <c r="O1367" s="279">
        <v>14.16</v>
      </c>
      <c r="P1367" s="112">
        <v>1</v>
      </c>
      <c r="Q1367" s="113"/>
      <c r="R1367" s="113"/>
    </row>
    <row r="1368" spans="1:18" ht="126">
      <c r="A1368" s="226">
        <v>470</v>
      </c>
      <c r="B1368" s="101" t="s">
        <v>1087</v>
      </c>
      <c r="C1368" s="101" t="s">
        <v>1084</v>
      </c>
      <c r="D1368" s="101" t="s">
        <v>921</v>
      </c>
      <c r="E1368" s="101">
        <v>550</v>
      </c>
      <c r="F1368" s="90" t="s">
        <v>832</v>
      </c>
      <c r="G1368" s="96" t="s">
        <v>482</v>
      </c>
      <c r="H1368" s="276">
        <v>50</v>
      </c>
      <c r="I1368" s="90" t="s">
        <v>2447</v>
      </c>
      <c r="J1368" s="90" t="s">
        <v>1124</v>
      </c>
      <c r="K1368" s="276">
        <v>15.24</v>
      </c>
      <c r="L1368" s="277">
        <v>0.254</v>
      </c>
      <c r="M1368" s="278">
        <v>16.98</v>
      </c>
      <c r="N1368" s="282"/>
      <c r="O1368" s="276">
        <v>15.24</v>
      </c>
      <c r="P1368" s="112">
        <v>2</v>
      </c>
      <c r="Q1368" s="113"/>
      <c r="R1368" s="113"/>
    </row>
    <row r="1369" spans="1:18" ht="102">
      <c r="A1369" s="227">
        <v>470</v>
      </c>
      <c r="B1369" s="283" t="s">
        <v>1087</v>
      </c>
      <c r="C1369" s="283" t="s">
        <v>1084</v>
      </c>
      <c r="D1369" s="283" t="s">
        <v>921</v>
      </c>
      <c r="E1369" s="283">
        <v>550</v>
      </c>
      <c r="F1369" s="284" t="s">
        <v>338</v>
      </c>
      <c r="G1369" s="284"/>
      <c r="H1369" s="284"/>
      <c r="I1369" s="285" t="s">
        <v>2049</v>
      </c>
      <c r="J1369" s="284" t="s">
        <v>179</v>
      </c>
      <c r="K1369" s="286">
        <v>15.35</v>
      </c>
      <c r="L1369" s="287">
        <v>0.307</v>
      </c>
      <c r="M1369" s="286">
        <v>16.98</v>
      </c>
      <c r="N1369" s="288">
        <v>16.98</v>
      </c>
      <c r="O1369" s="289">
        <v>15.35</v>
      </c>
      <c r="P1369" s="112">
        <v>3</v>
      </c>
      <c r="Q1369" s="113"/>
      <c r="R1369" s="113"/>
    </row>
    <row r="1370" spans="1:18" ht="21">
      <c r="A1370" s="225"/>
      <c r="B1370" s="137"/>
      <c r="C1370" s="137"/>
      <c r="D1370" s="137"/>
      <c r="E1370" s="137"/>
      <c r="F1370" s="111"/>
      <c r="G1370" s="111"/>
      <c r="H1370" s="272"/>
      <c r="I1370" s="111"/>
      <c r="J1370" s="111"/>
      <c r="K1370" s="272"/>
      <c r="L1370" s="273"/>
      <c r="M1370" s="274"/>
      <c r="N1370" s="272"/>
      <c r="O1370" s="272"/>
      <c r="P1370" s="114"/>
      <c r="Q1370" s="114"/>
      <c r="R1370" s="114"/>
    </row>
    <row r="1371" spans="1:18" ht="105">
      <c r="A1371" s="222">
        <v>471</v>
      </c>
      <c r="B1371" s="254" t="s">
        <v>1087</v>
      </c>
      <c r="C1371" s="254" t="s">
        <v>1084</v>
      </c>
      <c r="D1371" s="254" t="s">
        <v>922</v>
      </c>
      <c r="E1371" s="254">
        <v>360</v>
      </c>
      <c r="F1371" s="96" t="s">
        <v>1890</v>
      </c>
      <c r="G1371" s="96"/>
      <c r="H1371" s="96"/>
      <c r="I1371" s="96" t="s">
        <v>2557</v>
      </c>
      <c r="J1371" s="279" t="s">
        <v>147</v>
      </c>
      <c r="K1371" s="279">
        <v>29.04</v>
      </c>
      <c r="L1371" s="281">
        <f>K1371/50</f>
        <v>0.5808</v>
      </c>
      <c r="M1371" s="279">
        <v>33.97</v>
      </c>
      <c r="N1371" s="295">
        <v>33.97</v>
      </c>
      <c r="O1371" s="279">
        <v>29.04</v>
      </c>
      <c r="P1371" s="112">
        <v>1</v>
      </c>
      <c r="Q1371" s="113"/>
      <c r="R1371" s="113"/>
    </row>
    <row r="1372" spans="1:18" ht="126">
      <c r="A1372" s="226">
        <v>471</v>
      </c>
      <c r="B1372" s="101" t="s">
        <v>1087</v>
      </c>
      <c r="C1372" s="101" t="s">
        <v>1084</v>
      </c>
      <c r="D1372" s="101" t="s">
        <v>922</v>
      </c>
      <c r="E1372" s="101">
        <v>360</v>
      </c>
      <c r="F1372" s="90" t="s">
        <v>833</v>
      </c>
      <c r="G1372" s="96" t="s">
        <v>482</v>
      </c>
      <c r="H1372" s="276">
        <v>50</v>
      </c>
      <c r="I1372" s="90" t="s">
        <v>2447</v>
      </c>
      <c r="J1372" s="90" t="s">
        <v>1124</v>
      </c>
      <c r="K1372" s="276">
        <v>30.48</v>
      </c>
      <c r="L1372" s="277">
        <v>0.508</v>
      </c>
      <c r="M1372" s="278">
        <v>33.97</v>
      </c>
      <c r="N1372" s="282"/>
      <c r="O1372" s="276">
        <v>30.48</v>
      </c>
      <c r="P1372" s="112">
        <v>2</v>
      </c>
      <c r="Q1372" s="113"/>
      <c r="R1372" s="113"/>
    </row>
    <row r="1373" spans="1:18" ht="102">
      <c r="A1373" s="227">
        <v>471</v>
      </c>
      <c r="B1373" s="283" t="s">
        <v>1087</v>
      </c>
      <c r="C1373" s="283" t="s">
        <v>1084</v>
      </c>
      <c r="D1373" s="283" t="s">
        <v>922</v>
      </c>
      <c r="E1373" s="283">
        <v>360</v>
      </c>
      <c r="F1373" s="284" t="s">
        <v>339</v>
      </c>
      <c r="G1373" s="284"/>
      <c r="H1373" s="284"/>
      <c r="I1373" s="285" t="s">
        <v>2049</v>
      </c>
      <c r="J1373" s="284" t="s">
        <v>179</v>
      </c>
      <c r="K1373" s="286">
        <v>30.71</v>
      </c>
      <c r="L1373" s="287">
        <v>0.6142</v>
      </c>
      <c r="M1373" s="286">
        <v>33.97</v>
      </c>
      <c r="N1373" s="288">
        <v>33.97</v>
      </c>
      <c r="O1373" s="289">
        <v>30.71</v>
      </c>
      <c r="P1373" s="112">
        <v>3</v>
      </c>
      <c r="Q1373" s="113"/>
      <c r="R1373" s="113"/>
    </row>
    <row r="1374" spans="1:18" ht="21">
      <c r="A1374" s="225"/>
      <c r="B1374" s="137"/>
      <c r="C1374" s="137"/>
      <c r="D1374" s="137"/>
      <c r="E1374" s="137"/>
      <c r="F1374" s="111"/>
      <c r="G1374" s="111"/>
      <c r="H1374" s="272"/>
      <c r="I1374" s="111"/>
      <c r="J1374" s="111"/>
      <c r="K1374" s="272"/>
      <c r="L1374" s="273"/>
      <c r="M1374" s="274"/>
      <c r="N1374" s="272"/>
      <c r="O1374" s="272"/>
      <c r="P1374" s="114"/>
      <c r="Q1374" s="114"/>
      <c r="R1374" s="114"/>
    </row>
    <row r="1375" spans="1:18" ht="105">
      <c r="A1375" s="222">
        <v>472</v>
      </c>
      <c r="B1375" s="254" t="s">
        <v>1087</v>
      </c>
      <c r="C1375" s="254" t="s">
        <v>1084</v>
      </c>
      <c r="D1375" s="254" t="s">
        <v>923</v>
      </c>
      <c r="E1375" s="254">
        <v>1</v>
      </c>
      <c r="F1375" s="96" t="s">
        <v>1891</v>
      </c>
      <c r="G1375" s="96"/>
      <c r="H1375" s="96"/>
      <c r="I1375" s="96" t="s">
        <v>1892</v>
      </c>
      <c r="J1375" s="279" t="s">
        <v>147</v>
      </c>
      <c r="K1375" s="280">
        <v>58.8</v>
      </c>
      <c r="L1375" s="281">
        <f>K1375/50</f>
        <v>1.176</v>
      </c>
      <c r="M1375" s="279">
        <v>67.93</v>
      </c>
      <c r="N1375" s="295">
        <v>67.93</v>
      </c>
      <c r="O1375" s="280">
        <v>58.8</v>
      </c>
      <c r="P1375" s="112">
        <v>1</v>
      </c>
      <c r="Q1375" s="113"/>
      <c r="R1375" s="113"/>
    </row>
    <row r="1376" spans="1:18" ht="126">
      <c r="A1376" s="226">
        <v>472</v>
      </c>
      <c r="B1376" s="101" t="s">
        <v>1087</v>
      </c>
      <c r="C1376" s="101" t="s">
        <v>1084</v>
      </c>
      <c r="D1376" s="101" t="s">
        <v>923</v>
      </c>
      <c r="E1376" s="101">
        <v>1</v>
      </c>
      <c r="F1376" s="90" t="s">
        <v>834</v>
      </c>
      <c r="G1376" s="96" t="s">
        <v>482</v>
      </c>
      <c r="H1376" s="276">
        <v>50</v>
      </c>
      <c r="I1376" s="90" t="s">
        <v>2447</v>
      </c>
      <c r="J1376" s="90" t="s">
        <v>1124</v>
      </c>
      <c r="K1376" s="276">
        <v>64.44</v>
      </c>
      <c r="L1376" s="277">
        <v>1.074</v>
      </c>
      <c r="M1376" s="278">
        <v>67.93</v>
      </c>
      <c r="N1376" s="282"/>
      <c r="O1376" s="276">
        <v>64.44</v>
      </c>
      <c r="P1376" s="112">
        <v>2</v>
      </c>
      <c r="Q1376" s="113"/>
      <c r="R1376" s="113"/>
    </row>
    <row r="1377" spans="1:18" ht="21">
      <c r="A1377" s="225"/>
      <c r="B1377" s="137"/>
      <c r="C1377" s="137"/>
      <c r="D1377" s="137"/>
      <c r="E1377" s="137"/>
      <c r="F1377" s="111"/>
      <c r="G1377" s="111"/>
      <c r="H1377" s="272"/>
      <c r="I1377" s="111"/>
      <c r="J1377" s="111"/>
      <c r="K1377" s="272"/>
      <c r="L1377" s="273"/>
      <c r="M1377" s="274"/>
      <c r="N1377" s="272"/>
      <c r="O1377" s="272"/>
      <c r="P1377" s="114"/>
      <c r="Q1377" s="114"/>
      <c r="R1377" s="114"/>
    </row>
    <row r="1378" spans="1:18" ht="84">
      <c r="A1378" s="222">
        <v>473</v>
      </c>
      <c r="B1378" s="254" t="s">
        <v>1087</v>
      </c>
      <c r="C1378" s="254" t="s">
        <v>1084</v>
      </c>
      <c r="D1378" s="279" t="s">
        <v>924</v>
      </c>
      <c r="E1378" s="254">
        <v>35</v>
      </c>
      <c r="F1378" s="96" t="s">
        <v>1893</v>
      </c>
      <c r="G1378" s="96"/>
      <c r="H1378" s="96"/>
      <c r="I1378" s="96" t="s">
        <v>2534</v>
      </c>
      <c r="J1378" s="279" t="s">
        <v>147</v>
      </c>
      <c r="K1378" s="279">
        <v>7.68</v>
      </c>
      <c r="L1378" s="281">
        <f>K1378/50</f>
        <v>0.1536</v>
      </c>
      <c r="M1378" s="280">
        <v>8.5</v>
      </c>
      <c r="N1378" s="452">
        <v>8.5</v>
      </c>
      <c r="O1378" s="280">
        <v>7.68</v>
      </c>
      <c r="P1378" s="112"/>
      <c r="Q1378" s="113"/>
      <c r="R1378" s="113"/>
    </row>
    <row r="1379" spans="1:18" ht="81">
      <c r="A1379" s="236">
        <v>473</v>
      </c>
      <c r="B1379" s="424" t="s">
        <v>1087</v>
      </c>
      <c r="C1379" s="424" t="s">
        <v>1084</v>
      </c>
      <c r="D1379" s="145" t="s">
        <v>924</v>
      </c>
      <c r="E1379" s="424">
        <v>35</v>
      </c>
      <c r="F1379" s="425" t="s">
        <v>340</v>
      </c>
      <c r="G1379" s="425"/>
      <c r="H1379" s="425"/>
      <c r="I1379" s="426" t="s">
        <v>2784</v>
      </c>
      <c r="J1379" s="425" t="s">
        <v>179</v>
      </c>
      <c r="K1379" s="427">
        <v>7.68</v>
      </c>
      <c r="L1379" s="428">
        <v>0.1536</v>
      </c>
      <c r="M1379" s="427">
        <v>8.5</v>
      </c>
      <c r="N1379" s="429">
        <v>8.5</v>
      </c>
      <c r="O1379" s="430">
        <v>7.68</v>
      </c>
      <c r="P1379" s="141"/>
      <c r="Q1379" s="142"/>
      <c r="R1379" s="142"/>
    </row>
    <row r="1380" spans="1:18" ht="21">
      <c r="A1380" s="237"/>
      <c r="B1380" s="431"/>
      <c r="C1380" s="431"/>
      <c r="D1380" s="146"/>
      <c r="E1380" s="431"/>
      <c r="F1380" s="341"/>
      <c r="G1380" s="341"/>
      <c r="H1380" s="341"/>
      <c r="I1380" s="372"/>
      <c r="J1380" s="341"/>
      <c r="K1380" s="373"/>
      <c r="L1380" s="374"/>
      <c r="M1380" s="373"/>
      <c r="N1380" s="373"/>
      <c r="O1380" s="373"/>
      <c r="P1380" s="114"/>
      <c r="Q1380" s="114"/>
      <c r="R1380" s="114"/>
    </row>
    <row r="1381" spans="1:18" ht="81">
      <c r="A1381" s="238">
        <v>474</v>
      </c>
      <c r="B1381" s="453" t="s">
        <v>1087</v>
      </c>
      <c r="C1381" s="453" t="s">
        <v>1084</v>
      </c>
      <c r="D1381" s="454" t="s">
        <v>925</v>
      </c>
      <c r="E1381" s="453">
        <v>10</v>
      </c>
      <c r="F1381" s="335" t="s">
        <v>341</v>
      </c>
      <c r="G1381" s="335"/>
      <c r="H1381" s="335"/>
      <c r="I1381" s="367" t="s">
        <v>2784</v>
      </c>
      <c r="J1381" s="335" t="s">
        <v>179</v>
      </c>
      <c r="K1381" s="368">
        <v>15.35</v>
      </c>
      <c r="L1381" s="369">
        <v>0.307</v>
      </c>
      <c r="M1381" s="368">
        <v>16.98</v>
      </c>
      <c r="N1381" s="370">
        <v>16.98</v>
      </c>
      <c r="O1381" s="371">
        <v>15.35</v>
      </c>
      <c r="P1381" s="131">
        <v>1</v>
      </c>
      <c r="Q1381" s="132"/>
      <c r="R1381" s="132"/>
    </row>
    <row r="1382" spans="1:18" ht="84">
      <c r="A1382" s="222">
        <v>474</v>
      </c>
      <c r="B1382" s="254" t="s">
        <v>1087</v>
      </c>
      <c r="C1382" s="254" t="s">
        <v>1084</v>
      </c>
      <c r="D1382" s="279" t="s">
        <v>925</v>
      </c>
      <c r="E1382" s="254">
        <v>10</v>
      </c>
      <c r="F1382" s="96" t="s">
        <v>1894</v>
      </c>
      <c r="G1382" s="96"/>
      <c r="H1382" s="96"/>
      <c r="I1382" s="96" t="s">
        <v>2534</v>
      </c>
      <c r="J1382" s="279" t="s">
        <v>147</v>
      </c>
      <c r="K1382" s="279">
        <v>15.36</v>
      </c>
      <c r="L1382" s="281">
        <f>K1382/50</f>
        <v>0.3072</v>
      </c>
      <c r="M1382" s="279">
        <v>16.98</v>
      </c>
      <c r="N1382" s="295">
        <v>16.98</v>
      </c>
      <c r="O1382" s="279">
        <v>15.36</v>
      </c>
      <c r="P1382" s="112">
        <v>2</v>
      </c>
      <c r="Q1382" s="113"/>
      <c r="R1382" s="113"/>
    </row>
    <row r="1383" spans="1:18" ht="21">
      <c r="A1383" s="237"/>
      <c r="B1383" s="431"/>
      <c r="C1383" s="431"/>
      <c r="D1383" s="146"/>
      <c r="E1383" s="431"/>
      <c r="F1383" s="341"/>
      <c r="G1383" s="341"/>
      <c r="H1383" s="341"/>
      <c r="I1383" s="372"/>
      <c r="J1383" s="341"/>
      <c r="K1383" s="373"/>
      <c r="L1383" s="374"/>
      <c r="M1383" s="373"/>
      <c r="N1383" s="373"/>
      <c r="O1383" s="373"/>
      <c r="P1383" s="114"/>
      <c r="Q1383" s="114"/>
      <c r="R1383" s="114"/>
    </row>
    <row r="1384" spans="1:18" ht="105">
      <c r="A1384" s="222">
        <v>475</v>
      </c>
      <c r="B1384" s="254" t="s">
        <v>1087</v>
      </c>
      <c r="C1384" s="96" t="s">
        <v>74</v>
      </c>
      <c r="D1384" s="96" t="s">
        <v>75</v>
      </c>
      <c r="E1384" s="254">
        <v>10</v>
      </c>
      <c r="F1384" s="96" t="s">
        <v>1895</v>
      </c>
      <c r="G1384" s="96"/>
      <c r="H1384" s="96"/>
      <c r="I1384" s="96" t="s">
        <v>1896</v>
      </c>
      <c r="J1384" s="279" t="s">
        <v>147</v>
      </c>
      <c r="K1384" s="280">
        <v>16</v>
      </c>
      <c r="L1384" s="281">
        <f>K1384/50</f>
        <v>0.32</v>
      </c>
      <c r="M1384" s="279">
        <v>16.06</v>
      </c>
      <c r="N1384" s="295">
        <v>16.06</v>
      </c>
      <c r="O1384" s="280">
        <v>16</v>
      </c>
      <c r="P1384" s="112">
        <v>1</v>
      </c>
      <c r="Q1384" s="113"/>
      <c r="R1384" s="113"/>
    </row>
    <row r="1385" spans="1:19" ht="21">
      <c r="A1385" s="225"/>
      <c r="B1385" s="137"/>
      <c r="C1385" s="111"/>
      <c r="D1385" s="111"/>
      <c r="E1385" s="137"/>
      <c r="F1385" s="111"/>
      <c r="G1385" s="111"/>
      <c r="H1385" s="111"/>
      <c r="I1385" s="111"/>
      <c r="J1385" s="272"/>
      <c r="K1385" s="274"/>
      <c r="L1385" s="273"/>
      <c r="M1385" s="272"/>
      <c r="N1385" s="294"/>
      <c r="O1385" s="272"/>
      <c r="P1385" s="114"/>
      <c r="Q1385" s="114"/>
      <c r="R1385" s="114"/>
      <c r="S1385" s="144"/>
    </row>
    <row r="1386" spans="1:18" ht="105">
      <c r="A1386" s="222">
        <v>476</v>
      </c>
      <c r="B1386" s="254" t="s">
        <v>1087</v>
      </c>
      <c r="C1386" s="96" t="s">
        <v>74</v>
      </c>
      <c r="D1386" s="96" t="s">
        <v>279</v>
      </c>
      <c r="E1386" s="254">
        <v>350</v>
      </c>
      <c r="F1386" s="96" t="s">
        <v>1897</v>
      </c>
      <c r="G1386" s="96"/>
      <c r="H1386" s="96"/>
      <c r="I1386" s="96" t="s">
        <v>1896</v>
      </c>
      <c r="J1386" s="279" t="s">
        <v>147</v>
      </c>
      <c r="K1386" s="280">
        <v>32</v>
      </c>
      <c r="L1386" s="281">
        <f>K1386/50</f>
        <v>0.64</v>
      </c>
      <c r="M1386" s="279">
        <v>32.17</v>
      </c>
      <c r="N1386" s="295">
        <v>32.17</v>
      </c>
      <c r="O1386" s="280">
        <v>32</v>
      </c>
      <c r="P1386" s="112">
        <v>1</v>
      </c>
      <c r="Q1386" s="113"/>
      <c r="R1386" s="113"/>
    </row>
    <row r="1387" spans="1:18" ht="21">
      <c r="A1387" s="225"/>
      <c r="B1387" s="137"/>
      <c r="C1387" s="111"/>
      <c r="D1387" s="111"/>
      <c r="E1387" s="137"/>
      <c r="F1387" s="111"/>
      <c r="G1387" s="111"/>
      <c r="H1387" s="111"/>
      <c r="I1387" s="111"/>
      <c r="J1387" s="272"/>
      <c r="K1387" s="274"/>
      <c r="L1387" s="273"/>
      <c r="M1387" s="272"/>
      <c r="N1387" s="272"/>
      <c r="O1387" s="272"/>
      <c r="P1387" s="114"/>
      <c r="Q1387" s="114"/>
      <c r="R1387" s="114"/>
    </row>
    <row r="1388" spans="1:18" ht="105">
      <c r="A1388" s="222">
        <v>477</v>
      </c>
      <c r="B1388" s="254" t="s">
        <v>1087</v>
      </c>
      <c r="C1388" s="96" t="s">
        <v>74</v>
      </c>
      <c r="D1388" s="96" t="s">
        <v>280</v>
      </c>
      <c r="E1388" s="254">
        <v>350</v>
      </c>
      <c r="F1388" s="96" t="s">
        <v>1898</v>
      </c>
      <c r="G1388" s="96"/>
      <c r="H1388" s="96"/>
      <c r="I1388" s="96" t="s">
        <v>1896</v>
      </c>
      <c r="J1388" s="279" t="s">
        <v>147</v>
      </c>
      <c r="K1388" s="280">
        <v>64</v>
      </c>
      <c r="L1388" s="281">
        <f>K1388/50</f>
        <v>1.28</v>
      </c>
      <c r="M1388" s="279">
        <v>64.29</v>
      </c>
      <c r="N1388" s="295">
        <v>64.29</v>
      </c>
      <c r="O1388" s="280">
        <v>64</v>
      </c>
      <c r="P1388" s="112">
        <v>1</v>
      </c>
      <c r="Q1388" s="113"/>
      <c r="R1388" s="113"/>
    </row>
    <row r="1389" spans="1:18" ht="21">
      <c r="A1389" s="225"/>
      <c r="B1389" s="137"/>
      <c r="C1389" s="111"/>
      <c r="D1389" s="111"/>
      <c r="E1389" s="137"/>
      <c r="F1389" s="111"/>
      <c r="G1389" s="111"/>
      <c r="H1389" s="111"/>
      <c r="I1389" s="111"/>
      <c r="J1389" s="272"/>
      <c r="K1389" s="274"/>
      <c r="L1389" s="273"/>
      <c r="M1389" s="272"/>
      <c r="N1389" s="272"/>
      <c r="O1389" s="272"/>
      <c r="P1389" s="114"/>
      <c r="Q1389" s="114"/>
      <c r="R1389" s="114"/>
    </row>
    <row r="1390" spans="1:18" ht="105">
      <c r="A1390" s="222">
        <v>478</v>
      </c>
      <c r="B1390" s="254" t="s">
        <v>1087</v>
      </c>
      <c r="C1390" s="96" t="s">
        <v>74</v>
      </c>
      <c r="D1390" s="96" t="s">
        <v>281</v>
      </c>
      <c r="E1390" s="254">
        <v>90</v>
      </c>
      <c r="F1390" s="96" t="s">
        <v>1899</v>
      </c>
      <c r="G1390" s="96"/>
      <c r="H1390" s="96"/>
      <c r="I1390" s="96" t="s">
        <v>1896</v>
      </c>
      <c r="J1390" s="279" t="s">
        <v>147</v>
      </c>
      <c r="K1390" s="280">
        <v>256</v>
      </c>
      <c r="L1390" s="281">
        <f>K1390/100</f>
        <v>2.56</v>
      </c>
      <c r="M1390" s="279">
        <v>257.22</v>
      </c>
      <c r="N1390" s="295">
        <v>257.22</v>
      </c>
      <c r="O1390" s="280">
        <v>256</v>
      </c>
      <c r="P1390" s="112">
        <v>1</v>
      </c>
      <c r="Q1390" s="113"/>
      <c r="R1390" s="113"/>
    </row>
    <row r="1391" spans="1:18" ht="21">
      <c r="A1391" s="225"/>
      <c r="B1391" s="137"/>
      <c r="C1391" s="111"/>
      <c r="D1391" s="111"/>
      <c r="E1391" s="137"/>
      <c r="F1391" s="111"/>
      <c r="G1391" s="111"/>
      <c r="H1391" s="111"/>
      <c r="I1391" s="111"/>
      <c r="J1391" s="272"/>
      <c r="K1391" s="274"/>
      <c r="L1391" s="273"/>
      <c r="M1391" s="272"/>
      <c r="N1391" s="272"/>
      <c r="O1391" s="272"/>
      <c r="P1391" s="114"/>
      <c r="Q1391" s="114"/>
      <c r="R1391" s="114"/>
    </row>
    <row r="1392" spans="1:18" ht="84">
      <c r="A1392" s="222">
        <v>479</v>
      </c>
      <c r="B1392" s="254" t="s">
        <v>1087</v>
      </c>
      <c r="C1392" s="254" t="s">
        <v>1083</v>
      </c>
      <c r="D1392" s="254" t="s">
        <v>426</v>
      </c>
      <c r="E1392" s="254">
        <v>60</v>
      </c>
      <c r="F1392" s="96" t="s">
        <v>1900</v>
      </c>
      <c r="G1392" s="96"/>
      <c r="H1392" s="96"/>
      <c r="I1392" s="96" t="s">
        <v>1901</v>
      </c>
      <c r="J1392" s="279" t="s">
        <v>147</v>
      </c>
      <c r="K1392" s="279">
        <v>34.55</v>
      </c>
      <c r="L1392" s="281">
        <f>K1392/50</f>
        <v>0.691</v>
      </c>
      <c r="M1392" s="279">
        <v>37.45</v>
      </c>
      <c r="N1392" s="295">
        <v>37.45</v>
      </c>
      <c r="O1392" s="279">
        <v>34.55</v>
      </c>
      <c r="P1392" s="112">
        <v>1</v>
      </c>
      <c r="Q1392" s="113"/>
      <c r="R1392" s="113"/>
    </row>
    <row r="1393" spans="1:18" ht="21">
      <c r="A1393" s="225"/>
      <c r="B1393" s="137"/>
      <c r="C1393" s="137"/>
      <c r="D1393" s="137"/>
      <c r="E1393" s="137"/>
      <c r="F1393" s="111"/>
      <c r="G1393" s="111"/>
      <c r="H1393" s="111"/>
      <c r="I1393" s="111"/>
      <c r="J1393" s="272"/>
      <c r="K1393" s="272"/>
      <c r="L1393" s="273"/>
      <c r="M1393" s="272"/>
      <c r="N1393" s="272"/>
      <c r="O1393" s="272"/>
      <c r="P1393" s="114"/>
      <c r="Q1393" s="114"/>
      <c r="R1393" s="114"/>
    </row>
    <row r="1394" spans="1:18" ht="84">
      <c r="A1394" s="222">
        <v>480</v>
      </c>
      <c r="B1394" s="254" t="s">
        <v>1117</v>
      </c>
      <c r="C1394" s="254" t="s">
        <v>2271</v>
      </c>
      <c r="D1394" s="254" t="s">
        <v>2272</v>
      </c>
      <c r="E1394" s="444">
        <v>1800</v>
      </c>
      <c r="F1394" s="255" t="s">
        <v>753</v>
      </c>
      <c r="G1394" s="255"/>
      <c r="H1394" s="255"/>
      <c r="I1394" s="256" t="s">
        <v>1723</v>
      </c>
      <c r="J1394" s="255" t="s">
        <v>1724</v>
      </c>
      <c r="K1394" s="250">
        <v>16.7</v>
      </c>
      <c r="L1394" s="251">
        <v>1.67</v>
      </c>
      <c r="M1394" s="250">
        <v>16.8</v>
      </c>
      <c r="N1394" s="290">
        <v>16.8</v>
      </c>
      <c r="O1394" s="250">
        <v>16.7</v>
      </c>
      <c r="P1394" s="112">
        <v>1</v>
      </c>
      <c r="Q1394" s="113"/>
      <c r="R1394" s="113"/>
    </row>
    <row r="1395" spans="1:18" ht="21">
      <c r="A1395" s="225"/>
      <c r="B1395" s="137"/>
      <c r="C1395" s="137"/>
      <c r="D1395" s="137"/>
      <c r="E1395" s="446"/>
      <c r="F1395" s="296"/>
      <c r="G1395" s="296"/>
      <c r="H1395" s="296"/>
      <c r="I1395" s="297"/>
      <c r="J1395" s="296"/>
      <c r="K1395" s="292"/>
      <c r="L1395" s="298"/>
      <c r="M1395" s="292"/>
      <c r="N1395" s="292"/>
      <c r="O1395" s="292"/>
      <c r="P1395" s="114"/>
      <c r="Q1395" s="114"/>
      <c r="R1395" s="114"/>
    </row>
    <row r="1396" spans="1:18" ht="126">
      <c r="A1396" s="226">
        <v>481</v>
      </c>
      <c r="B1396" s="101" t="s">
        <v>1117</v>
      </c>
      <c r="C1396" s="90" t="s">
        <v>1209</v>
      </c>
      <c r="D1396" s="90" t="s">
        <v>1272</v>
      </c>
      <c r="E1396" s="445">
        <v>50</v>
      </c>
      <c r="F1396" s="90" t="s">
        <v>835</v>
      </c>
      <c r="G1396" s="96" t="s">
        <v>768</v>
      </c>
      <c r="H1396" s="276">
        <v>4</v>
      </c>
      <c r="I1396" s="90" t="s">
        <v>1530</v>
      </c>
      <c r="J1396" s="90" t="s">
        <v>1124</v>
      </c>
      <c r="K1396" s="276">
        <v>51</v>
      </c>
      <c r="L1396" s="277">
        <v>10.625</v>
      </c>
      <c r="M1396" s="278">
        <v>51.550000000000004</v>
      </c>
      <c r="N1396" s="282">
        <v>51.55</v>
      </c>
      <c r="O1396" s="278">
        <v>51</v>
      </c>
      <c r="P1396" s="112">
        <v>1</v>
      </c>
      <c r="Q1396" s="113"/>
      <c r="R1396" s="113"/>
    </row>
    <row r="1397" spans="1:18" ht="84">
      <c r="A1397" s="222">
        <v>481</v>
      </c>
      <c r="B1397" s="254" t="s">
        <v>1117</v>
      </c>
      <c r="C1397" s="96" t="s">
        <v>1209</v>
      </c>
      <c r="D1397" s="96" t="s">
        <v>1272</v>
      </c>
      <c r="E1397" s="444">
        <v>50</v>
      </c>
      <c r="F1397" s="96" t="s">
        <v>1902</v>
      </c>
      <c r="G1397" s="96"/>
      <c r="H1397" s="96"/>
      <c r="I1397" s="96" t="s">
        <v>1903</v>
      </c>
      <c r="J1397" s="279" t="s">
        <v>147</v>
      </c>
      <c r="K1397" s="279">
        <v>51.54</v>
      </c>
      <c r="L1397" s="281">
        <f>K1397/4</f>
        <v>12.885</v>
      </c>
      <c r="M1397" s="279">
        <v>51.55</v>
      </c>
      <c r="N1397" s="295">
        <v>51.55</v>
      </c>
      <c r="O1397" s="279">
        <v>51.54</v>
      </c>
      <c r="P1397" s="112">
        <v>2</v>
      </c>
      <c r="Q1397" s="113"/>
      <c r="R1397" s="113"/>
    </row>
    <row r="1398" spans="1:18" ht="21">
      <c r="A1398" s="225"/>
      <c r="B1398" s="137"/>
      <c r="C1398" s="111"/>
      <c r="D1398" s="111"/>
      <c r="E1398" s="446"/>
      <c r="F1398" s="111"/>
      <c r="G1398" s="111"/>
      <c r="H1398" s="272"/>
      <c r="I1398" s="111"/>
      <c r="J1398" s="111"/>
      <c r="K1398" s="272"/>
      <c r="L1398" s="273"/>
      <c r="M1398" s="274"/>
      <c r="N1398" s="272"/>
      <c r="O1398" s="272"/>
      <c r="P1398" s="114"/>
      <c r="Q1398" s="114"/>
      <c r="R1398" s="114"/>
    </row>
    <row r="1399" spans="1:18" ht="84">
      <c r="A1399" s="222">
        <v>482</v>
      </c>
      <c r="B1399" s="254" t="s">
        <v>1117</v>
      </c>
      <c r="C1399" s="254" t="s">
        <v>1209</v>
      </c>
      <c r="D1399" s="254" t="s">
        <v>2828</v>
      </c>
      <c r="E1399" s="254">
        <v>15</v>
      </c>
      <c r="F1399" s="96" t="s">
        <v>1904</v>
      </c>
      <c r="G1399" s="96"/>
      <c r="H1399" s="96"/>
      <c r="I1399" s="96" t="s">
        <v>1905</v>
      </c>
      <c r="J1399" s="279" t="s">
        <v>147</v>
      </c>
      <c r="K1399" s="279">
        <v>23.28</v>
      </c>
      <c r="L1399" s="281">
        <f>K1399/5</f>
        <v>4.656000000000001</v>
      </c>
      <c r="M1399" s="279">
        <v>26.83</v>
      </c>
      <c r="N1399" s="295">
        <v>26.83</v>
      </c>
      <c r="O1399" s="279">
        <v>23.28</v>
      </c>
      <c r="P1399" s="112">
        <v>1</v>
      </c>
      <c r="Q1399" s="113"/>
      <c r="R1399" s="113"/>
    </row>
    <row r="1400" spans="1:18" ht="81">
      <c r="A1400" s="236">
        <v>482</v>
      </c>
      <c r="B1400" s="424" t="s">
        <v>1117</v>
      </c>
      <c r="C1400" s="424" t="s">
        <v>1209</v>
      </c>
      <c r="D1400" s="424" t="s">
        <v>2828</v>
      </c>
      <c r="E1400" s="424">
        <v>15</v>
      </c>
      <c r="F1400" s="425" t="s">
        <v>342</v>
      </c>
      <c r="G1400" s="425"/>
      <c r="H1400" s="425"/>
      <c r="I1400" s="426" t="s">
        <v>343</v>
      </c>
      <c r="J1400" s="425" t="s">
        <v>179</v>
      </c>
      <c r="K1400" s="427">
        <v>24.25</v>
      </c>
      <c r="L1400" s="428">
        <v>4.85</v>
      </c>
      <c r="M1400" s="427">
        <v>26.83</v>
      </c>
      <c r="N1400" s="429">
        <v>26.83</v>
      </c>
      <c r="O1400" s="430">
        <v>24.25</v>
      </c>
      <c r="P1400" s="141">
        <v>2</v>
      </c>
      <c r="Q1400" s="142"/>
      <c r="R1400" s="142"/>
    </row>
    <row r="1401" spans="1:18" ht="21">
      <c r="A1401" s="237"/>
      <c r="B1401" s="431"/>
      <c r="C1401" s="431"/>
      <c r="D1401" s="431"/>
      <c r="E1401" s="431"/>
      <c r="F1401" s="341"/>
      <c r="G1401" s="341"/>
      <c r="H1401" s="341"/>
      <c r="I1401" s="372"/>
      <c r="J1401" s="341"/>
      <c r="K1401" s="373"/>
      <c r="L1401" s="374"/>
      <c r="M1401" s="373"/>
      <c r="N1401" s="373"/>
      <c r="O1401" s="373"/>
      <c r="P1401" s="114"/>
      <c r="Q1401" s="114"/>
      <c r="R1401" s="114"/>
    </row>
    <row r="1402" spans="1:18" ht="84">
      <c r="A1402" s="222">
        <v>483</v>
      </c>
      <c r="B1402" s="254" t="s">
        <v>1117</v>
      </c>
      <c r="C1402" s="254" t="s">
        <v>1209</v>
      </c>
      <c r="D1402" s="254" t="s">
        <v>2827</v>
      </c>
      <c r="E1402" s="254">
        <v>10</v>
      </c>
      <c r="F1402" s="96" t="s">
        <v>1906</v>
      </c>
      <c r="G1402" s="96"/>
      <c r="H1402" s="96"/>
      <c r="I1402" s="96" t="s">
        <v>1905</v>
      </c>
      <c r="J1402" s="279" t="s">
        <v>147</v>
      </c>
      <c r="K1402" s="280">
        <v>36</v>
      </c>
      <c r="L1402" s="281">
        <f>K1402/5</f>
        <v>7.2</v>
      </c>
      <c r="M1402" s="279">
        <v>40.24</v>
      </c>
      <c r="N1402" s="295">
        <v>40.24</v>
      </c>
      <c r="O1402" s="280">
        <v>36</v>
      </c>
      <c r="P1402" s="112">
        <v>1</v>
      </c>
      <c r="Q1402" s="113"/>
      <c r="R1402" s="113"/>
    </row>
    <row r="1403" spans="1:18" ht="81">
      <c r="A1403" s="236">
        <v>483</v>
      </c>
      <c r="B1403" s="424" t="s">
        <v>1117</v>
      </c>
      <c r="C1403" s="424" t="s">
        <v>1209</v>
      </c>
      <c r="D1403" s="424" t="s">
        <v>2827</v>
      </c>
      <c r="E1403" s="424">
        <v>10</v>
      </c>
      <c r="F1403" s="425" t="s">
        <v>344</v>
      </c>
      <c r="G1403" s="425"/>
      <c r="H1403" s="425"/>
      <c r="I1403" s="426" t="s">
        <v>343</v>
      </c>
      <c r="J1403" s="425" t="s">
        <v>179</v>
      </c>
      <c r="K1403" s="427">
        <v>37.08</v>
      </c>
      <c r="L1403" s="428">
        <v>7.416</v>
      </c>
      <c r="M1403" s="427">
        <v>40.24</v>
      </c>
      <c r="N1403" s="429">
        <v>40.24</v>
      </c>
      <c r="O1403" s="430">
        <v>37.08</v>
      </c>
      <c r="P1403" s="141">
        <v>2</v>
      </c>
      <c r="Q1403" s="142"/>
      <c r="R1403" s="142"/>
    </row>
    <row r="1404" spans="1:18" ht="21">
      <c r="A1404" s="237"/>
      <c r="B1404" s="431"/>
      <c r="C1404" s="431"/>
      <c r="D1404" s="431"/>
      <c r="E1404" s="431"/>
      <c r="F1404" s="341"/>
      <c r="G1404" s="341"/>
      <c r="H1404" s="341"/>
      <c r="I1404" s="372"/>
      <c r="J1404" s="341"/>
      <c r="K1404" s="373"/>
      <c r="L1404" s="374"/>
      <c r="M1404" s="373"/>
      <c r="N1404" s="373"/>
      <c r="O1404" s="373"/>
      <c r="P1404" s="114"/>
      <c r="Q1404" s="114"/>
      <c r="R1404" s="114"/>
    </row>
    <row r="1405" spans="1:18" ht="84">
      <c r="A1405" s="222">
        <v>484</v>
      </c>
      <c r="B1405" s="254" t="s">
        <v>1117</v>
      </c>
      <c r="C1405" s="254" t="s">
        <v>1209</v>
      </c>
      <c r="D1405" s="254" t="s">
        <v>2826</v>
      </c>
      <c r="E1405" s="254">
        <v>20</v>
      </c>
      <c r="F1405" s="96" t="s">
        <v>1907</v>
      </c>
      <c r="G1405" s="96"/>
      <c r="H1405" s="96"/>
      <c r="I1405" s="96" t="s">
        <v>1905</v>
      </c>
      <c r="J1405" s="279" t="s">
        <v>147</v>
      </c>
      <c r="K1405" s="280">
        <v>48</v>
      </c>
      <c r="L1405" s="281">
        <f>K1405/5</f>
        <v>9.6</v>
      </c>
      <c r="M1405" s="279">
        <v>53.65</v>
      </c>
      <c r="N1405" s="295">
        <v>53.65</v>
      </c>
      <c r="O1405" s="280">
        <v>48</v>
      </c>
      <c r="P1405" s="112">
        <v>1</v>
      </c>
      <c r="Q1405" s="113"/>
      <c r="R1405" s="113"/>
    </row>
    <row r="1406" spans="1:18" ht="81">
      <c r="A1406" s="236">
        <v>484</v>
      </c>
      <c r="B1406" s="424" t="s">
        <v>1117</v>
      </c>
      <c r="C1406" s="424" t="s">
        <v>1209</v>
      </c>
      <c r="D1406" s="424" t="s">
        <v>2826</v>
      </c>
      <c r="E1406" s="424">
        <v>20</v>
      </c>
      <c r="F1406" s="425" t="s">
        <v>345</v>
      </c>
      <c r="G1406" s="425"/>
      <c r="H1406" s="425"/>
      <c r="I1406" s="426" t="s">
        <v>343</v>
      </c>
      <c r="J1406" s="425" t="s">
        <v>179</v>
      </c>
      <c r="K1406" s="427">
        <v>49.44</v>
      </c>
      <c r="L1406" s="428">
        <v>9.888</v>
      </c>
      <c r="M1406" s="427">
        <v>53.65</v>
      </c>
      <c r="N1406" s="429">
        <v>53.65</v>
      </c>
      <c r="O1406" s="430">
        <v>49.44</v>
      </c>
      <c r="P1406" s="141">
        <v>2</v>
      </c>
      <c r="Q1406" s="142"/>
      <c r="R1406" s="142"/>
    </row>
    <row r="1407" spans="1:18" ht="21">
      <c r="A1407" s="237"/>
      <c r="B1407" s="431"/>
      <c r="C1407" s="431"/>
      <c r="D1407" s="431"/>
      <c r="E1407" s="431"/>
      <c r="F1407" s="341"/>
      <c r="G1407" s="341"/>
      <c r="H1407" s="341"/>
      <c r="I1407" s="372"/>
      <c r="J1407" s="341"/>
      <c r="K1407" s="373"/>
      <c r="L1407" s="374"/>
      <c r="M1407" s="373"/>
      <c r="N1407" s="373"/>
      <c r="O1407" s="373"/>
      <c r="P1407" s="114"/>
      <c r="Q1407" s="114"/>
      <c r="R1407" s="114"/>
    </row>
    <row r="1408" spans="1:18" ht="61.5">
      <c r="A1408" s="222">
        <v>485</v>
      </c>
      <c r="B1408" s="90" t="s">
        <v>2824</v>
      </c>
      <c r="C1408" s="96" t="s">
        <v>2823</v>
      </c>
      <c r="D1408" s="96" t="s">
        <v>2825</v>
      </c>
      <c r="E1408" s="254">
        <v>40</v>
      </c>
      <c r="F1408" s="255" t="s">
        <v>754</v>
      </c>
      <c r="G1408" s="255"/>
      <c r="H1408" s="255"/>
      <c r="I1408" s="256" t="s">
        <v>755</v>
      </c>
      <c r="J1408" s="255" t="s">
        <v>1724</v>
      </c>
      <c r="K1408" s="250">
        <v>55.2</v>
      </c>
      <c r="L1408" s="251">
        <v>55.2</v>
      </c>
      <c r="M1408" s="250">
        <v>61.36</v>
      </c>
      <c r="N1408" s="290">
        <v>61.36</v>
      </c>
      <c r="O1408" s="250">
        <v>55.2</v>
      </c>
      <c r="P1408" s="112">
        <v>1</v>
      </c>
      <c r="Q1408" s="113"/>
      <c r="R1408" s="113"/>
    </row>
    <row r="1409" spans="1:18" ht="102">
      <c r="A1409" s="236">
        <v>485</v>
      </c>
      <c r="B1409" s="455" t="s">
        <v>2824</v>
      </c>
      <c r="C1409" s="145" t="s">
        <v>2823</v>
      </c>
      <c r="D1409" s="145" t="s">
        <v>2825</v>
      </c>
      <c r="E1409" s="424">
        <v>40</v>
      </c>
      <c r="F1409" s="425" t="s">
        <v>346</v>
      </c>
      <c r="G1409" s="425"/>
      <c r="H1409" s="425"/>
      <c r="I1409" s="426" t="s">
        <v>343</v>
      </c>
      <c r="J1409" s="425" t="s">
        <v>179</v>
      </c>
      <c r="K1409" s="427">
        <v>55.47</v>
      </c>
      <c r="L1409" s="428">
        <v>11.094</v>
      </c>
      <c r="M1409" s="427">
        <v>61.36</v>
      </c>
      <c r="N1409" s="429">
        <v>61.36</v>
      </c>
      <c r="O1409" s="430">
        <v>55.47</v>
      </c>
      <c r="P1409" s="141">
        <v>2</v>
      </c>
      <c r="Q1409" s="142"/>
      <c r="R1409" s="142"/>
    </row>
    <row r="1410" spans="1:18" ht="126">
      <c r="A1410" s="222">
        <v>485</v>
      </c>
      <c r="B1410" s="90" t="s">
        <v>2824</v>
      </c>
      <c r="C1410" s="96" t="s">
        <v>2823</v>
      </c>
      <c r="D1410" s="96" t="s">
        <v>2825</v>
      </c>
      <c r="E1410" s="254">
        <v>40</v>
      </c>
      <c r="F1410" s="96" t="s">
        <v>1908</v>
      </c>
      <c r="G1410" s="96"/>
      <c r="H1410" s="96"/>
      <c r="I1410" s="96" t="s">
        <v>1905</v>
      </c>
      <c r="J1410" s="279" t="s">
        <v>147</v>
      </c>
      <c r="K1410" s="280">
        <v>55.6</v>
      </c>
      <c r="L1410" s="281">
        <f>K1410/5</f>
        <v>11.120000000000001</v>
      </c>
      <c r="M1410" s="279">
        <v>61.36</v>
      </c>
      <c r="N1410" s="295">
        <v>61.36</v>
      </c>
      <c r="O1410" s="280">
        <v>55.6</v>
      </c>
      <c r="P1410" s="112">
        <v>3</v>
      </c>
      <c r="Q1410" s="113"/>
      <c r="R1410" s="113"/>
    </row>
    <row r="1411" spans="1:18" ht="21">
      <c r="A1411" s="237"/>
      <c r="B1411" s="456"/>
      <c r="C1411" s="146"/>
      <c r="D1411" s="146"/>
      <c r="E1411" s="431"/>
      <c r="F1411" s="341"/>
      <c r="G1411" s="341"/>
      <c r="H1411" s="341"/>
      <c r="I1411" s="372"/>
      <c r="J1411" s="341"/>
      <c r="K1411" s="373"/>
      <c r="L1411" s="374"/>
      <c r="M1411" s="373"/>
      <c r="N1411" s="373"/>
      <c r="O1411" s="373"/>
      <c r="P1411" s="114"/>
      <c r="Q1411" s="114"/>
      <c r="R1411" s="114"/>
    </row>
    <row r="1412" spans="1:18" ht="61.5">
      <c r="A1412" s="222">
        <v>486</v>
      </c>
      <c r="B1412" s="90" t="s">
        <v>2824</v>
      </c>
      <c r="C1412" s="96" t="s">
        <v>2823</v>
      </c>
      <c r="D1412" s="96" t="s">
        <v>2829</v>
      </c>
      <c r="E1412" s="254">
        <v>150</v>
      </c>
      <c r="F1412" s="255" t="s">
        <v>756</v>
      </c>
      <c r="G1412" s="255"/>
      <c r="H1412" s="255"/>
      <c r="I1412" s="256" t="s">
        <v>755</v>
      </c>
      <c r="J1412" s="255" t="s">
        <v>1724</v>
      </c>
      <c r="K1412" s="250">
        <v>41.3</v>
      </c>
      <c r="L1412" s="251">
        <v>41.3</v>
      </c>
      <c r="M1412" s="250">
        <v>46.02</v>
      </c>
      <c r="N1412" s="290">
        <v>46.02</v>
      </c>
      <c r="O1412" s="250">
        <v>41.3</v>
      </c>
      <c r="P1412" s="112">
        <v>1</v>
      </c>
      <c r="Q1412" s="113"/>
      <c r="R1412" s="113"/>
    </row>
    <row r="1413" spans="1:18" ht="102">
      <c r="A1413" s="236">
        <v>486</v>
      </c>
      <c r="B1413" s="455" t="s">
        <v>2824</v>
      </c>
      <c r="C1413" s="145" t="s">
        <v>2823</v>
      </c>
      <c r="D1413" s="145" t="s">
        <v>2829</v>
      </c>
      <c r="E1413" s="424">
        <v>150</v>
      </c>
      <c r="F1413" s="425" t="s">
        <v>347</v>
      </c>
      <c r="G1413" s="425"/>
      <c r="H1413" s="425"/>
      <c r="I1413" s="426" t="s">
        <v>343</v>
      </c>
      <c r="J1413" s="425" t="s">
        <v>179</v>
      </c>
      <c r="K1413" s="427">
        <v>41.61</v>
      </c>
      <c r="L1413" s="428">
        <v>8.322</v>
      </c>
      <c r="M1413" s="427">
        <v>46.02</v>
      </c>
      <c r="N1413" s="429">
        <v>46.02</v>
      </c>
      <c r="O1413" s="430">
        <v>41.61</v>
      </c>
      <c r="P1413" s="141">
        <v>2</v>
      </c>
      <c r="Q1413" s="142"/>
      <c r="R1413" s="142"/>
    </row>
    <row r="1414" spans="1:18" ht="126">
      <c r="A1414" s="222">
        <v>486</v>
      </c>
      <c r="B1414" s="90" t="s">
        <v>2824</v>
      </c>
      <c r="C1414" s="96" t="s">
        <v>2823</v>
      </c>
      <c r="D1414" s="96" t="s">
        <v>2829</v>
      </c>
      <c r="E1414" s="254">
        <v>150</v>
      </c>
      <c r="F1414" s="96" t="s">
        <v>1909</v>
      </c>
      <c r="G1414" s="96"/>
      <c r="H1414" s="96"/>
      <c r="I1414" s="96" t="s">
        <v>1905</v>
      </c>
      <c r="J1414" s="279" t="s">
        <v>147</v>
      </c>
      <c r="K1414" s="279">
        <v>41.68</v>
      </c>
      <c r="L1414" s="281">
        <f>K1414/5</f>
        <v>8.336</v>
      </c>
      <c r="M1414" s="279">
        <v>46.02</v>
      </c>
      <c r="N1414" s="295">
        <v>46.02</v>
      </c>
      <c r="O1414" s="279">
        <v>41.68</v>
      </c>
      <c r="P1414" s="112">
        <v>3</v>
      </c>
      <c r="Q1414" s="113"/>
      <c r="R1414" s="113"/>
    </row>
    <row r="1415" spans="1:18" ht="21">
      <c r="A1415" s="237"/>
      <c r="B1415" s="456"/>
      <c r="C1415" s="146"/>
      <c r="D1415" s="146"/>
      <c r="E1415" s="431"/>
      <c r="F1415" s="341"/>
      <c r="G1415" s="341"/>
      <c r="H1415" s="341"/>
      <c r="I1415" s="372"/>
      <c r="J1415" s="341"/>
      <c r="K1415" s="373"/>
      <c r="L1415" s="374"/>
      <c r="M1415" s="373"/>
      <c r="N1415" s="373"/>
      <c r="O1415" s="373"/>
      <c r="P1415" s="114"/>
      <c r="Q1415" s="114"/>
      <c r="R1415" s="114"/>
    </row>
    <row r="1416" spans="1:18" ht="81.75">
      <c r="A1416" s="222">
        <v>487</v>
      </c>
      <c r="B1416" s="90" t="s">
        <v>2824</v>
      </c>
      <c r="C1416" s="96" t="s">
        <v>2823</v>
      </c>
      <c r="D1416" s="96" t="s">
        <v>2830</v>
      </c>
      <c r="E1416" s="254">
        <v>80</v>
      </c>
      <c r="F1416" s="255" t="s">
        <v>757</v>
      </c>
      <c r="G1416" s="255"/>
      <c r="H1416" s="255"/>
      <c r="I1416" s="256" t="s">
        <v>755</v>
      </c>
      <c r="J1416" s="255" t="s">
        <v>1724</v>
      </c>
      <c r="K1416" s="250">
        <v>27.5</v>
      </c>
      <c r="L1416" s="251">
        <v>27.5</v>
      </c>
      <c r="M1416" s="250">
        <v>30.68</v>
      </c>
      <c r="N1416" s="290">
        <v>30.68</v>
      </c>
      <c r="O1416" s="250">
        <v>27.5</v>
      </c>
      <c r="P1416" s="112">
        <v>1</v>
      </c>
      <c r="Q1416" s="113"/>
      <c r="R1416" s="113"/>
    </row>
    <row r="1417" spans="1:18" ht="102">
      <c r="A1417" s="236">
        <v>487</v>
      </c>
      <c r="B1417" s="455" t="s">
        <v>2824</v>
      </c>
      <c r="C1417" s="145" t="s">
        <v>2823</v>
      </c>
      <c r="D1417" s="145" t="s">
        <v>2830</v>
      </c>
      <c r="E1417" s="424">
        <v>80</v>
      </c>
      <c r="F1417" s="425" t="s">
        <v>348</v>
      </c>
      <c r="G1417" s="425"/>
      <c r="H1417" s="425"/>
      <c r="I1417" s="426" t="s">
        <v>343</v>
      </c>
      <c r="J1417" s="425" t="s">
        <v>179</v>
      </c>
      <c r="K1417" s="427">
        <v>27.74</v>
      </c>
      <c r="L1417" s="428">
        <v>5.548</v>
      </c>
      <c r="M1417" s="427">
        <v>30.68</v>
      </c>
      <c r="N1417" s="429">
        <v>30.68</v>
      </c>
      <c r="O1417" s="430">
        <v>27.74</v>
      </c>
      <c r="P1417" s="141">
        <v>2</v>
      </c>
      <c r="Q1417" s="142"/>
      <c r="R1417" s="142"/>
    </row>
    <row r="1418" spans="1:18" ht="126">
      <c r="A1418" s="222">
        <v>487</v>
      </c>
      <c r="B1418" s="90" t="s">
        <v>2824</v>
      </c>
      <c r="C1418" s="96" t="s">
        <v>2823</v>
      </c>
      <c r="D1418" s="96" t="s">
        <v>2830</v>
      </c>
      <c r="E1418" s="254">
        <v>80</v>
      </c>
      <c r="F1418" s="96" t="s">
        <v>1910</v>
      </c>
      <c r="G1418" s="96"/>
      <c r="H1418" s="96"/>
      <c r="I1418" s="96" t="s">
        <v>1905</v>
      </c>
      <c r="J1418" s="279" t="s">
        <v>147</v>
      </c>
      <c r="K1418" s="280">
        <v>27.8</v>
      </c>
      <c r="L1418" s="281">
        <f>K1418/5</f>
        <v>5.5600000000000005</v>
      </c>
      <c r="M1418" s="279">
        <v>30.68</v>
      </c>
      <c r="N1418" s="295">
        <v>30.68</v>
      </c>
      <c r="O1418" s="280">
        <v>27.8</v>
      </c>
      <c r="P1418" s="112">
        <v>3</v>
      </c>
      <c r="Q1418" s="113"/>
      <c r="R1418" s="113"/>
    </row>
    <row r="1419" spans="1:18" ht="21">
      <c r="A1419" s="237"/>
      <c r="B1419" s="456"/>
      <c r="C1419" s="146"/>
      <c r="D1419" s="146"/>
      <c r="E1419" s="431"/>
      <c r="F1419" s="341"/>
      <c r="G1419" s="341"/>
      <c r="H1419" s="341"/>
      <c r="I1419" s="372"/>
      <c r="J1419" s="341"/>
      <c r="K1419" s="373"/>
      <c r="L1419" s="374"/>
      <c r="M1419" s="373"/>
      <c r="N1419" s="373"/>
      <c r="O1419" s="373"/>
      <c r="P1419" s="114"/>
      <c r="Q1419" s="114"/>
      <c r="R1419" s="114"/>
    </row>
    <row r="1420" spans="1:18" ht="105">
      <c r="A1420" s="226">
        <v>488</v>
      </c>
      <c r="B1420" s="101" t="s">
        <v>1118</v>
      </c>
      <c r="C1420" s="101" t="s">
        <v>2273</v>
      </c>
      <c r="D1420" s="101" t="s">
        <v>289</v>
      </c>
      <c r="E1420" s="101">
        <v>2200</v>
      </c>
      <c r="F1420" s="90" t="s">
        <v>1531</v>
      </c>
      <c r="G1420" s="96" t="s">
        <v>2958</v>
      </c>
      <c r="H1420" s="276">
        <v>30</v>
      </c>
      <c r="I1420" s="90" t="s">
        <v>1168</v>
      </c>
      <c r="J1420" s="90" t="s">
        <v>1124</v>
      </c>
      <c r="K1420" s="276">
        <v>3.42</v>
      </c>
      <c r="L1420" s="277">
        <v>0.095</v>
      </c>
      <c r="M1420" s="278">
        <v>4.28</v>
      </c>
      <c r="N1420" s="282">
        <v>4.28</v>
      </c>
      <c r="O1420" s="276">
        <v>2.28</v>
      </c>
      <c r="P1420" s="112">
        <v>1</v>
      </c>
      <c r="Q1420" s="113"/>
      <c r="R1420" s="113"/>
    </row>
    <row r="1421" spans="1:18" ht="63">
      <c r="A1421" s="222">
        <v>488</v>
      </c>
      <c r="B1421" s="254" t="s">
        <v>1118</v>
      </c>
      <c r="C1421" s="254" t="s">
        <v>2273</v>
      </c>
      <c r="D1421" s="254" t="s">
        <v>289</v>
      </c>
      <c r="E1421" s="254">
        <v>2200</v>
      </c>
      <c r="F1421" s="255" t="s">
        <v>758</v>
      </c>
      <c r="G1421" s="255"/>
      <c r="H1421" s="255"/>
      <c r="I1421" s="256" t="s">
        <v>1731</v>
      </c>
      <c r="J1421" s="255" t="s">
        <v>1724</v>
      </c>
      <c r="K1421" s="250">
        <v>2.34</v>
      </c>
      <c r="L1421" s="251">
        <v>2.34</v>
      </c>
      <c r="M1421" s="250">
        <v>2.85</v>
      </c>
      <c r="N1421" s="290">
        <v>2.85</v>
      </c>
      <c r="O1421" s="250">
        <v>2.34</v>
      </c>
      <c r="P1421" s="112">
        <v>2</v>
      </c>
      <c r="Q1421" s="113"/>
      <c r="R1421" s="113"/>
    </row>
    <row r="1422" spans="1:18" ht="21">
      <c r="A1422" s="225"/>
      <c r="B1422" s="137"/>
      <c r="C1422" s="137"/>
      <c r="D1422" s="137"/>
      <c r="E1422" s="137"/>
      <c r="F1422" s="111"/>
      <c r="G1422" s="111"/>
      <c r="H1422" s="272"/>
      <c r="I1422" s="111"/>
      <c r="J1422" s="111"/>
      <c r="K1422" s="272"/>
      <c r="L1422" s="273"/>
      <c r="M1422" s="274"/>
      <c r="N1422" s="272"/>
      <c r="O1422" s="272"/>
      <c r="P1422" s="114"/>
      <c r="Q1422" s="114"/>
      <c r="R1422" s="114"/>
    </row>
    <row r="1423" spans="1:18" ht="63">
      <c r="A1423" s="222">
        <v>489</v>
      </c>
      <c r="B1423" s="254" t="s">
        <v>1118</v>
      </c>
      <c r="C1423" s="254" t="s">
        <v>2273</v>
      </c>
      <c r="D1423" s="254" t="s">
        <v>2324</v>
      </c>
      <c r="E1423" s="254">
        <v>100</v>
      </c>
      <c r="F1423" s="255"/>
      <c r="G1423" s="255"/>
      <c r="H1423" s="255"/>
      <c r="I1423" s="256"/>
      <c r="J1423" s="255"/>
      <c r="K1423" s="250"/>
      <c r="L1423" s="251"/>
      <c r="M1423" s="250"/>
      <c r="N1423" s="290"/>
      <c r="O1423" s="250"/>
      <c r="P1423" s="112">
        <v>0</v>
      </c>
      <c r="Q1423" s="113"/>
      <c r="R1423" s="113"/>
    </row>
    <row r="1424" spans="1:18" ht="21">
      <c r="A1424" s="225"/>
      <c r="B1424" s="137"/>
      <c r="C1424" s="137"/>
      <c r="D1424" s="137"/>
      <c r="E1424" s="137"/>
      <c r="F1424" s="296"/>
      <c r="G1424" s="296"/>
      <c r="H1424" s="296"/>
      <c r="I1424" s="297"/>
      <c r="J1424" s="296"/>
      <c r="K1424" s="292"/>
      <c r="L1424" s="298"/>
      <c r="M1424" s="292"/>
      <c r="N1424" s="292"/>
      <c r="O1424" s="292"/>
      <c r="P1424" s="114"/>
      <c r="Q1424" s="114"/>
      <c r="R1424" s="114"/>
    </row>
    <row r="1425" spans="1:18" ht="63">
      <c r="A1425" s="222">
        <v>490</v>
      </c>
      <c r="B1425" s="254" t="s">
        <v>1118</v>
      </c>
      <c r="C1425" s="254" t="s">
        <v>2273</v>
      </c>
      <c r="D1425" s="254" t="s">
        <v>2325</v>
      </c>
      <c r="E1425" s="254">
        <v>100</v>
      </c>
      <c r="F1425" s="255" t="s">
        <v>759</v>
      </c>
      <c r="G1425" s="255"/>
      <c r="H1425" s="255"/>
      <c r="I1425" s="256" t="s">
        <v>1726</v>
      </c>
      <c r="J1425" s="255" t="s">
        <v>1724</v>
      </c>
      <c r="K1425" s="250">
        <v>45.2</v>
      </c>
      <c r="L1425" s="251">
        <v>45.2</v>
      </c>
      <c r="M1425" s="250"/>
      <c r="N1425" s="290"/>
      <c r="O1425" s="250">
        <v>45.2</v>
      </c>
      <c r="P1425" s="112">
        <v>1</v>
      </c>
      <c r="Q1425" s="113"/>
      <c r="R1425" s="113"/>
    </row>
    <row r="1426" spans="1:18" ht="21">
      <c r="A1426" s="225"/>
      <c r="B1426" s="137"/>
      <c r="C1426" s="137"/>
      <c r="D1426" s="137"/>
      <c r="E1426" s="137"/>
      <c r="F1426" s="296"/>
      <c r="G1426" s="296"/>
      <c r="H1426" s="296"/>
      <c r="I1426" s="297"/>
      <c r="J1426" s="296"/>
      <c r="K1426" s="292"/>
      <c r="L1426" s="298"/>
      <c r="M1426" s="292"/>
      <c r="N1426" s="292"/>
      <c r="O1426" s="292"/>
      <c r="P1426" s="114"/>
      <c r="Q1426" s="114"/>
      <c r="R1426" s="114"/>
    </row>
    <row r="1427" spans="1:18" ht="84">
      <c r="A1427" s="222">
        <v>491</v>
      </c>
      <c r="B1427" s="254" t="s">
        <v>1118</v>
      </c>
      <c r="C1427" s="254" t="s">
        <v>2273</v>
      </c>
      <c r="D1427" s="254" t="s">
        <v>2274</v>
      </c>
      <c r="E1427" s="444">
        <v>4500</v>
      </c>
      <c r="F1427" s="255" t="s">
        <v>1926</v>
      </c>
      <c r="G1427" s="255"/>
      <c r="H1427" s="255"/>
      <c r="I1427" s="256" t="s">
        <v>1723</v>
      </c>
      <c r="J1427" s="255" t="s">
        <v>1724</v>
      </c>
      <c r="K1427" s="250">
        <v>8</v>
      </c>
      <c r="L1427" s="251">
        <v>0.8</v>
      </c>
      <c r="M1427" s="250">
        <v>9.76</v>
      </c>
      <c r="N1427" s="290">
        <v>9.7</v>
      </c>
      <c r="O1427" s="250">
        <v>8</v>
      </c>
      <c r="P1427" s="112">
        <v>1</v>
      </c>
      <c r="Q1427" s="113"/>
      <c r="R1427" s="113"/>
    </row>
    <row r="1428" spans="1:18" ht="105">
      <c r="A1428" s="226">
        <v>491</v>
      </c>
      <c r="B1428" s="101" t="s">
        <v>1118</v>
      </c>
      <c r="C1428" s="101" t="s">
        <v>2273</v>
      </c>
      <c r="D1428" s="101" t="s">
        <v>2274</v>
      </c>
      <c r="E1428" s="445">
        <v>4500</v>
      </c>
      <c r="F1428" s="90" t="s">
        <v>1532</v>
      </c>
      <c r="G1428" s="96" t="s">
        <v>2958</v>
      </c>
      <c r="H1428" s="276">
        <v>5</v>
      </c>
      <c r="I1428" s="90" t="s">
        <v>1148</v>
      </c>
      <c r="J1428" s="90" t="s">
        <v>1124</v>
      </c>
      <c r="K1428" s="276">
        <v>4.26</v>
      </c>
      <c r="L1428" s="277">
        <v>0.71</v>
      </c>
      <c r="M1428" s="278">
        <v>4.88</v>
      </c>
      <c r="N1428" s="282">
        <v>4.88</v>
      </c>
      <c r="O1428" s="276">
        <v>8.52</v>
      </c>
      <c r="P1428" s="112">
        <v>2</v>
      </c>
      <c r="Q1428" s="113"/>
      <c r="R1428" s="113"/>
    </row>
    <row r="1429" spans="1:18" ht="21">
      <c r="A1429" s="225"/>
      <c r="B1429" s="137"/>
      <c r="C1429" s="137"/>
      <c r="D1429" s="137"/>
      <c r="E1429" s="446"/>
      <c r="F1429" s="111"/>
      <c r="G1429" s="111"/>
      <c r="H1429" s="272"/>
      <c r="I1429" s="111"/>
      <c r="J1429" s="111"/>
      <c r="K1429" s="272"/>
      <c r="L1429" s="273"/>
      <c r="M1429" s="274"/>
      <c r="N1429" s="272"/>
      <c r="O1429" s="272"/>
      <c r="P1429" s="114"/>
      <c r="Q1429" s="114"/>
      <c r="R1429" s="114"/>
    </row>
    <row r="1430" spans="1:18" ht="126">
      <c r="A1430" s="222">
        <v>492</v>
      </c>
      <c r="B1430" s="254" t="s">
        <v>1059</v>
      </c>
      <c r="C1430" s="254" t="s">
        <v>2391</v>
      </c>
      <c r="D1430" s="254" t="s">
        <v>2993</v>
      </c>
      <c r="E1430" s="444">
        <v>5000</v>
      </c>
      <c r="F1430" s="96" t="s">
        <v>1911</v>
      </c>
      <c r="G1430" s="96"/>
      <c r="H1430" s="96"/>
      <c r="I1430" s="96" t="s">
        <v>157</v>
      </c>
      <c r="J1430" s="279" t="s">
        <v>147</v>
      </c>
      <c r="K1430" s="279">
        <v>4.08</v>
      </c>
      <c r="L1430" s="281">
        <f>K1430/10</f>
        <v>0.40800000000000003</v>
      </c>
      <c r="M1430" s="279">
        <v>4.37</v>
      </c>
      <c r="N1430" s="295"/>
      <c r="O1430" s="279">
        <v>4.08</v>
      </c>
      <c r="P1430" s="112">
        <v>1</v>
      </c>
      <c r="Q1430" s="113"/>
      <c r="R1430" s="113"/>
    </row>
    <row r="1431" spans="1:18" ht="63">
      <c r="A1431" s="222">
        <v>492</v>
      </c>
      <c r="B1431" s="254" t="s">
        <v>1059</v>
      </c>
      <c r="C1431" s="254" t="s">
        <v>2391</v>
      </c>
      <c r="D1431" s="254" t="s">
        <v>2993</v>
      </c>
      <c r="E1431" s="444">
        <v>5000</v>
      </c>
      <c r="F1431" s="255" t="s">
        <v>1927</v>
      </c>
      <c r="G1431" s="255"/>
      <c r="H1431" s="255"/>
      <c r="I1431" s="256" t="s">
        <v>1723</v>
      </c>
      <c r="J1431" s="255" t="s">
        <v>1724</v>
      </c>
      <c r="K1431" s="250">
        <v>4.1</v>
      </c>
      <c r="L1431" s="251">
        <v>0.41</v>
      </c>
      <c r="M1431" s="250">
        <v>4.37</v>
      </c>
      <c r="N1431" s="290"/>
      <c r="O1431" s="250">
        <v>4.1</v>
      </c>
      <c r="P1431" s="112">
        <v>2</v>
      </c>
      <c r="Q1431" s="113"/>
      <c r="R1431" s="113"/>
    </row>
    <row r="1432" spans="1:18" ht="168">
      <c r="A1432" s="226">
        <v>492</v>
      </c>
      <c r="B1432" s="101" t="s">
        <v>1059</v>
      </c>
      <c r="C1432" s="101" t="s">
        <v>2391</v>
      </c>
      <c r="D1432" s="101" t="s">
        <v>2993</v>
      </c>
      <c r="E1432" s="445">
        <v>5000</v>
      </c>
      <c r="F1432" s="90" t="s">
        <v>1533</v>
      </c>
      <c r="G1432" s="96" t="s">
        <v>1336</v>
      </c>
      <c r="H1432" s="276">
        <v>10</v>
      </c>
      <c r="I1432" s="90" t="s">
        <v>1148</v>
      </c>
      <c r="J1432" s="90" t="s">
        <v>1124</v>
      </c>
      <c r="K1432" s="276">
        <v>4.14</v>
      </c>
      <c r="L1432" s="277">
        <v>0.345</v>
      </c>
      <c r="M1432" s="278">
        <v>4.37</v>
      </c>
      <c r="N1432" s="282"/>
      <c r="O1432" s="276">
        <v>4.14</v>
      </c>
      <c r="P1432" s="112">
        <v>3</v>
      </c>
      <c r="Q1432" s="113"/>
      <c r="R1432" s="113"/>
    </row>
    <row r="1433" spans="1:18" ht="81" customHeight="1">
      <c r="A1433" s="227">
        <v>492</v>
      </c>
      <c r="B1433" s="283" t="s">
        <v>1059</v>
      </c>
      <c r="C1433" s="283" t="s">
        <v>2391</v>
      </c>
      <c r="D1433" s="283" t="s">
        <v>2993</v>
      </c>
      <c r="E1433" s="447">
        <v>5000</v>
      </c>
      <c r="F1433" s="284" t="s">
        <v>349</v>
      </c>
      <c r="G1433" s="284"/>
      <c r="H1433" s="284"/>
      <c r="I1433" s="285" t="s">
        <v>165</v>
      </c>
      <c r="J1433" s="284" t="s">
        <v>179</v>
      </c>
      <c r="K1433" s="286">
        <v>0.43</v>
      </c>
      <c r="L1433" s="287">
        <v>0.43</v>
      </c>
      <c r="M1433" s="286">
        <v>0.437</v>
      </c>
      <c r="N1433" s="288">
        <v>0.437</v>
      </c>
      <c r="O1433" s="289">
        <v>4.3</v>
      </c>
      <c r="P1433" s="112">
        <v>4</v>
      </c>
      <c r="Q1433" s="113"/>
      <c r="R1433" s="113"/>
    </row>
    <row r="1434" spans="1:18" ht="24.75" customHeight="1">
      <c r="A1434" s="225"/>
      <c r="B1434" s="137"/>
      <c r="C1434" s="137"/>
      <c r="D1434" s="137"/>
      <c r="E1434" s="446"/>
      <c r="F1434" s="111"/>
      <c r="G1434" s="111"/>
      <c r="H1434" s="272"/>
      <c r="I1434" s="111"/>
      <c r="J1434" s="111"/>
      <c r="K1434" s="272"/>
      <c r="L1434" s="273"/>
      <c r="M1434" s="274"/>
      <c r="N1434" s="272"/>
      <c r="O1434" s="272"/>
      <c r="P1434" s="114"/>
      <c r="Q1434" s="114"/>
      <c r="R1434" s="114"/>
    </row>
    <row r="1435" spans="1:18" ht="111.75" customHeight="1">
      <c r="A1435" s="226">
        <v>493</v>
      </c>
      <c r="B1435" s="101" t="s">
        <v>1059</v>
      </c>
      <c r="C1435" s="101" t="s">
        <v>2391</v>
      </c>
      <c r="D1435" s="101" t="s">
        <v>1234</v>
      </c>
      <c r="E1435" s="101">
        <v>250</v>
      </c>
      <c r="F1435" s="90" t="s">
        <v>1534</v>
      </c>
      <c r="G1435" s="96" t="s">
        <v>1132</v>
      </c>
      <c r="H1435" s="276">
        <v>20</v>
      </c>
      <c r="I1435" s="90" t="s">
        <v>1150</v>
      </c>
      <c r="J1435" s="90" t="s">
        <v>1124</v>
      </c>
      <c r="K1435" s="276">
        <v>1.3</v>
      </c>
      <c r="L1435" s="277">
        <v>0.054</v>
      </c>
      <c r="M1435" s="278"/>
      <c r="N1435" s="282"/>
      <c r="O1435" s="278">
        <v>1.3</v>
      </c>
      <c r="P1435" s="112">
        <v>1</v>
      </c>
      <c r="Q1435" s="113"/>
      <c r="R1435" s="113"/>
    </row>
    <row r="1436" spans="1:18" ht="51" customHeight="1">
      <c r="A1436" s="227">
        <v>493</v>
      </c>
      <c r="B1436" s="283" t="s">
        <v>1059</v>
      </c>
      <c r="C1436" s="283" t="s">
        <v>2391</v>
      </c>
      <c r="D1436" s="283" t="s">
        <v>1234</v>
      </c>
      <c r="E1436" s="283">
        <v>250</v>
      </c>
      <c r="F1436" s="284" t="s">
        <v>350</v>
      </c>
      <c r="G1436" s="284"/>
      <c r="H1436" s="284"/>
      <c r="I1436" s="285" t="s">
        <v>184</v>
      </c>
      <c r="J1436" s="284" t="s">
        <v>179</v>
      </c>
      <c r="K1436" s="286">
        <v>1.48</v>
      </c>
      <c r="L1436" s="287">
        <v>0.074</v>
      </c>
      <c r="M1436" s="286" t="s">
        <v>182</v>
      </c>
      <c r="N1436" s="288" t="s">
        <v>182</v>
      </c>
      <c r="O1436" s="289">
        <v>1.48</v>
      </c>
      <c r="P1436" s="112">
        <v>2</v>
      </c>
      <c r="Q1436" s="113"/>
      <c r="R1436" s="113"/>
    </row>
    <row r="1437" spans="1:18" ht="63">
      <c r="A1437" s="222">
        <v>493</v>
      </c>
      <c r="B1437" s="254" t="s">
        <v>1059</v>
      </c>
      <c r="C1437" s="254" t="s">
        <v>2391</v>
      </c>
      <c r="D1437" s="254" t="s">
        <v>1234</v>
      </c>
      <c r="E1437" s="254">
        <v>250</v>
      </c>
      <c r="F1437" s="255" t="s">
        <v>1928</v>
      </c>
      <c r="G1437" s="255"/>
      <c r="H1437" s="255"/>
      <c r="I1437" s="256" t="s">
        <v>1726</v>
      </c>
      <c r="J1437" s="255" t="s">
        <v>1724</v>
      </c>
      <c r="K1437" s="250">
        <v>1.74</v>
      </c>
      <c r="L1437" s="251">
        <v>1.74</v>
      </c>
      <c r="M1437" s="250"/>
      <c r="N1437" s="290"/>
      <c r="O1437" s="250">
        <v>1.74</v>
      </c>
      <c r="P1437" s="112">
        <v>3</v>
      </c>
      <c r="Q1437" s="113"/>
      <c r="R1437" s="113"/>
    </row>
    <row r="1438" spans="1:18" ht="21">
      <c r="A1438" s="225"/>
      <c r="B1438" s="137"/>
      <c r="C1438" s="137"/>
      <c r="D1438" s="137"/>
      <c r="E1438" s="137"/>
      <c r="F1438" s="111"/>
      <c r="G1438" s="111"/>
      <c r="H1438" s="272"/>
      <c r="I1438" s="111"/>
      <c r="J1438" s="111"/>
      <c r="K1438" s="272"/>
      <c r="L1438" s="273"/>
      <c r="M1438" s="274"/>
      <c r="N1438" s="272"/>
      <c r="O1438" s="272"/>
      <c r="P1438" s="114"/>
      <c r="Q1438" s="114"/>
      <c r="R1438" s="114"/>
    </row>
    <row r="1439" spans="1:18" ht="126">
      <c r="A1439" s="236">
        <v>494</v>
      </c>
      <c r="B1439" s="424" t="s">
        <v>1059</v>
      </c>
      <c r="C1439" s="424" t="s">
        <v>2392</v>
      </c>
      <c r="D1439" s="424" t="s">
        <v>1235</v>
      </c>
      <c r="E1439" s="424">
        <v>2</v>
      </c>
      <c r="F1439" s="425" t="s">
        <v>351</v>
      </c>
      <c r="G1439" s="425"/>
      <c r="H1439" s="425"/>
      <c r="I1439" s="426" t="s">
        <v>184</v>
      </c>
      <c r="J1439" s="425" t="s">
        <v>179</v>
      </c>
      <c r="K1439" s="427">
        <v>2.82</v>
      </c>
      <c r="L1439" s="428">
        <v>0.141</v>
      </c>
      <c r="M1439" s="427" t="s">
        <v>182</v>
      </c>
      <c r="N1439" s="429" t="s">
        <v>182</v>
      </c>
      <c r="O1439" s="430">
        <v>2.82</v>
      </c>
      <c r="P1439" s="141">
        <v>1</v>
      </c>
      <c r="Q1439" s="142"/>
      <c r="R1439" s="142"/>
    </row>
    <row r="1440" spans="1:18" ht="126">
      <c r="A1440" s="222">
        <v>494</v>
      </c>
      <c r="B1440" s="254" t="s">
        <v>1059</v>
      </c>
      <c r="C1440" s="254" t="s">
        <v>2392</v>
      </c>
      <c r="D1440" s="254" t="s">
        <v>1235</v>
      </c>
      <c r="E1440" s="254">
        <v>2</v>
      </c>
      <c r="F1440" s="255" t="s">
        <v>1929</v>
      </c>
      <c r="G1440" s="255"/>
      <c r="H1440" s="255"/>
      <c r="I1440" s="256" t="s">
        <v>1726</v>
      </c>
      <c r="J1440" s="255" t="s">
        <v>1724</v>
      </c>
      <c r="K1440" s="250">
        <v>2.95</v>
      </c>
      <c r="L1440" s="251">
        <v>2.95</v>
      </c>
      <c r="M1440" s="250"/>
      <c r="N1440" s="290"/>
      <c r="O1440" s="250">
        <v>2.95</v>
      </c>
      <c r="P1440" s="112"/>
      <c r="Q1440" s="519" t="s">
        <v>2806</v>
      </c>
      <c r="R1440" s="113"/>
    </row>
    <row r="1441" spans="1:18" ht="21">
      <c r="A1441" s="237"/>
      <c r="B1441" s="431"/>
      <c r="C1441" s="431"/>
      <c r="D1441" s="431"/>
      <c r="E1441" s="431"/>
      <c r="F1441" s="341"/>
      <c r="G1441" s="341"/>
      <c r="H1441" s="341"/>
      <c r="I1441" s="372"/>
      <c r="J1441" s="341"/>
      <c r="K1441" s="373"/>
      <c r="L1441" s="374"/>
      <c r="M1441" s="373"/>
      <c r="N1441" s="373"/>
      <c r="O1441" s="373"/>
      <c r="P1441" s="114"/>
      <c r="Q1441" s="114"/>
      <c r="R1441" s="114"/>
    </row>
    <row r="1442" spans="1:18" ht="84">
      <c r="A1442" s="226">
        <v>495</v>
      </c>
      <c r="B1442" s="101" t="s">
        <v>1060</v>
      </c>
      <c r="C1442" s="101" t="s">
        <v>2393</v>
      </c>
      <c r="D1442" s="101" t="s">
        <v>1236</v>
      </c>
      <c r="E1442" s="101">
        <v>150</v>
      </c>
      <c r="F1442" s="90" t="s">
        <v>1535</v>
      </c>
      <c r="G1442" s="96" t="s">
        <v>1132</v>
      </c>
      <c r="H1442" s="276">
        <v>20</v>
      </c>
      <c r="I1442" s="90" t="s">
        <v>1150</v>
      </c>
      <c r="J1442" s="90" t="s">
        <v>1124</v>
      </c>
      <c r="K1442" s="276">
        <v>1.39</v>
      </c>
      <c r="L1442" s="277">
        <v>0.058</v>
      </c>
      <c r="M1442" s="278"/>
      <c r="N1442" s="282"/>
      <c r="O1442" s="276">
        <v>1.39</v>
      </c>
      <c r="P1442" s="112">
        <v>1</v>
      </c>
      <c r="Q1442" s="113"/>
      <c r="R1442" s="113"/>
    </row>
    <row r="1443" spans="1:18" ht="61.5">
      <c r="A1443" s="222">
        <v>495</v>
      </c>
      <c r="B1443" s="254" t="s">
        <v>1060</v>
      </c>
      <c r="C1443" s="254" t="s">
        <v>2393</v>
      </c>
      <c r="D1443" s="254" t="s">
        <v>1236</v>
      </c>
      <c r="E1443" s="254">
        <v>150</v>
      </c>
      <c r="F1443" s="255" t="s">
        <v>1930</v>
      </c>
      <c r="G1443" s="255"/>
      <c r="H1443" s="255"/>
      <c r="I1443" s="256" t="s">
        <v>1726</v>
      </c>
      <c r="J1443" s="255" t="s">
        <v>1724</v>
      </c>
      <c r="K1443" s="250">
        <v>1.5</v>
      </c>
      <c r="L1443" s="251">
        <v>1.5</v>
      </c>
      <c r="M1443" s="250"/>
      <c r="N1443" s="290"/>
      <c r="O1443" s="250">
        <v>1.5</v>
      </c>
      <c r="P1443" s="112">
        <v>2</v>
      </c>
      <c r="Q1443" s="113"/>
      <c r="R1443" s="113"/>
    </row>
    <row r="1444" spans="1:18" ht="60.75">
      <c r="A1444" s="227">
        <v>495</v>
      </c>
      <c r="B1444" s="283" t="s">
        <v>1060</v>
      </c>
      <c r="C1444" s="283" t="s">
        <v>2393</v>
      </c>
      <c r="D1444" s="283" t="s">
        <v>1236</v>
      </c>
      <c r="E1444" s="283">
        <v>150</v>
      </c>
      <c r="F1444" s="284" t="s">
        <v>352</v>
      </c>
      <c r="G1444" s="284"/>
      <c r="H1444" s="284"/>
      <c r="I1444" s="285" t="s">
        <v>184</v>
      </c>
      <c r="J1444" s="284" t="s">
        <v>179</v>
      </c>
      <c r="K1444" s="286">
        <v>1.57</v>
      </c>
      <c r="L1444" s="287">
        <v>0.0785</v>
      </c>
      <c r="M1444" s="286" t="s">
        <v>182</v>
      </c>
      <c r="N1444" s="288" t="s">
        <v>182</v>
      </c>
      <c r="O1444" s="289">
        <v>1.57</v>
      </c>
      <c r="P1444" s="112">
        <v>3</v>
      </c>
      <c r="Q1444" s="113"/>
      <c r="R1444" s="113"/>
    </row>
    <row r="1445" spans="1:18" ht="21">
      <c r="A1445" s="225"/>
      <c r="B1445" s="137"/>
      <c r="C1445" s="137"/>
      <c r="D1445" s="137"/>
      <c r="E1445" s="137"/>
      <c r="F1445" s="111"/>
      <c r="G1445" s="111"/>
      <c r="H1445" s="272"/>
      <c r="I1445" s="111"/>
      <c r="J1445" s="111"/>
      <c r="K1445" s="272"/>
      <c r="L1445" s="273"/>
      <c r="M1445" s="274"/>
      <c r="N1445" s="272"/>
      <c r="O1445" s="272"/>
      <c r="P1445" s="114"/>
      <c r="Q1445" s="114"/>
      <c r="R1445" s="114"/>
    </row>
    <row r="1446" spans="1:18" ht="105">
      <c r="A1446" s="226">
        <v>496</v>
      </c>
      <c r="B1446" s="101" t="s">
        <v>1060</v>
      </c>
      <c r="C1446" s="101" t="s">
        <v>2393</v>
      </c>
      <c r="D1446" s="101" t="s">
        <v>2996</v>
      </c>
      <c r="E1446" s="101">
        <v>200</v>
      </c>
      <c r="F1446" s="90" t="s">
        <v>1536</v>
      </c>
      <c r="G1446" s="96" t="s">
        <v>61</v>
      </c>
      <c r="H1446" s="276">
        <v>1</v>
      </c>
      <c r="I1446" s="90" t="s">
        <v>57</v>
      </c>
      <c r="J1446" s="90" t="s">
        <v>1124</v>
      </c>
      <c r="K1446" s="276">
        <v>1.12</v>
      </c>
      <c r="L1446" s="277">
        <v>0.93</v>
      </c>
      <c r="M1446" s="278">
        <v>1.536</v>
      </c>
      <c r="N1446" s="282"/>
      <c r="O1446" s="276">
        <v>1.12</v>
      </c>
      <c r="P1446" s="112">
        <v>1</v>
      </c>
      <c r="Q1446" s="113"/>
      <c r="R1446" s="113"/>
    </row>
    <row r="1447" spans="1:18" ht="42.75">
      <c r="A1447" s="230">
        <v>496</v>
      </c>
      <c r="B1447" s="325" t="s">
        <v>1060</v>
      </c>
      <c r="C1447" s="325" t="s">
        <v>2393</v>
      </c>
      <c r="D1447" s="325" t="s">
        <v>2996</v>
      </c>
      <c r="E1447" s="325">
        <v>200</v>
      </c>
      <c r="F1447" s="325" t="s">
        <v>1448</v>
      </c>
      <c r="G1447" s="96"/>
      <c r="H1447" s="276"/>
      <c r="I1447" s="326" t="s">
        <v>2019</v>
      </c>
      <c r="J1447" s="326" t="s">
        <v>1385</v>
      </c>
      <c r="K1447" s="328">
        <v>11.28</v>
      </c>
      <c r="L1447" s="328">
        <v>1.128</v>
      </c>
      <c r="M1447" s="328">
        <v>15.3</v>
      </c>
      <c r="N1447" s="329"/>
      <c r="O1447" s="276">
        <v>1.13</v>
      </c>
      <c r="P1447" s="112">
        <v>2</v>
      </c>
      <c r="Q1447" s="113"/>
      <c r="R1447" s="113"/>
    </row>
    <row r="1448" spans="1:18" ht="102">
      <c r="A1448" s="229">
        <v>496</v>
      </c>
      <c r="B1448" s="316" t="s">
        <v>1060</v>
      </c>
      <c r="C1448" s="316" t="s">
        <v>2393</v>
      </c>
      <c r="D1448" s="316" t="s">
        <v>2996</v>
      </c>
      <c r="E1448" s="316">
        <v>200</v>
      </c>
      <c r="F1448" s="317" t="s">
        <v>353</v>
      </c>
      <c r="G1448" s="317"/>
      <c r="H1448" s="317"/>
      <c r="I1448" s="318" t="s">
        <v>178</v>
      </c>
      <c r="J1448" s="317" t="s">
        <v>179</v>
      </c>
      <c r="K1448" s="319">
        <v>1.24</v>
      </c>
      <c r="L1448" s="320">
        <v>1.24</v>
      </c>
      <c r="M1448" s="319">
        <v>1.53</v>
      </c>
      <c r="N1448" s="321">
        <v>1.53</v>
      </c>
      <c r="O1448" s="322">
        <v>1.24</v>
      </c>
      <c r="P1448" s="125">
        <v>3</v>
      </c>
      <c r="Q1448" s="126"/>
      <c r="R1448" s="126"/>
    </row>
    <row r="1449" spans="1:18" ht="21">
      <c r="A1449" s="231"/>
      <c r="B1449" s="330"/>
      <c r="C1449" s="330"/>
      <c r="D1449" s="330"/>
      <c r="E1449" s="330"/>
      <c r="F1449" s="330"/>
      <c r="G1449" s="111"/>
      <c r="H1449" s="272"/>
      <c r="I1449" s="331"/>
      <c r="J1449" s="331"/>
      <c r="K1449" s="333"/>
      <c r="L1449" s="333"/>
      <c r="M1449" s="333"/>
      <c r="N1449" s="333"/>
      <c r="O1449" s="333"/>
      <c r="P1449" s="114"/>
      <c r="Q1449" s="114"/>
      <c r="R1449" s="114"/>
    </row>
    <row r="1450" spans="1:18" ht="41.25">
      <c r="A1450" s="222"/>
      <c r="B1450" s="222" t="s">
        <v>1061</v>
      </c>
      <c r="C1450" s="254"/>
      <c r="D1450" s="308" t="s">
        <v>1062</v>
      </c>
      <c r="E1450" s="254"/>
      <c r="F1450" s="255"/>
      <c r="G1450" s="255"/>
      <c r="H1450" s="255"/>
      <c r="I1450" s="256"/>
      <c r="J1450" s="255"/>
      <c r="K1450" s="250"/>
      <c r="L1450" s="251"/>
      <c r="M1450" s="250"/>
      <c r="N1450" s="290"/>
      <c r="O1450" s="250"/>
      <c r="P1450" s="112"/>
      <c r="Q1450" s="113"/>
      <c r="R1450" s="113"/>
    </row>
    <row r="1451" spans="1:18" ht="63">
      <c r="A1451" s="222">
        <v>497</v>
      </c>
      <c r="B1451" s="254" t="s">
        <v>1063</v>
      </c>
      <c r="C1451" s="254" t="s">
        <v>947</v>
      </c>
      <c r="D1451" s="254" t="s">
        <v>948</v>
      </c>
      <c r="E1451" s="254">
        <v>30</v>
      </c>
      <c r="F1451" s="255" t="s">
        <v>1931</v>
      </c>
      <c r="G1451" s="255"/>
      <c r="H1451" s="255"/>
      <c r="I1451" s="256" t="s">
        <v>1723</v>
      </c>
      <c r="J1451" s="255" t="s">
        <v>1724</v>
      </c>
      <c r="K1451" s="250">
        <v>12.9</v>
      </c>
      <c r="L1451" s="251">
        <v>1.29</v>
      </c>
      <c r="M1451" s="250">
        <v>12.95</v>
      </c>
      <c r="N1451" s="290"/>
      <c r="O1451" s="250">
        <v>12.9</v>
      </c>
      <c r="P1451" s="112">
        <v>1</v>
      </c>
      <c r="Q1451" s="113"/>
      <c r="R1451" s="113"/>
    </row>
    <row r="1452" spans="1:18" ht="21">
      <c r="A1452" s="225"/>
      <c r="B1452" s="137"/>
      <c r="C1452" s="137"/>
      <c r="D1452" s="137"/>
      <c r="E1452" s="137"/>
      <c r="F1452" s="296"/>
      <c r="G1452" s="296"/>
      <c r="H1452" s="296"/>
      <c r="I1452" s="297"/>
      <c r="J1452" s="296"/>
      <c r="K1452" s="292"/>
      <c r="L1452" s="298"/>
      <c r="M1452" s="292"/>
      <c r="N1452" s="292"/>
      <c r="O1452" s="292"/>
      <c r="P1452" s="114"/>
      <c r="Q1452" s="114"/>
      <c r="R1452" s="114"/>
    </row>
    <row r="1453" spans="1:18" ht="42">
      <c r="A1453" s="229">
        <v>498</v>
      </c>
      <c r="B1453" s="316" t="s">
        <v>1064</v>
      </c>
      <c r="C1453" s="316" t="s">
        <v>949</v>
      </c>
      <c r="D1453" s="316" t="s">
        <v>1237</v>
      </c>
      <c r="E1453" s="316">
        <v>2</v>
      </c>
      <c r="F1453" s="317" t="s">
        <v>354</v>
      </c>
      <c r="G1453" s="317"/>
      <c r="H1453" s="317"/>
      <c r="I1453" s="318" t="s">
        <v>184</v>
      </c>
      <c r="J1453" s="317" t="s">
        <v>179</v>
      </c>
      <c r="K1453" s="319">
        <v>3.7</v>
      </c>
      <c r="L1453" s="320">
        <v>0.074</v>
      </c>
      <c r="M1453" s="319">
        <v>4.18</v>
      </c>
      <c r="N1453" s="321">
        <v>4.18</v>
      </c>
      <c r="O1453" s="322">
        <v>3.7</v>
      </c>
      <c r="P1453" s="125">
        <v>1</v>
      </c>
      <c r="Q1453" s="126"/>
      <c r="R1453" s="126"/>
    </row>
    <row r="1454" spans="1:18" ht="84">
      <c r="A1454" s="226">
        <v>498</v>
      </c>
      <c r="B1454" s="101" t="s">
        <v>1064</v>
      </c>
      <c r="C1454" s="101" t="s">
        <v>949</v>
      </c>
      <c r="D1454" s="101" t="s">
        <v>1237</v>
      </c>
      <c r="E1454" s="101">
        <v>2</v>
      </c>
      <c r="F1454" s="90" t="s">
        <v>1537</v>
      </c>
      <c r="G1454" s="96" t="s">
        <v>482</v>
      </c>
      <c r="H1454" s="276">
        <v>50</v>
      </c>
      <c r="I1454" s="90" t="s">
        <v>1150</v>
      </c>
      <c r="J1454" s="90" t="s">
        <v>1124</v>
      </c>
      <c r="K1454" s="276">
        <v>4.14</v>
      </c>
      <c r="L1454" s="277">
        <v>0.069</v>
      </c>
      <c r="M1454" s="278">
        <v>4.18</v>
      </c>
      <c r="N1454" s="282"/>
      <c r="O1454" s="276">
        <v>4.14</v>
      </c>
      <c r="P1454" s="112">
        <v>2</v>
      </c>
      <c r="Q1454" s="113"/>
      <c r="R1454" s="113"/>
    </row>
    <row r="1455" spans="1:18" ht="21">
      <c r="A1455" s="225"/>
      <c r="B1455" s="137"/>
      <c r="C1455" s="137"/>
      <c r="D1455" s="137"/>
      <c r="E1455" s="137"/>
      <c r="F1455" s="111"/>
      <c r="G1455" s="111"/>
      <c r="H1455" s="272"/>
      <c r="I1455" s="111"/>
      <c r="J1455" s="111"/>
      <c r="K1455" s="272"/>
      <c r="L1455" s="273"/>
      <c r="M1455" s="274"/>
      <c r="N1455" s="272"/>
      <c r="O1455" s="272"/>
      <c r="P1455" s="114"/>
      <c r="Q1455" s="114"/>
      <c r="R1455" s="114"/>
    </row>
    <row r="1456" spans="1:18" ht="63">
      <c r="A1456" s="222">
        <v>499</v>
      </c>
      <c r="B1456" s="254" t="s">
        <v>2745</v>
      </c>
      <c r="C1456" s="254" t="s">
        <v>950</v>
      </c>
      <c r="D1456" s="254" t="s">
        <v>2282</v>
      </c>
      <c r="E1456" s="254">
        <v>5</v>
      </c>
      <c r="F1456" s="255" t="s">
        <v>1932</v>
      </c>
      <c r="G1456" s="255"/>
      <c r="H1456" s="255"/>
      <c r="I1456" s="256" t="s">
        <v>1723</v>
      </c>
      <c r="J1456" s="255" t="s">
        <v>1724</v>
      </c>
      <c r="K1456" s="250">
        <v>20.6</v>
      </c>
      <c r="L1456" s="251">
        <v>5.15</v>
      </c>
      <c r="M1456" s="250">
        <v>20.64</v>
      </c>
      <c r="N1456" s="290"/>
      <c r="O1456" s="250">
        <v>20.6</v>
      </c>
      <c r="P1456" s="112">
        <v>1</v>
      </c>
      <c r="Q1456" s="113"/>
      <c r="R1456" s="113"/>
    </row>
    <row r="1457" spans="1:18" ht="21">
      <c r="A1457" s="225"/>
      <c r="B1457" s="137"/>
      <c r="C1457" s="137"/>
      <c r="D1457" s="137"/>
      <c r="E1457" s="137"/>
      <c r="F1457" s="296"/>
      <c r="G1457" s="296"/>
      <c r="H1457" s="296"/>
      <c r="I1457" s="297"/>
      <c r="J1457" s="296"/>
      <c r="K1457" s="292"/>
      <c r="L1457" s="298"/>
      <c r="M1457" s="292"/>
      <c r="N1457" s="292"/>
      <c r="O1457" s="292"/>
      <c r="P1457" s="114"/>
      <c r="Q1457" s="114"/>
      <c r="R1457" s="114"/>
    </row>
    <row r="1458" spans="1:18" ht="126">
      <c r="A1458" s="222">
        <v>500</v>
      </c>
      <c r="B1458" s="254" t="s">
        <v>2745</v>
      </c>
      <c r="C1458" s="254" t="s">
        <v>950</v>
      </c>
      <c r="D1458" s="254" t="s">
        <v>2341</v>
      </c>
      <c r="E1458" s="254">
        <v>2</v>
      </c>
      <c r="F1458" s="90" t="s">
        <v>1538</v>
      </c>
      <c r="G1458" s="96" t="s">
        <v>482</v>
      </c>
      <c r="H1458" s="276">
        <v>30</v>
      </c>
      <c r="I1458" s="90" t="s">
        <v>2447</v>
      </c>
      <c r="J1458" s="90" t="s">
        <v>1124</v>
      </c>
      <c r="K1458" s="276">
        <v>3.96</v>
      </c>
      <c r="L1458" s="277">
        <v>0.11</v>
      </c>
      <c r="M1458" s="278">
        <v>3.96</v>
      </c>
      <c r="N1458" s="282"/>
      <c r="O1458" s="276">
        <v>3.96</v>
      </c>
      <c r="P1458" s="112">
        <v>1</v>
      </c>
      <c r="Q1458" s="113"/>
      <c r="R1458" s="113"/>
    </row>
    <row r="1459" spans="1:18" ht="21">
      <c r="A1459" s="225"/>
      <c r="B1459" s="137"/>
      <c r="C1459" s="137"/>
      <c r="D1459" s="137"/>
      <c r="E1459" s="137"/>
      <c r="F1459" s="111"/>
      <c r="G1459" s="111"/>
      <c r="H1459" s="272"/>
      <c r="I1459" s="111"/>
      <c r="J1459" s="111"/>
      <c r="K1459" s="272"/>
      <c r="L1459" s="273"/>
      <c r="M1459" s="274"/>
      <c r="N1459" s="272"/>
      <c r="O1459" s="272"/>
      <c r="P1459" s="114"/>
      <c r="Q1459" s="114"/>
      <c r="R1459" s="114"/>
    </row>
    <row r="1460" spans="1:18" ht="61.5">
      <c r="A1460" s="226">
        <v>501</v>
      </c>
      <c r="B1460" s="101" t="s">
        <v>2745</v>
      </c>
      <c r="C1460" s="101" t="s">
        <v>950</v>
      </c>
      <c r="D1460" s="101" t="s">
        <v>1238</v>
      </c>
      <c r="E1460" s="101">
        <v>2</v>
      </c>
      <c r="F1460" s="508" t="s">
        <v>1932</v>
      </c>
      <c r="G1460" s="508"/>
      <c r="H1460" s="508"/>
      <c r="I1460" s="509" t="s">
        <v>1723</v>
      </c>
      <c r="J1460" s="508" t="s">
        <v>1724</v>
      </c>
      <c r="K1460" s="307">
        <v>20.6</v>
      </c>
      <c r="L1460" s="510">
        <v>5.15</v>
      </c>
      <c r="M1460" s="307">
        <v>20.64</v>
      </c>
      <c r="N1460" s="306"/>
      <c r="O1460" s="307">
        <v>5.15</v>
      </c>
      <c r="P1460" s="120"/>
      <c r="Q1460" s="507" t="s">
        <v>2806</v>
      </c>
      <c r="R1460" s="120"/>
    </row>
    <row r="1461" spans="1:18" ht="42">
      <c r="A1461" s="532">
        <v>501</v>
      </c>
      <c r="B1461" s="533" t="s">
        <v>2745</v>
      </c>
      <c r="C1461" s="533" t="s">
        <v>950</v>
      </c>
      <c r="D1461" s="533" t="s">
        <v>1238</v>
      </c>
      <c r="E1461" s="533">
        <v>2</v>
      </c>
      <c r="F1461" s="534" t="s">
        <v>355</v>
      </c>
      <c r="G1461" s="534"/>
      <c r="H1461" s="534"/>
      <c r="I1461" s="535" t="s">
        <v>184</v>
      </c>
      <c r="J1461" s="534" t="s">
        <v>179</v>
      </c>
      <c r="K1461" s="536">
        <v>12.64</v>
      </c>
      <c r="L1461" s="537">
        <v>0.1264</v>
      </c>
      <c r="M1461" s="536">
        <v>13.19</v>
      </c>
      <c r="N1461" s="538">
        <v>13.19</v>
      </c>
      <c r="O1461" s="520">
        <v>12.64</v>
      </c>
      <c r="P1461" s="521">
        <v>1</v>
      </c>
      <c r="Q1461" s="521"/>
      <c r="R1461" s="521"/>
    </row>
    <row r="1462" spans="1:18" ht="21">
      <c r="A1462" s="237"/>
      <c r="B1462" s="431"/>
      <c r="C1462" s="431"/>
      <c r="D1462" s="431"/>
      <c r="E1462" s="431"/>
      <c r="F1462" s="341"/>
      <c r="G1462" s="341"/>
      <c r="H1462" s="341"/>
      <c r="I1462" s="372"/>
      <c r="J1462" s="341"/>
      <c r="K1462" s="373"/>
      <c r="L1462" s="374"/>
      <c r="M1462" s="373"/>
      <c r="N1462" s="373"/>
      <c r="O1462" s="373"/>
      <c r="P1462" s="114"/>
      <c r="Q1462" s="114"/>
      <c r="R1462" s="114"/>
    </row>
    <row r="1463" spans="1:18" ht="168">
      <c r="A1463" s="222">
        <v>502</v>
      </c>
      <c r="B1463" s="254" t="s">
        <v>2743</v>
      </c>
      <c r="C1463" s="254" t="s">
        <v>2740</v>
      </c>
      <c r="D1463" s="254" t="s">
        <v>1239</v>
      </c>
      <c r="E1463" s="254">
        <v>1</v>
      </c>
      <c r="F1463" s="90" t="s">
        <v>1539</v>
      </c>
      <c r="G1463" s="96" t="s">
        <v>705</v>
      </c>
      <c r="H1463" s="276">
        <v>100</v>
      </c>
      <c r="I1463" s="90" t="s">
        <v>1168</v>
      </c>
      <c r="J1463" s="90" t="s">
        <v>1124</v>
      </c>
      <c r="K1463" s="276">
        <v>21.49</v>
      </c>
      <c r="L1463" s="277">
        <v>0.1791</v>
      </c>
      <c r="M1463" s="278">
        <v>21.78</v>
      </c>
      <c r="N1463" s="282"/>
      <c r="O1463" s="276">
        <v>21.49</v>
      </c>
      <c r="P1463" s="112">
        <v>1</v>
      </c>
      <c r="Q1463" s="113"/>
      <c r="R1463" s="113"/>
    </row>
    <row r="1464" spans="1:18" ht="21">
      <c r="A1464" s="225"/>
      <c r="B1464" s="137"/>
      <c r="C1464" s="137"/>
      <c r="D1464" s="137"/>
      <c r="E1464" s="137"/>
      <c r="F1464" s="111"/>
      <c r="G1464" s="111"/>
      <c r="H1464" s="272"/>
      <c r="I1464" s="111"/>
      <c r="J1464" s="111"/>
      <c r="K1464" s="272"/>
      <c r="L1464" s="273"/>
      <c r="M1464" s="274"/>
      <c r="N1464" s="272"/>
      <c r="O1464" s="272"/>
      <c r="P1464" s="114"/>
      <c r="Q1464" s="114"/>
      <c r="R1464" s="114"/>
    </row>
    <row r="1465" spans="1:18" ht="41.25">
      <c r="A1465" s="222"/>
      <c r="B1465" s="222" t="s">
        <v>2087</v>
      </c>
      <c r="C1465" s="254"/>
      <c r="D1465" s="308" t="s">
        <v>2847</v>
      </c>
      <c r="E1465" s="254"/>
      <c r="F1465" s="255"/>
      <c r="G1465" s="255"/>
      <c r="H1465" s="255"/>
      <c r="I1465" s="256"/>
      <c r="J1465" s="255"/>
      <c r="K1465" s="250"/>
      <c r="L1465" s="251"/>
      <c r="M1465" s="250"/>
      <c r="N1465" s="290"/>
      <c r="O1465" s="250"/>
      <c r="P1465" s="112"/>
      <c r="Q1465" s="113"/>
      <c r="R1465" s="113"/>
    </row>
    <row r="1466" spans="1:18" ht="84">
      <c r="A1466" s="226">
        <v>503</v>
      </c>
      <c r="B1466" s="101" t="s">
        <v>449</v>
      </c>
      <c r="C1466" s="101" t="s">
        <v>2232</v>
      </c>
      <c r="D1466" s="101" t="s">
        <v>2347</v>
      </c>
      <c r="E1466" s="101">
        <v>1</v>
      </c>
      <c r="F1466" s="90" t="s">
        <v>1540</v>
      </c>
      <c r="G1466" s="96" t="s">
        <v>490</v>
      </c>
      <c r="H1466" s="276">
        <v>50</v>
      </c>
      <c r="I1466" s="90" t="s">
        <v>1150</v>
      </c>
      <c r="J1466" s="90" t="s">
        <v>1124</v>
      </c>
      <c r="K1466" s="276">
        <v>3.42</v>
      </c>
      <c r="L1466" s="277">
        <v>0.057</v>
      </c>
      <c r="M1466" s="278"/>
      <c r="N1466" s="282"/>
      <c r="O1466" s="276">
        <v>3.42</v>
      </c>
      <c r="P1466" s="112">
        <v>1</v>
      </c>
      <c r="Q1466" s="113"/>
      <c r="R1466" s="113"/>
    </row>
    <row r="1467" spans="1:18" ht="63">
      <c r="A1467" s="222">
        <v>503</v>
      </c>
      <c r="B1467" s="254" t="s">
        <v>449</v>
      </c>
      <c r="C1467" s="254" t="s">
        <v>2232</v>
      </c>
      <c r="D1467" s="254" t="s">
        <v>2347</v>
      </c>
      <c r="E1467" s="254">
        <v>1</v>
      </c>
      <c r="F1467" s="255" t="s">
        <v>1933</v>
      </c>
      <c r="G1467" s="255"/>
      <c r="H1467" s="255"/>
      <c r="I1467" s="256" t="s">
        <v>1726</v>
      </c>
      <c r="J1467" s="255" t="s">
        <v>1724</v>
      </c>
      <c r="K1467" s="250">
        <v>3.7</v>
      </c>
      <c r="L1467" s="251">
        <v>3.7</v>
      </c>
      <c r="M1467" s="250">
        <v>6.74</v>
      </c>
      <c r="N1467" s="290"/>
      <c r="O1467" s="250">
        <v>3.7</v>
      </c>
      <c r="P1467" s="112">
        <v>2</v>
      </c>
      <c r="Q1467" s="113"/>
      <c r="R1467" s="113"/>
    </row>
    <row r="1468" spans="1:18" ht="21">
      <c r="A1468" s="225"/>
      <c r="B1468" s="137"/>
      <c r="C1468" s="137"/>
      <c r="D1468" s="137"/>
      <c r="E1468" s="137"/>
      <c r="F1468" s="111"/>
      <c r="G1468" s="111"/>
      <c r="H1468" s="272"/>
      <c r="I1468" s="111"/>
      <c r="J1468" s="111"/>
      <c r="K1468" s="272"/>
      <c r="L1468" s="273"/>
      <c r="M1468" s="274"/>
      <c r="N1468" s="272"/>
      <c r="O1468" s="272"/>
      <c r="P1468" s="114"/>
      <c r="Q1468" s="114"/>
      <c r="R1468" s="114"/>
    </row>
    <row r="1469" spans="1:18" ht="63">
      <c r="A1469" s="226">
        <v>504</v>
      </c>
      <c r="B1469" s="101" t="s">
        <v>84</v>
      </c>
      <c r="C1469" s="101" t="s">
        <v>83</v>
      </c>
      <c r="D1469" s="101" t="s">
        <v>2346</v>
      </c>
      <c r="E1469" s="101">
        <v>1</v>
      </c>
      <c r="F1469" s="90" t="s">
        <v>1541</v>
      </c>
      <c r="G1469" s="96" t="s">
        <v>1155</v>
      </c>
      <c r="H1469" s="276">
        <v>30</v>
      </c>
      <c r="I1469" s="90" t="s">
        <v>1150</v>
      </c>
      <c r="J1469" s="90" t="s">
        <v>1124</v>
      </c>
      <c r="K1469" s="276">
        <v>6.35</v>
      </c>
      <c r="L1469" s="277">
        <v>0.1763</v>
      </c>
      <c r="M1469" s="278">
        <v>6.46</v>
      </c>
      <c r="N1469" s="282"/>
      <c r="O1469" s="276">
        <v>6.35</v>
      </c>
      <c r="P1469" s="112">
        <v>1</v>
      </c>
      <c r="Q1469" s="113"/>
      <c r="R1469" s="113"/>
    </row>
    <row r="1470" spans="1:18" ht="61.5">
      <c r="A1470" s="222">
        <v>504</v>
      </c>
      <c r="B1470" s="254" t="s">
        <v>84</v>
      </c>
      <c r="C1470" s="254" t="s">
        <v>83</v>
      </c>
      <c r="D1470" s="254" t="s">
        <v>2346</v>
      </c>
      <c r="E1470" s="254">
        <v>1</v>
      </c>
      <c r="F1470" s="255" t="s">
        <v>1934</v>
      </c>
      <c r="G1470" s="255"/>
      <c r="H1470" s="255"/>
      <c r="I1470" s="256" t="s">
        <v>1726</v>
      </c>
      <c r="J1470" s="255" t="s">
        <v>1724</v>
      </c>
      <c r="K1470" s="250">
        <v>6.42</v>
      </c>
      <c r="L1470" s="251">
        <v>6.42</v>
      </c>
      <c r="M1470" s="250">
        <v>6.46</v>
      </c>
      <c r="N1470" s="290"/>
      <c r="O1470" s="250">
        <v>6.42</v>
      </c>
      <c r="P1470" s="112">
        <v>2</v>
      </c>
      <c r="Q1470" s="113"/>
      <c r="R1470" s="113"/>
    </row>
    <row r="1471" spans="1:18" ht="21">
      <c r="A1471" s="225"/>
      <c r="B1471" s="137"/>
      <c r="C1471" s="137"/>
      <c r="D1471" s="137"/>
      <c r="E1471" s="137"/>
      <c r="F1471" s="111"/>
      <c r="G1471" s="111"/>
      <c r="H1471" s="272"/>
      <c r="I1471" s="111"/>
      <c r="J1471" s="111"/>
      <c r="K1471" s="272"/>
      <c r="L1471" s="273"/>
      <c r="M1471" s="274"/>
      <c r="N1471" s="272"/>
      <c r="O1471" s="272"/>
      <c r="P1471" s="114"/>
      <c r="Q1471" s="114"/>
      <c r="R1471" s="114"/>
    </row>
    <row r="1472" spans="1:18" ht="21">
      <c r="A1472" s="222"/>
      <c r="B1472" s="222" t="s">
        <v>450</v>
      </c>
      <c r="C1472" s="254"/>
      <c r="D1472" s="308" t="s">
        <v>451</v>
      </c>
      <c r="E1472" s="254"/>
      <c r="F1472" s="255"/>
      <c r="G1472" s="255"/>
      <c r="H1472" s="255"/>
      <c r="I1472" s="256"/>
      <c r="J1472" s="255"/>
      <c r="K1472" s="250"/>
      <c r="L1472" s="251"/>
      <c r="M1472" s="250"/>
      <c r="N1472" s="290"/>
      <c r="O1472" s="250"/>
      <c r="P1472" s="112"/>
      <c r="Q1472" s="113"/>
      <c r="R1472" s="113"/>
    </row>
    <row r="1473" spans="1:18" ht="84">
      <c r="A1473" s="222">
        <v>505</v>
      </c>
      <c r="B1473" s="254" t="s">
        <v>452</v>
      </c>
      <c r="C1473" s="254" t="s">
        <v>2229</v>
      </c>
      <c r="D1473" s="254" t="s">
        <v>1280</v>
      </c>
      <c r="E1473" s="254">
        <v>500</v>
      </c>
      <c r="F1473" s="255" t="s">
        <v>1935</v>
      </c>
      <c r="G1473" s="255"/>
      <c r="H1473" s="255"/>
      <c r="I1473" s="256" t="s">
        <v>1723</v>
      </c>
      <c r="J1473" s="255" t="s">
        <v>1724</v>
      </c>
      <c r="K1473" s="250">
        <v>7.9</v>
      </c>
      <c r="L1473" s="251">
        <v>0.79</v>
      </c>
      <c r="M1473" s="250">
        <v>8.03</v>
      </c>
      <c r="N1473" s="290"/>
      <c r="O1473" s="250">
        <v>7.9</v>
      </c>
      <c r="P1473" s="112">
        <v>1</v>
      </c>
      <c r="Q1473" s="113"/>
      <c r="R1473" s="113"/>
    </row>
    <row r="1474" spans="1:18" ht="21">
      <c r="A1474" s="225"/>
      <c r="B1474" s="137"/>
      <c r="C1474" s="137"/>
      <c r="D1474" s="137"/>
      <c r="E1474" s="137"/>
      <c r="F1474" s="296"/>
      <c r="G1474" s="296"/>
      <c r="H1474" s="296"/>
      <c r="I1474" s="297"/>
      <c r="J1474" s="296"/>
      <c r="K1474" s="292"/>
      <c r="L1474" s="298"/>
      <c r="M1474" s="292"/>
      <c r="N1474" s="292"/>
      <c r="O1474" s="292"/>
      <c r="P1474" s="114"/>
      <c r="Q1474" s="114"/>
      <c r="R1474" s="114"/>
    </row>
    <row r="1475" spans="1:18" ht="61.5">
      <c r="A1475" s="222">
        <v>506</v>
      </c>
      <c r="B1475" s="254" t="s">
        <v>2360</v>
      </c>
      <c r="C1475" s="254" t="s">
        <v>2230</v>
      </c>
      <c r="D1475" s="254" t="s">
        <v>1240</v>
      </c>
      <c r="E1475" s="254">
        <v>1</v>
      </c>
      <c r="F1475" s="255" t="s">
        <v>1936</v>
      </c>
      <c r="G1475" s="255"/>
      <c r="H1475" s="255"/>
      <c r="I1475" s="256" t="s">
        <v>1726</v>
      </c>
      <c r="J1475" s="255" t="s">
        <v>1724</v>
      </c>
      <c r="K1475" s="250">
        <v>2.81</v>
      </c>
      <c r="L1475" s="251">
        <v>2.81</v>
      </c>
      <c r="M1475" s="250">
        <v>2.99</v>
      </c>
      <c r="N1475" s="290"/>
      <c r="O1475" s="250">
        <v>2.81</v>
      </c>
      <c r="P1475" s="112">
        <v>1</v>
      </c>
      <c r="Q1475" s="113"/>
      <c r="R1475" s="113"/>
    </row>
    <row r="1476" spans="1:18" ht="84">
      <c r="A1476" s="226">
        <v>506</v>
      </c>
      <c r="B1476" s="101" t="s">
        <v>2360</v>
      </c>
      <c r="C1476" s="101" t="s">
        <v>2230</v>
      </c>
      <c r="D1476" s="101" t="s">
        <v>1240</v>
      </c>
      <c r="E1476" s="101">
        <v>1</v>
      </c>
      <c r="F1476" s="90" t="s">
        <v>1542</v>
      </c>
      <c r="G1476" s="96" t="s">
        <v>1122</v>
      </c>
      <c r="H1476" s="276">
        <v>50</v>
      </c>
      <c r="I1476" s="90" t="s">
        <v>1150</v>
      </c>
      <c r="J1476" s="90" t="s">
        <v>1124</v>
      </c>
      <c r="K1476" s="276">
        <v>2.89</v>
      </c>
      <c r="L1476" s="277">
        <v>0.0482</v>
      </c>
      <c r="M1476" s="278">
        <v>2.9900000000000007</v>
      </c>
      <c r="N1476" s="282"/>
      <c r="O1476" s="276">
        <v>2.89</v>
      </c>
      <c r="P1476" s="112">
        <v>2</v>
      </c>
      <c r="Q1476" s="113"/>
      <c r="R1476" s="113"/>
    </row>
    <row r="1477" spans="1:18" ht="21">
      <c r="A1477" s="225"/>
      <c r="B1477" s="137"/>
      <c r="C1477" s="137"/>
      <c r="D1477" s="137"/>
      <c r="E1477" s="137"/>
      <c r="F1477" s="111"/>
      <c r="G1477" s="111"/>
      <c r="H1477" s="272"/>
      <c r="I1477" s="111"/>
      <c r="J1477" s="111"/>
      <c r="K1477" s="272"/>
      <c r="L1477" s="273"/>
      <c r="M1477" s="274"/>
      <c r="N1477" s="272"/>
      <c r="O1477" s="272"/>
      <c r="P1477" s="114"/>
      <c r="Q1477" s="114"/>
      <c r="R1477" s="114"/>
    </row>
    <row r="1478" spans="1:18" ht="61.5">
      <c r="A1478" s="222">
        <v>507</v>
      </c>
      <c r="B1478" s="254" t="s">
        <v>2360</v>
      </c>
      <c r="C1478" s="254" t="s">
        <v>2230</v>
      </c>
      <c r="D1478" s="254" t="s">
        <v>670</v>
      </c>
      <c r="E1478" s="254">
        <v>30</v>
      </c>
      <c r="F1478" s="255" t="s">
        <v>1937</v>
      </c>
      <c r="G1478" s="255"/>
      <c r="H1478" s="255"/>
      <c r="I1478" s="256" t="s">
        <v>1723</v>
      </c>
      <c r="J1478" s="255" t="s">
        <v>1724</v>
      </c>
      <c r="K1478" s="250">
        <v>9.7</v>
      </c>
      <c r="L1478" s="251">
        <v>0.97</v>
      </c>
      <c r="M1478" s="250">
        <v>9.79</v>
      </c>
      <c r="N1478" s="290"/>
      <c r="O1478" s="250">
        <v>9.7</v>
      </c>
      <c r="P1478" s="112">
        <v>1</v>
      </c>
      <c r="Q1478" s="113"/>
      <c r="R1478" s="113"/>
    </row>
    <row r="1479" spans="1:18" ht="21">
      <c r="A1479" s="225"/>
      <c r="B1479" s="137"/>
      <c r="C1479" s="137"/>
      <c r="D1479" s="137"/>
      <c r="E1479" s="137"/>
      <c r="F1479" s="296"/>
      <c r="G1479" s="296"/>
      <c r="H1479" s="296"/>
      <c r="I1479" s="297"/>
      <c r="J1479" s="296"/>
      <c r="K1479" s="292"/>
      <c r="L1479" s="298"/>
      <c r="M1479" s="292"/>
      <c r="N1479" s="292"/>
      <c r="O1479" s="292"/>
      <c r="P1479" s="114"/>
      <c r="Q1479" s="114"/>
      <c r="R1479" s="114"/>
    </row>
    <row r="1480" spans="1:18" ht="61.5">
      <c r="A1480" s="222">
        <v>508</v>
      </c>
      <c r="B1480" s="254" t="s">
        <v>1294</v>
      </c>
      <c r="C1480" s="254" t="s">
        <v>2356</v>
      </c>
      <c r="D1480" s="254" t="s">
        <v>290</v>
      </c>
      <c r="E1480" s="254">
        <v>1</v>
      </c>
      <c r="F1480" s="255" t="s">
        <v>1938</v>
      </c>
      <c r="G1480" s="255"/>
      <c r="H1480" s="255"/>
      <c r="I1480" s="256" t="s">
        <v>1726</v>
      </c>
      <c r="J1480" s="255" t="s">
        <v>1724</v>
      </c>
      <c r="K1480" s="250">
        <v>4</v>
      </c>
      <c r="L1480" s="251">
        <v>4</v>
      </c>
      <c r="M1480" s="250"/>
      <c r="N1480" s="290"/>
      <c r="O1480" s="250">
        <v>4</v>
      </c>
      <c r="P1480" s="112">
        <v>1</v>
      </c>
      <c r="Q1480" s="113"/>
      <c r="R1480" s="113"/>
    </row>
    <row r="1481" spans="1:18" ht="21">
      <c r="A1481" s="225"/>
      <c r="B1481" s="137"/>
      <c r="C1481" s="137"/>
      <c r="D1481" s="137"/>
      <c r="E1481" s="137"/>
      <c r="F1481" s="296"/>
      <c r="G1481" s="296"/>
      <c r="H1481" s="296"/>
      <c r="I1481" s="297"/>
      <c r="J1481" s="296"/>
      <c r="K1481" s="292"/>
      <c r="L1481" s="298"/>
      <c r="M1481" s="292"/>
      <c r="N1481" s="292"/>
      <c r="O1481" s="292"/>
      <c r="P1481" s="114"/>
      <c r="Q1481" s="114"/>
      <c r="R1481" s="114"/>
    </row>
    <row r="1482" spans="1:18" ht="42">
      <c r="A1482" s="227">
        <v>509</v>
      </c>
      <c r="B1482" s="283" t="s">
        <v>1294</v>
      </c>
      <c r="C1482" s="283" t="s">
        <v>2108</v>
      </c>
      <c r="D1482" s="283" t="s">
        <v>1241</v>
      </c>
      <c r="E1482" s="283">
        <v>40</v>
      </c>
      <c r="F1482" s="284" t="s">
        <v>356</v>
      </c>
      <c r="G1482" s="284"/>
      <c r="H1482" s="284"/>
      <c r="I1482" s="285" t="s">
        <v>184</v>
      </c>
      <c r="J1482" s="284" t="s">
        <v>179</v>
      </c>
      <c r="K1482" s="286">
        <v>2.87</v>
      </c>
      <c r="L1482" s="287">
        <v>0.0957</v>
      </c>
      <c r="M1482" s="286" t="s">
        <v>182</v>
      </c>
      <c r="N1482" s="288" t="s">
        <v>182</v>
      </c>
      <c r="O1482" s="289">
        <v>2.87</v>
      </c>
      <c r="P1482" s="112">
        <v>1</v>
      </c>
      <c r="Q1482" s="113"/>
      <c r="R1482" s="113"/>
    </row>
    <row r="1483" spans="1:18" ht="84">
      <c r="A1483" s="226">
        <v>509</v>
      </c>
      <c r="B1483" s="101" t="s">
        <v>1294</v>
      </c>
      <c r="C1483" s="101" t="s">
        <v>2108</v>
      </c>
      <c r="D1483" s="101" t="s">
        <v>1241</v>
      </c>
      <c r="E1483" s="101">
        <v>40</v>
      </c>
      <c r="F1483" s="90" t="s">
        <v>1543</v>
      </c>
      <c r="G1483" s="96" t="s">
        <v>37</v>
      </c>
      <c r="H1483" s="276">
        <v>30</v>
      </c>
      <c r="I1483" s="90" t="s">
        <v>1150</v>
      </c>
      <c r="J1483" s="90" t="s">
        <v>1124</v>
      </c>
      <c r="K1483" s="276">
        <v>2.89</v>
      </c>
      <c r="L1483" s="277">
        <v>0.0803</v>
      </c>
      <c r="M1483" s="278"/>
      <c r="N1483" s="282"/>
      <c r="O1483" s="276">
        <v>2.89</v>
      </c>
      <c r="P1483" s="112">
        <v>2</v>
      </c>
      <c r="Q1483" s="113"/>
      <c r="R1483" s="113"/>
    </row>
    <row r="1484" spans="1:18" ht="61.5">
      <c r="A1484" s="222">
        <v>509</v>
      </c>
      <c r="B1484" s="254" t="s">
        <v>1294</v>
      </c>
      <c r="C1484" s="254" t="s">
        <v>2108</v>
      </c>
      <c r="D1484" s="254" t="s">
        <v>1241</v>
      </c>
      <c r="E1484" s="254">
        <v>40</v>
      </c>
      <c r="F1484" s="255" t="s">
        <v>1939</v>
      </c>
      <c r="G1484" s="255"/>
      <c r="H1484" s="255"/>
      <c r="I1484" s="256" t="s">
        <v>1726</v>
      </c>
      <c r="J1484" s="255" t="s">
        <v>1724</v>
      </c>
      <c r="K1484" s="250">
        <v>2.9</v>
      </c>
      <c r="L1484" s="251">
        <v>2.9</v>
      </c>
      <c r="M1484" s="250"/>
      <c r="N1484" s="290"/>
      <c r="O1484" s="250">
        <v>2.9</v>
      </c>
      <c r="P1484" s="112">
        <v>3</v>
      </c>
      <c r="Q1484" s="113"/>
      <c r="R1484" s="113"/>
    </row>
    <row r="1485" spans="1:18" ht="21">
      <c r="A1485" s="225"/>
      <c r="B1485" s="137"/>
      <c r="C1485" s="137"/>
      <c r="D1485" s="137"/>
      <c r="E1485" s="137"/>
      <c r="F1485" s="111"/>
      <c r="G1485" s="111"/>
      <c r="H1485" s="272"/>
      <c r="I1485" s="111"/>
      <c r="J1485" s="111"/>
      <c r="K1485" s="272"/>
      <c r="L1485" s="273"/>
      <c r="M1485" s="274"/>
      <c r="N1485" s="272"/>
      <c r="O1485" s="272"/>
      <c r="P1485" s="114"/>
      <c r="Q1485" s="114"/>
      <c r="R1485" s="114"/>
    </row>
    <row r="1486" spans="1:18" ht="61.5">
      <c r="A1486" s="222">
        <v>510</v>
      </c>
      <c r="B1486" s="254" t="s">
        <v>1294</v>
      </c>
      <c r="C1486" s="254" t="s">
        <v>2109</v>
      </c>
      <c r="D1486" s="254" t="s">
        <v>2110</v>
      </c>
      <c r="E1486" s="444">
        <v>1500</v>
      </c>
      <c r="F1486" s="255" t="s">
        <v>1940</v>
      </c>
      <c r="G1486" s="255"/>
      <c r="H1486" s="255"/>
      <c r="I1486" s="256" t="s">
        <v>1723</v>
      </c>
      <c r="J1486" s="255" t="s">
        <v>1724</v>
      </c>
      <c r="K1486" s="250">
        <v>8</v>
      </c>
      <c r="L1486" s="251">
        <v>0.8</v>
      </c>
      <c r="M1486" s="250">
        <v>8.02</v>
      </c>
      <c r="N1486" s="290"/>
      <c r="O1486" s="250">
        <v>8</v>
      </c>
      <c r="P1486" s="112">
        <v>1</v>
      </c>
      <c r="Q1486" s="113"/>
      <c r="R1486" s="113"/>
    </row>
    <row r="1487" spans="1:18" ht="21">
      <c r="A1487" s="225"/>
      <c r="B1487" s="137"/>
      <c r="C1487" s="137"/>
      <c r="D1487" s="137"/>
      <c r="E1487" s="446"/>
      <c r="F1487" s="296"/>
      <c r="G1487" s="296"/>
      <c r="H1487" s="296"/>
      <c r="I1487" s="297"/>
      <c r="J1487" s="296"/>
      <c r="K1487" s="292"/>
      <c r="L1487" s="298"/>
      <c r="M1487" s="292"/>
      <c r="N1487" s="292"/>
      <c r="O1487" s="292"/>
      <c r="P1487" s="114"/>
      <c r="Q1487" s="114"/>
      <c r="R1487" s="114"/>
    </row>
    <row r="1488" spans="1:18" ht="60.75">
      <c r="A1488" s="227">
        <v>511</v>
      </c>
      <c r="B1488" s="283" t="s">
        <v>1294</v>
      </c>
      <c r="C1488" s="283" t="s">
        <v>2109</v>
      </c>
      <c r="D1488" s="283" t="s">
        <v>1242</v>
      </c>
      <c r="E1488" s="283">
        <v>5</v>
      </c>
      <c r="F1488" s="284" t="s">
        <v>357</v>
      </c>
      <c r="G1488" s="284"/>
      <c r="H1488" s="284"/>
      <c r="I1488" s="285" t="s">
        <v>184</v>
      </c>
      <c r="J1488" s="284" t="s">
        <v>179</v>
      </c>
      <c r="K1488" s="286">
        <v>2.99</v>
      </c>
      <c r="L1488" s="287">
        <v>0.1495</v>
      </c>
      <c r="M1488" s="286" t="s">
        <v>182</v>
      </c>
      <c r="N1488" s="288" t="s">
        <v>182</v>
      </c>
      <c r="O1488" s="289">
        <v>2.99</v>
      </c>
      <c r="P1488" s="112">
        <v>1</v>
      </c>
      <c r="Q1488" s="113"/>
      <c r="R1488" s="113"/>
    </row>
    <row r="1489" spans="1:18" ht="63">
      <c r="A1489" s="226">
        <v>511</v>
      </c>
      <c r="B1489" s="101" t="s">
        <v>1294</v>
      </c>
      <c r="C1489" s="101" t="s">
        <v>2109</v>
      </c>
      <c r="D1489" s="101" t="s">
        <v>1242</v>
      </c>
      <c r="E1489" s="101">
        <v>5</v>
      </c>
      <c r="F1489" s="90" t="s">
        <v>1544</v>
      </c>
      <c r="G1489" s="96" t="s">
        <v>1157</v>
      </c>
      <c r="H1489" s="276">
        <v>20</v>
      </c>
      <c r="I1489" s="90" t="s">
        <v>1150</v>
      </c>
      <c r="J1489" s="90" t="s">
        <v>1124</v>
      </c>
      <c r="K1489" s="276">
        <v>3.02</v>
      </c>
      <c r="L1489" s="277">
        <v>0.126</v>
      </c>
      <c r="M1489" s="278"/>
      <c r="N1489" s="282"/>
      <c r="O1489" s="276">
        <v>3.02</v>
      </c>
      <c r="P1489" s="112">
        <v>2</v>
      </c>
      <c r="Q1489" s="113"/>
      <c r="R1489" s="113"/>
    </row>
    <row r="1490" spans="1:18" ht="61.5">
      <c r="A1490" s="222">
        <v>511</v>
      </c>
      <c r="B1490" s="254" t="s">
        <v>1294</v>
      </c>
      <c r="C1490" s="254" t="s">
        <v>2109</v>
      </c>
      <c r="D1490" s="254" t="s">
        <v>1242</v>
      </c>
      <c r="E1490" s="254">
        <v>5</v>
      </c>
      <c r="F1490" s="255" t="s">
        <v>1941</v>
      </c>
      <c r="G1490" s="255"/>
      <c r="H1490" s="255"/>
      <c r="I1490" s="256" t="s">
        <v>1726</v>
      </c>
      <c r="J1490" s="255" t="s">
        <v>1724</v>
      </c>
      <c r="K1490" s="250">
        <v>3.05</v>
      </c>
      <c r="L1490" s="251">
        <v>3.05</v>
      </c>
      <c r="M1490" s="250"/>
      <c r="N1490" s="290"/>
      <c r="O1490" s="250">
        <v>3.05</v>
      </c>
      <c r="P1490" s="112">
        <v>3</v>
      </c>
      <c r="Q1490" s="113"/>
      <c r="R1490" s="113"/>
    </row>
    <row r="1491" spans="1:18" ht="21">
      <c r="A1491" s="225"/>
      <c r="B1491" s="137"/>
      <c r="C1491" s="137"/>
      <c r="D1491" s="137"/>
      <c r="E1491" s="137"/>
      <c r="F1491" s="111"/>
      <c r="G1491" s="111"/>
      <c r="H1491" s="272"/>
      <c r="I1491" s="111"/>
      <c r="J1491" s="111"/>
      <c r="K1491" s="272"/>
      <c r="L1491" s="273"/>
      <c r="M1491" s="274"/>
      <c r="N1491" s="272"/>
      <c r="O1491" s="272"/>
      <c r="P1491" s="114"/>
      <c r="Q1491" s="114"/>
      <c r="R1491" s="114"/>
    </row>
    <row r="1492" spans="1:18" ht="60.75">
      <c r="A1492" s="227">
        <v>512</v>
      </c>
      <c r="B1492" s="283" t="s">
        <v>1294</v>
      </c>
      <c r="C1492" s="283" t="s">
        <v>2109</v>
      </c>
      <c r="D1492" s="283" t="s">
        <v>1243</v>
      </c>
      <c r="E1492" s="283">
        <v>50</v>
      </c>
      <c r="F1492" s="284" t="s">
        <v>358</v>
      </c>
      <c r="G1492" s="284"/>
      <c r="H1492" s="284"/>
      <c r="I1492" s="285" t="s">
        <v>184</v>
      </c>
      <c r="J1492" s="284" t="s">
        <v>179</v>
      </c>
      <c r="K1492" s="286">
        <v>3.5</v>
      </c>
      <c r="L1492" s="287">
        <v>0.175</v>
      </c>
      <c r="M1492" s="286" t="s">
        <v>182</v>
      </c>
      <c r="N1492" s="288" t="s">
        <v>182</v>
      </c>
      <c r="O1492" s="289">
        <v>3.5</v>
      </c>
      <c r="P1492" s="112">
        <v>1</v>
      </c>
      <c r="Q1492" s="113"/>
      <c r="R1492" s="113"/>
    </row>
    <row r="1493" spans="1:18" ht="63">
      <c r="A1493" s="226">
        <v>512</v>
      </c>
      <c r="B1493" s="101" t="s">
        <v>1294</v>
      </c>
      <c r="C1493" s="101" t="s">
        <v>2109</v>
      </c>
      <c r="D1493" s="101" t="s">
        <v>1243</v>
      </c>
      <c r="E1493" s="101">
        <v>50</v>
      </c>
      <c r="F1493" s="90" t="s">
        <v>1545</v>
      </c>
      <c r="G1493" s="96" t="s">
        <v>1157</v>
      </c>
      <c r="H1493" s="276">
        <v>20</v>
      </c>
      <c r="I1493" s="90" t="s">
        <v>1150</v>
      </c>
      <c r="J1493" s="90" t="s">
        <v>1124</v>
      </c>
      <c r="K1493" s="276">
        <v>3.52</v>
      </c>
      <c r="L1493" s="277">
        <v>0.1465</v>
      </c>
      <c r="M1493" s="278"/>
      <c r="N1493" s="282"/>
      <c r="O1493" s="276">
        <v>3.52</v>
      </c>
      <c r="P1493" s="112">
        <v>2</v>
      </c>
      <c r="Q1493" s="113"/>
      <c r="R1493" s="113"/>
    </row>
    <row r="1494" spans="1:18" ht="61.5">
      <c r="A1494" s="222">
        <v>512</v>
      </c>
      <c r="B1494" s="254" t="s">
        <v>1294</v>
      </c>
      <c r="C1494" s="254" t="s">
        <v>2109</v>
      </c>
      <c r="D1494" s="254" t="s">
        <v>1243</v>
      </c>
      <c r="E1494" s="254">
        <v>50</v>
      </c>
      <c r="F1494" s="255" t="s">
        <v>1942</v>
      </c>
      <c r="G1494" s="255"/>
      <c r="H1494" s="255"/>
      <c r="I1494" s="256" t="s">
        <v>1726</v>
      </c>
      <c r="J1494" s="255" t="s">
        <v>1724</v>
      </c>
      <c r="K1494" s="250">
        <v>3.6</v>
      </c>
      <c r="L1494" s="251">
        <v>3.6</v>
      </c>
      <c r="M1494" s="250"/>
      <c r="N1494" s="290"/>
      <c r="O1494" s="250">
        <v>3.6</v>
      </c>
      <c r="P1494" s="112">
        <v>3</v>
      </c>
      <c r="Q1494" s="113"/>
      <c r="R1494" s="113"/>
    </row>
    <row r="1495" spans="1:18" ht="21">
      <c r="A1495" s="225"/>
      <c r="B1495" s="137"/>
      <c r="C1495" s="137"/>
      <c r="D1495" s="137"/>
      <c r="E1495" s="137"/>
      <c r="F1495" s="111"/>
      <c r="G1495" s="111"/>
      <c r="H1495" s="272"/>
      <c r="I1495" s="111"/>
      <c r="J1495" s="111"/>
      <c r="K1495" s="272"/>
      <c r="L1495" s="273"/>
      <c r="M1495" s="274"/>
      <c r="N1495" s="272"/>
      <c r="O1495" s="272"/>
      <c r="P1495" s="114"/>
      <c r="Q1495" s="114"/>
      <c r="R1495" s="114"/>
    </row>
    <row r="1496" spans="1:18" ht="63">
      <c r="A1496" s="227">
        <v>513</v>
      </c>
      <c r="B1496" s="283" t="s">
        <v>691</v>
      </c>
      <c r="C1496" s="283" t="s">
        <v>692</v>
      </c>
      <c r="D1496" s="283" t="s">
        <v>1244</v>
      </c>
      <c r="E1496" s="283">
        <v>1</v>
      </c>
      <c r="F1496" s="284" t="s">
        <v>359</v>
      </c>
      <c r="G1496" s="284"/>
      <c r="H1496" s="284"/>
      <c r="I1496" s="285" t="s">
        <v>184</v>
      </c>
      <c r="J1496" s="284" t="s">
        <v>179</v>
      </c>
      <c r="K1496" s="286">
        <v>5.31</v>
      </c>
      <c r="L1496" s="287">
        <v>0.1062</v>
      </c>
      <c r="M1496" s="286" t="s">
        <v>182</v>
      </c>
      <c r="N1496" s="288" t="s">
        <v>182</v>
      </c>
      <c r="O1496" s="289">
        <v>5.31</v>
      </c>
      <c r="P1496" s="112">
        <v>1</v>
      </c>
      <c r="Q1496" s="113"/>
      <c r="R1496" s="113"/>
    </row>
    <row r="1497" spans="1:18" ht="84">
      <c r="A1497" s="226">
        <v>513</v>
      </c>
      <c r="B1497" s="101" t="s">
        <v>691</v>
      </c>
      <c r="C1497" s="101" t="s">
        <v>692</v>
      </c>
      <c r="D1497" s="101" t="s">
        <v>1244</v>
      </c>
      <c r="E1497" s="101">
        <v>1</v>
      </c>
      <c r="F1497" s="90" t="s">
        <v>1546</v>
      </c>
      <c r="G1497" s="96" t="s">
        <v>1157</v>
      </c>
      <c r="H1497" s="276">
        <v>50</v>
      </c>
      <c r="I1497" s="90" t="s">
        <v>1153</v>
      </c>
      <c r="J1497" s="90" t="s">
        <v>1124</v>
      </c>
      <c r="K1497" s="276">
        <v>5.36</v>
      </c>
      <c r="L1497" s="277">
        <v>0.0894</v>
      </c>
      <c r="M1497" s="278"/>
      <c r="N1497" s="282"/>
      <c r="O1497" s="276">
        <v>5.36</v>
      </c>
      <c r="P1497" s="112">
        <v>2</v>
      </c>
      <c r="Q1497" s="113"/>
      <c r="R1497" s="113"/>
    </row>
    <row r="1498" spans="1:18" ht="63">
      <c r="A1498" s="222">
        <v>513</v>
      </c>
      <c r="B1498" s="254" t="s">
        <v>691</v>
      </c>
      <c r="C1498" s="254" t="s">
        <v>692</v>
      </c>
      <c r="D1498" s="254" t="s">
        <v>1244</v>
      </c>
      <c r="E1498" s="254">
        <v>1</v>
      </c>
      <c r="F1498" s="255" t="s">
        <v>1943</v>
      </c>
      <c r="G1498" s="255"/>
      <c r="H1498" s="255"/>
      <c r="I1498" s="256" t="s">
        <v>1726</v>
      </c>
      <c r="J1498" s="255" t="s">
        <v>1724</v>
      </c>
      <c r="K1498" s="250">
        <v>2.82</v>
      </c>
      <c r="L1498" s="251">
        <v>2.82</v>
      </c>
      <c r="M1498" s="250">
        <v>2.96</v>
      </c>
      <c r="N1498" s="290"/>
      <c r="O1498" s="250">
        <v>5.64</v>
      </c>
      <c r="P1498" s="112">
        <v>3</v>
      </c>
      <c r="Q1498" s="113"/>
      <c r="R1498" s="113"/>
    </row>
    <row r="1499" spans="1:18" ht="21">
      <c r="A1499" s="225"/>
      <c r="B1499" s="137"/>
      <c r="C1499" s="137"/>
      <c r="D1499" s="137"/>
      <c r="E1499" s="137"/>
      <c r="F1499" s="111"/>
      <c r="G1499" s="111"/>
      <c r="H1499" s="272"/>
      <c r="I1499" s="111"/>
      <c r="J1499" s="111"/>
      <c r="K1499" s="272"/>
      <c r="L1499" s="273"/>
      <c r="M1499" s="274"/>
      <c r="N1499" s="272"/>
      <c r="O1499" s="272"/>
      <c r="P1499" s="114"/>
      <c r="Q1499" s="114"/>
      <c r="R1499" s="114"/>
    </row>
    <row r="1500" spans="1:18" ht="126">
      <c r="A1500" s="222">
        <v>514</v>
      </c>
      <c r="B1500" s="254" t="s">
        <v>1461</v>
      </c>
      <c r="C1500" s="254" t="s">
        <v>1065</v>
      </c>
      <c r="D1500" s="254" t="s">
        <v>1066</v>
      </c>
      <c r="E1500" s="254">
        <v>60</v>
      </c>
      <c r="F1500" s="96" t="s">
        <v>1912</v>
      </c>
      <c r="G1500" s="96"/>
      <c r="H1500" s="96"/>
      <c r="I1500" s="96" t="s">
        <v>157</v>
      </c>
      <c r="J1500" s="279" t="s">
        <v>147</v>
      </c>
      <c r="K1500" s="279">
        <v>23.88</v>
      </c>
      <c r="L1500" s="281">
        <f>K1500/10</f>
        <v>2.388</v>
      </c>
      <c r="M1500" s="279">
        <v>25.06</v>
      </c>
      <c r="N1500" s="295"/>
      <c r="O1500" s="279">
        <v>23.88</v>
      </c>
      <c r="P1500" s="112">
        <v>1</v>
      </c>
      <c r="Q1500" s="113"/>
      <c r="R1500" s="113"/>
    </row>
    <row r="1501" spans="1:18" ht="21">
      <c r="A1501" s="225"/>
      <c r="B1501" s="137"/>
      <c r="C1501" s="137"/>
      <c r="D1501" s="137"/>
      <c r="E1501" s="137"/>
      <c r="F1501" s="111"/>
      <c r="G1501" s="111"/>
      <c r="H1501" s="111"/>
      <c r="I1501" s="111"/>
      <c r="J1501" s="272"/>
      <c r="K1501" s="272"/>
      <c r="L1501" s="273"/>
      <c r="M1501" s="272"/>
      <c r="N1501" s="272"/>
      <c r="O1501" s="272"/>
      <c r="P1501" s="114"/>
      <c r="Q1501" s="114"/>
      <c r="R1501" s="114"/>
    </row>
    <row r="1502" spans="1:18" ht="126">
      <c r="A1502" s="222">
        <v>515</v>
      </c>
      <c r="B1502" s="254" t="s">
        <v>1461</v>
      </c>
      <c r="C1502" s="254" t="s">
        <v>1065</v>
      </c>
      <c r="D1502" s="254" t="s">
        <v>1067</v>
      </c>
      <c r="E1502" s="254">
        <v>20</v>
      </c>
      <c r="F1502" s="96" t="s">
        <v>1913</v>
      </c>
      <c r="G1502" s="96"/>
      <c r="H1502" s="96"/>
      <c r="I1502" s="96" t="s">
        <v>157</v>
      </c>
      <c r="J1502" s="279" t="s">
        <v>147</v>
      </c>
      <c r="K1502" s="279">
        <v>8.34</v>
      </c>
      <c r="L1502" s="281">
        <f>K1502/10</f>
        <v>0.834</v>
      </c>
      <c r="M1502" s="279">
        <v>8.34</v>
      </c>
      <c r="N1502" s="295"/>
      <c r="O1502" s="279">
        <v>8.34</v>
      </c>
      <c r="P1502" s="112">
        <v>1</v>
      </c>
      <c r="Q1502" s="113"/>
      <c r="R1502" s="113"/>
    </row>
    <row r="1503" spans="1:18" ht="21">
      <c r="A1503" s="225"/>
      <c r="B1503" s="137"/>
      <c r="C1503" s="137"/>
      <c r="D1503" s="137"/>
      <c r="E1503" s="137"/>
      <c r="F1503" s="111"/>
      <c r="G1503" s="111"/>
      <c r="H1503" s="111"/>
      <c r="I1503" s="111"/>
      <c r="J1503" s="272"/>
      <c r="K1503" s="272"/>
      <c r="L1503" s="273"/>
      <c r="M1503" s="272"/>
      <c r="N1503" s="272"/>
      <c r="O1503" s="272"/>
      <c r="P1503" s="114"/>
      <c r="Q1503" s="114"/>
      <c r="R1503" s="114"/>
    </row>
    <row r="1504" spans="1:18" ht="61.5">
      <c r="A1504" s="222">
        <v>516</v>
      </c>
      <c r="B1504" s="254" t="s">
        <v>2139</v>
      </c>
      <c r="C1504" s="254" t="s">
        <v>2140</v>
      </c>
      <c r="D1504" s="254" t="s">
        <v>2141</v>
      </c>
      <c r="E1504" s="254">
        <v>1</v>
      </c>
      <c r="F1504" s="255" t="s">
        <v>1944</v>
      </c>
      <c r="G1504" s="255"/>
      <c r="H1504" s="255"/>
      <c r="I1504" s="256" t="s">
        <v>1726</v>
      </c>
      <c r="J1504" s="255" t="s">
        <v>1724</v>
      </c>
      <c r="K1504" s="250">
        <v>6.03</v>
      </c>
      <c r="L1504" s="251">
        <v>6.03</v>
      </c>
      <c r="M1504" s="250"/>
      <c r="N1504" s="290"/>
      <c r="O1504" s="250">
        <v>6.03</v>
      </c>
      <c r="P1504" s="112">
        <v>1</v>
      </c>
      <c r="Q1504" s="113"/>
      <c r="R1504" s="113"/>
    </row>
    <row r="1505" spans="1:18" ht="84">
      <c r="A1505" s="226">
        <v>516</v>
      </c>
      <c r="B1505" s="101" t="s">
        <v>2139</v>
      </c>
      <c r="C1505" s="101" t="s">
        <v>2140</v>
      </c>
      <c r="D1505" s="101" t="s">
        <v>2141</v>
      </c>
      <c r="E1505" s="101">
        <v>1</v>
      </c>
      <c r="F1505" s="90" t="s">
        <v>1547</v>
      </c>
      <c r="G1505" s="96" t="s">
        <v>1548</v>
      </c>
      <c r="H1505" s="276">
        <v>10</v>
      </c>
      <c r="I1505" s="90" t="s">
        <v>1153</v>
      </c>
      <c r="J1505" s="90" t="s">
        <v>1124</v>
      </c>
      <c r="K1505" s="276">
        <v>6.06</v>
      </c>
      <c r="L1505" s="277">
        <v>0.505</v>
      </c>
      <c r="M1505" s="278"/>
      <c r="N1505" s="282"/>
      <c r="O1505" s="276">
        <v>6.06</v>
      </c>
      <c r="P1505" s="112">
        <v>2</v>
      </c>
      <c r="Q1505" s="113"/>
      <c r="R1505" s="113"/>
    </row>
    <row r="1506" spans="1:18" ht="21">
      <c r="A1506" s="225"/>
      <c r="B1506" s="137"/>
      <c r="C1506" s="137"/>
      <c r="D1506" s="137"/>
      <c r="E1506" s="137"/>
      <c r="F1506" s="111"/>
      <c r="G1506" s="111"/>
      <c r="H1506" s="272"/>
      <c r="I1506" s="111"/>
      <c r="J1506" s="111"/>
      <c r="K1506" s="272"/>
      <c r="L1506" s="273"/>
      <c r="M1506" s="274"/>
      <c r="N1506" s="272"/>
      <c r="O1506" s="272"/>
      <c r="P1506" s="114"/>
      <c r="Q1506" s="114"/>
      <c r="R1506" s="114"/>
    </row>
    <row r="1507" spans="1:18" ht="81.75">
      <c r="A1507" s="222">
        <v>517</v>
      </c>
      <c r="B1507" s="254" t="s">
        <v>1291</v>
      </c>
      <c r="C1507" s="254" t="s">
        <v>1480</v>
      </c>
      <c r="D1507" s="254" t="s">
        <v>1481</v>
      </c>
      <c r="E1507" s="254">
        <v>1</v>
      </c>
      <c r="F1507" s="255" t="s">
        <v>1945</v>
      </c>
      <c r="G1507" s="255"/>
      <c r="H1507" s="255"/>
      <c r="I1507" s="256" t="s">
        <v>1723</v>
      </c>
      <c r="J1507" s="255" t="s">
        <v>1724</v>
      </c>
      <c r="K1507" s="250">
        <v>12.3</v>
      </c>
      <c r="L1507" s="251">
        <v>1.23</v>
      </c>
      <c r="M1507" s="250"/>
      <c r="N1507" s="290"/>
      <c r="O1507" s="250">
        <v>12.3</v>
      </c>
      <c r="P1507" s="112">
        <v>1</v>
      </c>
      <c r="Q1507" s="113"/>
      <c r="R1507" s="113"/>
    </row>
    <row r="1508" spans="1:18" ht="21">
      <c r="A1508" s="225"/>
      <c r="B1508" s="137"/>
      <c r="C1508" s="137"/>
      <c r="D1508" s="137"/>
      <c r="E1508" s="137"/>
      <c r="F1508" s="296"/>
      <c r="G1508" s="296"/>
      <c r="H1508" s="296"/>
      <c r="I1508" s="297"/>
      <c r="J1508" s="296"/>
      <c r="K1508" s="292"/>
      <c r="L1508" s="298"/>
      <c r="M1508" s="292"/>
      <c r="N1508" s="299"/>
      <c r="O1508" s="292"/>
      <c r="P1508" s="114"/>
      <c r="Q1508" s="114"/>
      <c r="R1508" s="114"/>
    </row>
    <row r="1509" spans="1:18" ht="84">
      <c r="A1509" s="222">
        <v>518</v>
      </c>
      <c r="B1509" s="254" t="s">
        <v>1291</v>
      </c>
      <c r="C1509" s="254" t="s">
        <v>2254</v>
      </c>
      <c r="D1509" s="254" t="s">
        <v>1245</v>
      </c>
      <c r="E1509" s="254">
        <v>20</v>
      </c>
      <c r="F1509" s="90" t="s">
        <v>1549</v>
      </c>
      <c r="G1509" s="96" t="s">
        <v>1550</v>
      </c>
      <c r="H1509" s="276">
        <v>20</v>
      </c>
      <c r="I1509" s="90" t="s">
        <v>1530</v>
      </c>
      <c r="J1509" s="90" t="s">
        <v>1124</v>
      </c>
      <c r="K1509" s="276">
        <v>1.7</v>
      </c>
      <c r="L1509" s="277">
        <v>0.071</v>
      </c>
      <c r="M1509" s="278"/>
      <c r="N1509" s="282"/>
      <c r="O1509" s="278">
        <v>1.7</v>
      </c>
      <c r="P1509" s="112">
        <v>1</v>
      </c>
      <c r="Q1509" s="113"/>
      <c r="R1509" s="113"/>
    </row>
    <row r="1510" spans="1:18" ht="21">
      <c r="A1510" s="225"/>
      <c r="B1510" s="137"/>
      <c r="C1510" s="137"/>
      <c r="D1510" s="137"/>
      <c r="E1510" s="137"/>
      <c r="F1510" s="111"/>
      <c r="G1510" s="111"/>
      <c r="H1510" s="272"/>
      <c r="I1510" s="111"/>
      <c r="J1510" s="111"/>
      <c r="K1510" s="272"/>
      <c r="L1510" s="273"/>
      <c r="M1510" s="274"/>
      <c r="N1510" s="272"/>
      <c r="O1510" s="272"/>
      <c r="P1510" s="114"/>
      <c r="Q1510" s="114"/>
      <c r="R1510" s="114"/>
    </row>
    <row r="1511" spans="1:18" ht="41.25">
      <c r="A1511" s="222"/>
      <c r="B1511" s="222" t="s">
        <v>1292</v>
      </c>
      <c r="C1511" s="254"/>
      <c r="D1511" s="308" t="s">
        <v>1293</v>
      </c>
      <c r="E1511" s="254"/>
      <c r="F1511" s="255"/>
      <c r="G1511" s="255"/>
      <c r="H1511" s="255"/>
      <c r="I1511" s="256"/>
      <c r="J1511" s="255"/>
      <c r="K1511" s="250"/>
      <c r="L1511" s="251"/>
      <c r="M1511" s="250"/>
      <c r="N1511" s="290"/>
      <c r="O1511" s="250"/>
      <c r="P1511" s="112"/>
      <c r="Q1511" s="113"/>
      <c r="R1511" s="113"/>
    </row>
    <row r="1512" spans="1:18" ht="126">
      <c r="A1512" s="222">
        <v>519</v>
      </c>
      <c r="B1512" s="254" t="s">
        <v>1330</v>
      </c>
      <c r="C1512" s="254" t="s">
        <v>2072</v>
      </c>
      <c r="D1512" s="254" t="s">
        <v>1246</v>
      </c>
      <c r="E1512" s="254">
        <v>3</v>
      </c>
      <c r="F1512" s="90" t="s">
        <v>1551</v>
      </c>
      <c r="G1512" s="96" t="s">
        <v>1345</v>
      </c>
      <c r="H1512" s="276">
        <v>20</v>
      </c>
      <c r="I1512" s="90" t="s">
        <v>2956</v>
      </c>
      <c r="J1512" s="90" t="s">
        <v>1124</v>
      </c>
      <c r="K1512" s="276">
        <v>7.98</v>
      </c>
      <c r="L1512" s="277">
        <v>0.3325</v>
      </c>
      <c r="M1512" s="278">
        <v>12.72</v>
      </c>
      <c r="N1512" s="282"/>
      <c r="O1512" s="276">
        <v>7.98</v>
      </c>
      <c r="P1512" s="112">
        <v>1</v>
      </c>
      <c r="Q1512" s="113"/>
      <c r="R1512" s="113"/>
    </row>
    <row r="1513" spans="1:18" ht="21">
      <c r="A1513" s="225"/>
      <c r="B1513" s="137"/>
      <c r="C1513" s="137"/>
      <c r="D1513" s="137"/>
      <c r="E1513" s="137"/>
      <c r="F1513" s="111"/>
      <c r="G1513" s="111"/>
      <c r="H1513" s="272"/>
      <c r="I1513" s="111"/>
      <c r="J1513" s="111"/>
      <c r="K1513" s="272"/>
      <c r="L1513" s="273"/>
      <c r="M1513" s="274"/>
      <c r="N1513" s="272"/>
      <c r="O1513" s="272"/>
      <c r="P1513" s="114"/>
      <c r="Q1513" s="114"/>
      <c r="R1513" s="114"/>
    </row>
    <row r="1514" spans="1:18" ht="42">
      <c r="A1514" s="222">
        <v>520</v>
      </c>
      <c r="B1514" s="254" t="s">
        <v>1330</v>
      </c>
      <c r="C1514" s="254" t="s">
        <v>2072</v>
      </c>
      <c r="D1514" s="254" t="s">
        <v>1107</v>
      </c>
      <c r="E1514" s="254">
        <v>20</v>
      </c>
      <c r="F1514" s="255"/>
      <c r="G1514" s="255"/>
      <c r="H1514" s="255"/>
      <c r="I1514" s="256"/>
      <c r="J1514" s="255"/>
      <c r="K1514" s="250"/>
      <c r="L1514" s="251"/>
      <c r="M1514" s="250"/>
      <c r="N1514" s="290"/>
      <c r="O1514" s="250"/>
      <c r="P1514" s="112">
        <v>0</v>
      </c>
      <c r="Q1514" s="113"/>
      <c r="R1514" s="113"/>
    </row>
    <row r="1515" spans="1:18" ht="21">
      <c r="A1515" s="225"/>
      <c r="B1515" s="137"/>
      <c r="C1515" s="137"/>
      <c r="D1515" s="137"/>
      <c r="E1515" s="137"/>
      <c r="F1515" s="296"/>
      <c r="G1515" s="296"/>
      <c r="H1515" s="296"/>
      <c r="I1515" s="297"/>
      <c r="J1515" s="296"/>
      <c r="K1515" s="292"/>
      <c r="L1515" s="298"/>
      <c r="M1515" s="292"/>
      <c r="N1515" s="292"/>
      <c r="O1515" s="292"/>
      <c r="P1515" s="114"/>
      <c r="Q1515" s="114"/>
      <c r="R1515" s="114"/>
    </row>
    <row r="1516" spans="1:18" ht="81">
      <c r="A1516" s="229">
        <v>521</v>
      </c>
      <c r="B1516" s="316" t="s">
        <v>1330</v>
      </c>
      <c r="C1516" s="316" t="s">
        <v>2072</v>
      </c>
      <c r="D1516" s="316" t="s">
        <v>1247</v>
      </c>
      <c r="E1516" s="316">
        <v>2</v>
      </c>
      <c r="F1516" s="317" t="s">
        <v>360</v>
      </c>
      <c r="G1516" s="317"/>
      <c r="H1516" s="317"/>
      <c r="I1516" s="318" t="s">
        <v>192</v>
      </c>
      <c r="J1516" s="317" t="s">
        <v>179</v>
      </c>
      <c r="K1516" s="319">
        <v>8.49</v>
      </c>
      <c r="L1516" s="320">
        <v>0.0943</v>
      </c>
      <c r="M1516" s="319">
        <v>8.75</v>
      </c>
      <c r="N1516" s="321">
        <v>8.75</v>
      </c>
      <c r="O1516" s="322">
        <v>8.49</v>
      </c>
      <c r="P1516" s="125">
        <v>1</v>
      </c>
      <c r="Q1516" s="126"/>
      <c r="R1516" s="126"/>
    </row>
    <row r="1517" spans="1:18" ht="84">
      <c r="A1517" s="226">
        <v>521</v>
      </c>
      <c r="B1517" s="101" t="s">
        <v>1330</v>
      </c>
      <c r="C1517" s="101" t="s">
        <v>2072</v>
      </c>
      <c r="D1517" s="101" t="s">
        <v>1247</v>
      </c>
      <c r="E1517" s="101">
        <v>2</v>
      </c>
      <c r="F1517" s="90" t="s">
        <v>1552</v>
      </c>
      <c r="G1517" s="96" t="s">
        <v>1157</v>
      </c>
      <c r="H1517" s="276">
        <v>90</v>
      </c>
      <c r="I1517" s="90" t="s">
        <v>1153</v>
      </c>
      <c r="J1517" s="90" t="s">
        <v>1124</v>
      </c>
      <c r="K1517" s="276">
        <v>8.58</v>
      </c>
      <c r="L1517" s="277">
        <v>0.0794</v>
      </c>
      <c r="M1517" s="278">
        <v>8.75</v>
      </c>
      <c r="N1517" s="282"/>
      <c r="O1517" s="276">
        <v>8.58</v>
      </c>
      <c r="P1517" s="112">
        <v>2</v>
      </c>
      <c r="Q1517" s="113"/>
      <c r="R1517" s="113"/>
    </row>
    <row r="1518" spans="1:18" ht="21">
      <c r="A1518" s="225"/>
      <c r="B1518" s="137"/>
      <c r="C1518" s="137"/>
      <c r="D1518" s="137"/>
      <c r="E1518" s="137"/>
      <c r="F1518" s="111"/>
      <c r="G1518" s="111"/>
      <c r="H1518" s="272"/>
      <c r="I1518" s="111"/>
      <c r="J1518" s="111"/>
      <c r="K1518" s="272"/>
      <c r="L1518" s="273"/>
      <c r="M1518" s="274"/>
      <c r="N1518" s="272"/>
      <c r="O1518" s="272"/>
      <c r="P1518" s="114"/>
      <c r="Q1518" s="114"/>
      <c r="R1518" s="114"/>
    </row>
    <row r="1519" spans="1:18" ht="61.5">
      <c r="A1519" s="222">
        <v>522</v>
      </c>
      <c r="B1519" s="254" t="s">
        <v>1330</v>
      </c>
      <c r="C1519" s="254" t="s">
        <v>2072</v>
      </c>
      <c r="D1519" s="254" t="s">
        <v>1306</v>
      </c>
      <c r="E1519" s="254">
        <v>150</v>
      </c>
      <c r="F1519" s="255" t="s">
        <v>1946</v>
      </c>
      <c r="G1519" s="255"/>
      <c r="H1519" s="255"/>
      <c r="I1519" s="256" t="s">
        <v>1723</v>
      </c>
      <c r="J1519" s="255" t="s">
        <v>1724</v>
      </c>
      <c r="K1519" s="250">
        <v>11.47</v>
      </c>
      <c r="L1519" s="251">
        <v>0.9558</v>
      </c>
      <c r="M1519" s="250">
        <v>12.53</v>
      </c>
      <c r="N1519" s="290"/>
      <c r="O1519" s="250">
        <v>11.47</v>
      </c>
      <c r="P1519" s="112">
        <v>1</v>
      </c>
      <c r="Q1519" s="113"/>
      <c r="R1519" s="113"/>
    </row>
    <row r="1520" spans="1:18" ht="105">
      <c r="A1520" s="226">
        <v>522</v>
      </c>
      <c r="B1520" s="101" t="s">
        <v>1330</v>
      </c>
      <c r="C1520" s="101" t="s">
        <v>2072</v>
      </c>
      <c r="D1520" s="101" t="s">
        <v>1306</v>
      </c>
      <c r="E1520" s="101">
        <v>150</v>
      </c>
      <c r="F1520" s="90" t="s">
        <v>1553</v>
      </c>
      <c r="G1520" s="96" t="s">
        <v>1554</v>
      </c>
      <c r="H1520" s="276">
        <v>12</v>
      </c>
      <c r="I1520" s="90" t="s">
        <v>1148</v>
      </c>
      <c r="J1520" s="90" t="s">
        <v>1124</v>
      </c>
      <c r="K1520" s="276">
        <v>11.7</v>
      </c>
      <c r="L1520" s="277">
        <v>0.8125</v>
      </c>
      <c r="M1520" s="278">
        <v>12.53</v>
      </c>
      <c r="N1520" s="282"/>
      <c r="O1520" s="278">
        <v>11.7</v>
      </c>
      <c r="P1520" s="112">
        <v>2</v>
      </c>
      <c r="Q1520" s="113"/>
      <c r="R1520" s="113"/>
    </row>
    <row r="1521" spans="1:18" ht="21">
      <c r="A1521" s="225"/>
      <c r="B1521" s="137"/>
      <c r="C1521" s="137"/>
      <c r="D1521" s="137"/>
      <c r="E1521" s="137"/>
      <c r="F1521" s="111"/>
      <c r="G1521" s="111"/>
      <c r="H1521" s="272"/>
      <c r="I1521" s="111"/>
      <c r="J1521" s="111"/>
      <c r="K1521" s="272"/>
      <c r="L1521" s="273"/>
      <c r="M1521" s="274"/>
      <c r="N1521" s="272"/>
      <c r="O1521" s="272"/>
      <c r="P1521" s="114"/>
      <c r="Q1521" s="114"/>
      <c r="R1521" s="114"/>
    </row>
    <row r="1522" spans="1:18" ht="63">
      <c r="A1522" s="222">
        <v>523</v>
      </c>
      <c r="B1522" s="254" t="s">
        <v>1330</v>
      </c>
      <c r="C1522" s="254" t="s">
        <v>2760</v>
      </c>
      <c r="D1522" s="254" t="s">
        <v>2761</v>
      </c>
      <c r="E1522" s="254">
        <v>10</v>
      </c>
      <c r="F1522" s="255" t="s">
        <v>1947</v>
      </c>
      <c r="G1522" s="255"/>
      <c r="H1522" s="255"/>
      <c r="I1522" s="256" t="s">
        <v>1723</v>
      </c>
      <c r="J1522" s="255" t="s">
        <v>1724</v>
      </c>
      <c r="K1522" s="250">
        <v>6</v>
      </c>
      <c r="L1522" s="251">
        <v>0.6</v>
      </c>
      <c r="M1522" s="250">
        <v>7.18</v>
      </c>
      <c r="N1522" s="290"/>
      <c r="O1522" s="250">
        <v>6</v>
      </c>
      <c r="P1522" s="112">
        <v>1</v>
      </c>
      <c r="Q1522" s="113"/>
      <c r="R1522" s="113"/>
    </row>
    <row r="1523" spans="1:18" ht="105">
      <c r="A1523" s="226">
        <v>523</v>
      </c>
      <c r="B1523" s="101" t="s">
        <v>1330</v>
      </c>
      <c r="C1523" s="101" t="s">
        <v>2760</v>
      </c>
      <c r="D1523" s="101" t="s">
        <v>2761</v>
      </c>
      <c r="E1523" s="101">
        <v>10</v>
      </c>
      <c r="F1523" s="90" t="s">
        <v>1555</v>
      </c>
      <c r="G1523" s="96" t="s">
        <v>1122</v>
      </c>
      <c r="H1523" s="276">
        <v>10</v>
      </c>
      <c r="I1523" s="90" t="s">
        <v>57</v>
      </c>
      <c r="J1523" s="90" t="s">
        <v>1124</v>
      </c>
      <c r="K1523" s="276">
        <v>6.18</v>
      </c>
      <c r="L1523" s="277">
        <v>0.515</v>
      </c>
      <c r="M1523" s="278">
        <v>7.18</v>
      </c>
      <c r="N1523" s="282"/>
      <c r="O1523" s="276">
        <v>6.18</v>
      </c>
      <c r="P1523" s="112">
        <v>2</v>
      </c>
      <c r="Q1523" s="113"/>
      <c r="R1523" s="113"/>
    </row>
    <row r="1524" spans="1:18" ht="21">
      <c r="A1524" s="225"/>
      <c r="B1524" s="137"/>
      <c r="C1524" s="137"/>
      <c r="D1524" s="137"/>
      <c r="E1524" s="137"/>
      <c r="F1524" s="111"/>
      <c r="G1524" s="111"/>
      <c r="H1524" s="272"/>
      <c r="I1524" s="111"/>
      <c r="J1524" s="111"/>
      <c r="K1524" s="272"/>
      <c r="L1524" s="273"/>
      <c r="M1524" s="274"/>
      <c r="N1524" s="272"/>
      <c r="O1524" s="272"/>
      <c r="P1524" s="114"/>
      <c r="Q1524" s="114"/>
      <c r="R1524" s="114"/>
    </row>
    <row r="1525" spans="1:18" ht="61.5">
      <c r="A1525" s="222">
        <v>524</v>
      </c>
      <c r="B1525" s="254" t="s">
        <v>1330</v>
      </c>
      <c r="C1525" s="254" t="s">
        <v>2760</v>
      </c>
      <c r="D1525" s="254" t="s">
        <v>1248</v>
      </c>
      <c r="E1525" s="254">
        <v>1</v>
      </c>
      <c r="F1525" s="255" t="s">
        <v>1948</v>
      </c>
      <c r="G1525" s="255"/>
      <c r="H1525" s="255"/>
      <c r="I1525" s="256" t="s">
        <v>1726</v>
      </c>
      <c r="J1525" s="255" t="s">
        <v>1724</v>
      </c>
      <c r="K1525" s="250">
        <v>12.08</v>
      </c>
      <c r="L1525" s="251">
        <v>12.08</v>
      </c>
      <c r="M1525" s="250">
        <v>12.83</v>
      </c>
      <c r="N1525" s="290"/>
      <c r="O1525" s="250">
        <v>12.08</v>
      </c>
      <c r="P1525" s="112">
        <v>1</v>
      </c>
      <c r="Q1525" s="113"/>
      <c r="R1525" s="113"/>
    </row>
    <row r="1526" spans="1:18" ht="84">
      <c r="A1526" s="226">
        <v>524</v>
      </c>
      <c r="B1526" s="101" t="s">
        <v>1330</v>
      </c>
      <c r="C1526" s="101" t="s">
        <v>2760</v>
      </c>
      <c r="D1526" s="101" t="s">
        <v>1248</v>
      </c>
      <c r="E1526" s="101">
        <v>1</v>
      </c>
      <c r="F1526" s="90" t="s">
        <v>1556</v>
      </c>
      <c r="G1526" s="96" t="s">
        <v>1122</v>
      </c>
      <c r="H1526" s="276">
        <v>90</v>
      </c>
      <c r="I1526" s="90" t="s">
        <v>1150</v>
      </c>
      <c r="J1526" s="90" t="s">
        <v>1124</v>
      </c>
      <c r="K1526" s="276">
        <v>12.43</v>
      </c>
      <c r="L1526" s="277">
        <v>0.1151</v>
      </c>
      <c r="M1526" s="278">
        <v>12.83</v>
      </c>
      <c r="N1526" s="282"/>
      <c r="O1526" s="276">
        <v>12.43</v>
      </c>
      <c r="P1526" s="112">
        <v>2</v>
      </c>
      <c r="Q1526" s="113"/>
      <c r="R1526" s="113"/>
    </row>
    <row r="1527" spans="1:18" ht="21">
      <c r="A1527" s="225"/>
      <c r="B1527" s="137"/>
      <c r="C1527" s="137"/>
      <c r="D1527" s="137"/>
      <c r="E1527" s="137"/>
      <c r="F1527" s="111"/>
      <c r="G1527" s="111"/>
      <c r="H1527" s="272"/>
      <c r="I1527" s="111"/>
      <c r="J1527" s="111"/>
      <c r="K1527" s="272"/>
      <c r="L1527" s="273"/>
      <c r="M1527" s="274"/>
      <c r="N1527" s="272"/>
      <c r="O1527" s="272"/>
      <c r="P1527" s="114"/>
      <c r="Q1527" s="114"/>
      <c r="R1527" s="114"/>
    </row>
    <row r="1528" spans="1:18" ht="81">
      <c r="A1528" s="222"/>
      <c r="B1528" s="222" t="s">
        <v>662</v>
      </c>
      <c r="C1528" s="164"/>
      <c r="D1528" s="253" t="s">
        <v>663</v>
      </c>
      <c r="E1528" s="254"/>
      <c r="F1528" s="255"/>
      <c r="G1528" s="255"/>
      <c r="H1528" s="255"/>
      <c r="I1528" s="256"/>
      <c r="J1528" s="255"/>
      <c r="K1528" s="250"/>
      <c r="L1528" s="251"/>
      <c r="M1528" s="250"/>
      <c r="N1528" s="290"/>
      <c r="O1528" s="250"/>
      <c r="P1528" s="112"/>
      <c r="Q1528" s="113"/>
      <c r="R1528" s="113"/>
    </row>
    <row r="1529" spans="1:18" ht="84">
      <c r="A1529" s="222">
        <v>525</v>
      </c>
      <c r="B1529" s="254" t="s">
        <v>664</v>
      </c>
      <c r="C1529" s="254" t="s">
        <v>2354</v>
      </c>
      <c r="D1529" s="164" t="s">
        <v>1460</v>
      </c>
      <c r="E1529" s="444">
        <v>200</v>
      </c>
      <c r="F1529" s="255"/>
      <c r="G1529" s="255"/>
      <c r="H1529" s="255"/>
      <c r="I1529" s="256"/>
      <c r="J1529" s="255"/>
      <c r="K1529" s="250"/>
      <c r="L1529" s="251"/>
      <c r="M1529" s="250"/>
      <c r="N1529" s="290"/>
      <c r="O1529" s="250"/>
      <c r="P1529" s="112">
        <v>0</v>
      </c>
      <c r="Q1529" s="113"/>
      <c r="R1529" s="113"/>
    </row>
    <row r="1530" spans="1:18" ht="21">
      <c r="A1530" s="225"/>
      <c r="B1530" s="137"/>
      <c r="C1530" s="137"/>
      <c r="D1530" s="168"/>
      <c r="E1530" s="446"/>
      <c r="F1530" s="296"/>
      <c r="G1530" s="296"/>
      <c r="H1530" s="296"/>
      <c r="I1530" s="297"/>
      <c r="J1530" s="296"/>
      <c r="K1530" s="292"/>
      <c r="L1530" s="298"/>
      <c r="M1530" s="292"/>
      <c r="N1530" s="292"/>
      <c r="O1530" s="292"/>
      <c r="P1530" s="114"/>
      <c r="Q1530" s="114"/>
      <c r="R1530" s="114"/>
    </row>
    <row r="1531" spans="1:18" ht="84">
      <c r="A1531" s="222">
        <v>526</v>
      </c>
      <c r="B1531" s="254" t="s">
        <v>664</v>
      </c>
      <c r="C1531" s="254" t="s">
        <v>2354</v>
      </c>
      <c r="D1531" s="164" t="s">
        <v>2355</v>
      </c>
      <c r="E1531" s="444">
        <v>1300</v>
      </c>
      <c r="F1531" s="255" t="s">
        <v>1949</v>
      </c>
      <c r="G1531" s="255"/>
      <c r="H1531" s="255"/>
      <c r="I1531" s="256" t="s">
        <v>1723</v>
      </c>
      <c r="J1531" s="255" t="s">
        <v>1724</v>
      </c>
      <c r="K1531" s="250">
        <v>29</v>
      </c>
      <c r="L1531" s="251">
        <v>2.9</v>
      </c>
      <c r="M1531" s="250">
        <v>29.21</v>
      </c>
      <c r="N1531" s="290"/>
      <c r="O1531" s="250">
        <v>29</v>
      </c>
      <c r="P1531" s="112">
        <v>1</v>
      </c>
      <c r="Q1531" s="113"/>
      <c r="R1531" s="113"/>
    </row>
    <row r="1532" spans="1:18" ht="21">
      <c r="A1532" s="225"/>
      <c r="B1532" s="137"/>
      <c r="C1532" s="137"/>
      <c r="D1532" s="168"/>
      <c r="E1532" s="446"/>
      <c r="F1532" s="296"/>
      <c r="G1532" s="296"/>
      <c r="H1532" s="296"/>
      <c r="I1532" s="297"/>
      <c r="J1532" s="296"/>
      <c r="K1532" s="292"/>
      <c r="L1532" s="298"/>
      <c r="M1532" s="292"/>
      <c r="N1532" s="299"/>
      <c r="O1532" s="292"/>
      <c r="P1532" s="114"/>
      <c r="Q1532" s="114"/>
      <c r="R1532" s="114"/>
    </row>
    <row r="1533" spans="1:18" ht="84">
      <c r="A1533" s="222">
        <v>527</v>
      </c>
      <c r="B1533" s="254" t="s">
        <v>664</v>
      </c>
      <c r="C1533" s="254" t="s">
        <v>854</v>
      </c>
      <c r="D1533" s="254" t="s">
        <v>926</v>
      </c>
      <c r="E1533" s="254">
        <v>75</v>
      </c>
      <c r="F1533" s="255"/>
      <c r="G1533" s="255"/>
      <c r="H1533" s="255"/>
      <c r="I1533" s="256"/>
      <c r="J1533" s="255"/>
      <c r="K1533" s="250"/>
      <c r="L1533" s="251"/>
      <c r="M1533" s="250"/>
      <c r="N1533" s="290"/>
      <c r="O1533" s="250"/>
      <c r="P1533" s="112">
        <v>0</v>
      </c>
      <c r="Q1533" s="113"/>
      <c r="R1533" s="113"/>
    </row>
    <row r="1534" spans="1:18" ht="21">
      <c r="A1534" s="225"/>
      <c r="B1534" s="137"/>
      <c r="C1534" s="137"/>
      <c r="D1534" s="137"/>
      <c r="E1534" s="137"/>
      <c r="F1534" s="296"/>
      <c r="G1534" s="296"/>
      <c r="H1534" s="296"/>
      <c r="I1534" s="297"/>
      <c r="J1534" s="296"/>
      <c r="K1534" s="292"/>
      <c r="L1534" s="298"/>
      <c r="M1534" s="292"/>
      <c r="N1534" s="292"/>
      <c r="O1534" s="292"/>
      <c r="P1534" s="114"/>
      <c r="Q1534" s="114"/>
      <c r="R1534" s="114"/>
    </row>
    <row r="1535" spans="1:18" ht="63">
      <c r="A1535" s="227">
        <v>528</v>
      </c>
      <c r="B1535" s="283" t="s">
        <v>2708</v>
      </c>
      <c r="C1535" s="283" t="s">
        <v>1430</v>
      </c>
      <c r="D1535" s="283" t="s">
        <v>1250</v>
      </c>
      <c r="E1535" s="283">
        <v>1</v>
      </c>
      <c r="F1535" s="284" t="s">
        <v>361</v>
      </c>
      <c r="G1535" s="284"/>
      <c r="H1535" s="284"/>
      <c r="I1535" s="285" t="s">
        <v>184</v>
      </c>
      <c r="J1535" s="284" t="s">
        <v>179</v>
      </c>
      <c r="K1535" s="286">
        <v>4.87</v>
      </c>
      <c r="L1535" s="287">
        <v>0.0812</v>
      </c>
      <c r="M1535" s="286" t="s">
        <v>182</v>
      </c>
      <c r="N1535" s="288" t="s">
        <v>182</v>
      </c>
      <c r="O1535" s="289">
        <v>4.87</v>
      </c>
      <c r="P1535" s="112">
        <v>1</v>
      </c>
      <c r="Q1535" s="113"/>
      <c r="R1535" s="113"/>
    </row>
    <row r="1536" spans="1:18" ht="63">
      <c r="A1536" s="226">
        <v>528</v>
      </c>
      <c r="B1536" s="101" t="s">
        <v>2708</v>
      </c>
      <c r="C1536" s="101" t="s">
        <v>1430</v>
      </c>
      <c r="D1536" s="101" t="s">
        <v>1250</v>
      </c>
      <c r="E1536" s="101">
        <v>1</v>
      </c>
      <c r="F1536" s="90" t="s">
        <v>1557</v>
      </c>
      <c r="G1536" s="96" t="s">
        <v>1157</v>
      </c>
      <c r="H1536" s="276">
        <v>60</v>
      </c>
      <c r="I1536" s="90" t="s">
        <v>1150</v>
      </c>
      <c r="J1536" s="90" t="s">
        <v>1124</v>
      </c>
      <c r="K1536" s="276">
        <v>4.92</v>
      </c>
      <c r="L1536" s="277">
        <v>0.0683</v>
      </c>
      <c r="M1536" s="278"/>
      <c r="N1536" s="282"/>
      <c r="O1536" s="276">
        <v>4.92</v>
      </c>
      <c r="P1536" s="112">
        <v>2</v>
      </c>
      <c r="Q1536" s="113"/>
      <c r="R1536" s="113"/>
    </row>
    <row r="1537" spans="1:18" ht="63">
      <c r="A1537" s="222">
        <v>528</v>
      </c>
      <c r="B1537" s="254" t="s">
        <v>2708</v>
      </c>
      <c r="C1537" s="254" t="s">
        <v>1430</v>
      </c>
      <c r="D1537" s="254" t="s">
        <v>1250</v>
      </c>
      <c r="E1537" s="254">
        <v>1</v>
      </c>
      <c r="F1537" s="255" t="s">
        <v>1950</v>
      </c>
      <c r="G1537" s="255"/>
      <c r="H1537" s="255"/>
      <c r="I1537" s="256" t="s">
        <v>1726</v>
      </c>
      <c r="J1537" s="255" t="s">
        <v>1724</v>
      </c>
      <c r="K1537" s="250">
        <v>5</v>
      </c>
      <c r="L1537" s="251">
        <v>5</v>
      </c>
      <c r="M1537" s="250"/>
      <c r="N1537" s="290"/>
      <c r="O1537" s="250">
        <v>5</v>
      </c>
      <c r="P1537" s="112">
        <v>3</v>
      </c>
      <c r="Q1537" s="113"/>
      <c r="R1537" s="113"/>
    </row>
    <row r="1538" spans="1:18" ht="21">
      <c r="A1538" s="225"/>
      <c r="B1538" s="137"/>
      <c r="C1538" s="137"/>
      <c r="D1538" s="137"/>
      <c r="E1538" s="137"/>
      <c r="F1538" s="111"/>
      <c r="G1538" s="111"/>
      <c r="H1538" s="272"/>
      <c r="I1538" s="111"/>
      <c r="J1538" s="111"/>
      <c r="K1538" s="272"/>
      <c r="L1538" s="273"/>
      <c r="M1538" s="274"/>
      <c r="N1538" s="272"/>
      <c r="O1538" s="272"/>
      <c r="P1538" s="114"/>
      <c r="Q1538" s="114"/>
      <c r="R1538" s="114"/>
    </row>
    <row r="1539" spans="1:18" ht="63">
      <c r="A1539" s="222">
        <v>529</v>
      </c>
      <c r="B1539" s="254" t="s">
        <v>2708</v>
      </c>
      <c r="C1539" s="254" t="s">
        <v>971</v>
      </c>
      <c r="D1539" s="254" t="s">
        <v>1249</v>
      </c>
      <c r="E1539" s="254">
        <v>1</v>
      </c>
      <c r="F1539" s="255" t="s">
        <v>1951</v>
      </c>
      <c r="G1539" s="255"/>
      <c r="H1539" s="255"/>
      <c r="I1539" s="256" t="s">
        <v>1726</v>
      </c>
      <c r="J1539" s="255" t="s">
        <v>1724</v>
      </c>
      <c r="K1539" s="250">
        <v>30.62</v>
      </c>
      <c r="L1539" s="251">
        <v>30.62</v>
      </c>
      <c r="M1539" s="250"/>
      <c r="N1539" s="290"/>
      <c r="O1539" s="250">
        <v>30.62</v>
      </c>
      <c r="P1539" s="112">
        <v>1</v>
      </c>
      <c r="Q1539" s="113"/>
      <c r="R1539" s="113"/>
    </row>
    <row r="1540" spans="1:18" ht="21">
      <c r="A1540" s="225"/>
      <c r="B1540" s="137"/>
      <c r="C1540" s="137"/>
      <c r="D1540" s="137"/>
      <c r="E1540" s="137"/>
      <c r="F1540" s="296"/>
      <c r="G1540" s="296"/>
      <c r="H1540" s="296"/>
      <c r="I1540" s="297"/>
      <c r="J1540" s="296"/>
      <c r="K1540" s="292"/>
      <c r="L1540" s="298"/>
      <c r="M1540" s="292"/>
      <c r="N1540" s="292"/>
      <c r="O1540" s="292"/>
      <c r="P1540" s="114"/>
      <c r="Q1540" s="114"/>
      <c r="R1540" s="114"/>
    </row>
    <row r="1541" spans="1:18" ht="41.25">
      <c r="A1541" s="222"/>
      <c r="B1541" s="222" t="s">
        <v>654</v>
      </c>
      <c r="C1541" s="254"/>
      <c r="D1541" s="308" t="s">
        <v>655</v>
      </c>
      <c r="E1541" s="254"/>
      <c r="F1541" s="255"/>
      <c r="G1541" s="255"/>
      <c r="H1541" s="255"/>
      <c r="I1541" s="256"/>
      <c r="J1541" s="255"/>
      <c r="K1541" s="250"/>
      <c r="L1541" s="251"/>
      <c r="M1541" s="250"/>
      <c r="N1541" s="290"/>
      <c r="O1541" s="250"/>
      <c r="P1541" s="112"/>
      <c r="Q1541" s="113"/>
      <c r="R1541" s="113"/>
    </row>
    <row r="1542" spans="1:18" ht="63">
      <c r="A1542" s="222">
        <v>530</v>
      </c>
      <c r="B1542" s="254" t="s">
        <v>653</v>
      </c>
      <c r="C1542" s="254" t="s">
        <v>652</v>
      </c>
      <c r="D1542" s="254" t="s">
        <v>1251</v>
      </c>
      <c r="E1542" s="254">
        <v>1</v>
      </c>
      <c r="F1542" s="255" t="s">
        <v>1952</v>
      </c>
      <c r="G1542" s="255"/>
      <c r="H1542" s="255"/>
      <c r="I1542" s="256" t="s">
        <v>1726</v>
      </c>
      <c r="J1542" s="255" t="s">
        <v>1724</v>
      </c>
      <c r="K1542" s="250">
        <v>21.41</v>
      </c>
      <c r="L1542" s="251">
        <v>21.41</v>
      </c>
      <c r="M1542" s="250">
        <v>22.54</v>
      </c>
      <c r="N1542" s="290"/>
      <c r="O1542" s="250">
        <v>21.41</v>
      </c>
      <c r="P1542" s="112">
        <v>1</v>
      </c>
      <c r="Q1542" s="113"/>
      <c r="R1542" s="113"/>
    </row>
    <row r="1543" spans="1:18" ht="84">
      <c r="A1543" s="226">
        <v>530</v>
      </c>
      <c r="B1543" s="101" t="s">
        <v>653</v>
      </c>
      <c r="C1543" s="101" t="s">
        <v>652</v>
      </c>
      <c r="D1543" s="101" t="s">
        <v>1251</v>
      </c>
      <c r="E1543" s="101">
        <v>1</v>
      </c>
      <c r="F1543" s="90" t="s">
        <v>1558</v>
      </c>
      <c r="G1543" s="96" t="s">
        <v>477</v>
      </c>
      <c r="H1543" s="276">
        <v>100</v>
      </c>
      <c r="I1543" s="90" t="s">
        <v>1153</v>
      </c>
      <c r="J1543" s="90" t="s">
        <v>1124</v>
      </c>
      <c r="K1543" s="276">
        <v>22.48</v>
      </c>
      <c r="L1543" s="277">
        <v>0.1873</v>
      </c>
      <c r="M1543" s="278">
        <v>22.540000000000003</v>
      </c>
      <c r="N1543" s="282"/>
      <c r="O1543" s="276">
        <v>22.48</v>
      </c>
      <c r="P1543" s="112">
        <v>2</v>
      </c>
      <c r="Q1543" s="113"/>
      <c r="R1543" s="113"/>
    </row>
    <row r="1544" spans="1:18" ht="21">
      <c r="A1544" s="225"/>
      <c r="B1544" s="137"/>
      <c r="C1544" s="137"/>
      <c r="D1544" s="137"/>
      <c r="E1544" s="137"/>
      <c r="F1544" s="111"/>
      <c r="G1544" s="111"/>
      <c r="H1544" s="272"/>
      <c r="I1544" s="111"/>
      <c r="J1544" s="111"/>
      <c r="K1544" s="272"/>
      <c r="L1544" s="273"/>
      <c r="M1544" s="274"/>
      <c r="N1544" s="272"/>
      <c r="O1544" s="272"/>
      <c r="P1544" s="114"/>
      <c r="Q1544" s="114"/>
      <c r="R1544" s="114"/>
    </row>
    <row r="1545" spans="1:18" ht="41.25">
      <c r="A1545" s="222"/>
      <c r="B1545" s="222" t="s">
        <v>2709</v>
      </c>
      <c r="C1545" s="254"/>
      <c r="D1545" s="308" t="s">
        <v>2710</v>
      </c>
      <c r="E1545" s="254"/>
      <c r="F1545" s="255"/>
      <c r="G1545" s="255"/>
      <c r="H1545" s="255"/>
      <c r="I1545" s="256"/>
      <c r="J1545" s="255"/>
      <c r="K1545" s="250"/>
      <c r="L1545" s="251"/>
      <c r="M1545" s="250"/>
      <c r="N1545" s="290"/>
      <c r="O1545" s="250"/>
      <c r="P1545" s="112"/>
      <c r="Q1545" s="113"/>
      <c r="R1545" s="113"/>
    </row>
    <row r="1546" spans="1:19" ht="63">
      <c r="A1546" s="222">
        <v>531</v>
      </c>
      <c r="B1546" s="254" t="s">
        <v>2711</v>
      </c>
      <c r="C1546" s="254" t="s">
        <v>2717</v>
      </c>
      <c r="D1546" s="254" t="s">
        <v>2718</v>
      </c>
      <c r="E1546" s="254">
        <v>2</v>
      </c>
      <c r="F1546" s="255" t="s">
        <v>1953</v>
      </c>
      <c r="G1546" s="255"/>
      <c r="H1546" s="255"/>
      <c r="I1546" s="256" t="s">
        <v>1729</v>
      </c>
      <c r="J1546" s="255" t="s">
        <v>1724</v>
      </c>
      <c r="K1546" s="250">
        <v>1.57</v>
      </c>
      <c r="L1546" s="251">
        <v>1.57</v>
      </c>
      <c r="M1546" s="250"/>
      <c r="N1546" s="290"/>
      <c r="O1546" s="250">
        <v>1.57</v>
      </c>
      <c r="P1546" s="112">
        <v>1</v>
      </c>
      <c r="Q1546" s="113"/>
      <c r="R1546" s="113"/>
      <c r="S1546" s="82" t="s">
        <v>1217</v>
      </c>
    </row>
    <row r="1547" spans="1:18" ht="147">
      <c r="A1547" s="226">
        <v>531</v>
      </c>
      <c r="B1547" s="101" t="s">
        <v>2711</v>
      </c>
      <c r="C1547" s="101" t="s">
        <v>2717</v>
      </c>
      <c r="D1547" s="101" t="s">
        <v>2718</v>
      </c>
      <c r="E1547" s="101">
        <v>2</v>
      </c>
      <c r="F1547" s="90" t="s">
        <v>1559</v>
      </c>
      <c r="G1547" s="96" t="s">
        <v>2443</v>
      </c>
      <c r="H1547" s="276">
        <v>1</v>
      </c>
      <c r="I1547" s="90" t="s">
        <v>1560</v>
      </c>
      <c r="J1547" s="90" t="s">
        <v>1124</v>
      </c>
      <c r="K1547" s="276">
        <v>2.58</v>
      </c>
      <c r="L1547" s="277">
        <v>2.15</v>
      </c>
      <c r="M1547" s="278"/>
      <c r="N1547" s="282"/>
      <c r="O1547" s="276">
        <v>2.58</v>
      </c>
      <c r="P1547" s="112">
        <v>2</v>
      </c>
      <c r="Q1547" s="113"/>
      <c r="R1547" s="113"/>
    </row>
    <row r="1548" spans="1:18" ht="21">
      <c r="A1548" s="225"/>
      <c r="B1548" s="137"/>
      <c r="C1548" s="137"/>
      <c r="D1548" s="137"/>
      <c r="E1548" s="137"/>
      <c r="F1548" s="111"/>
      <c r="G1548" s="111"/>
      <c r="H1548" s="272"/>
      <c r="I1548" s="111"/>
      <c r="J1548" s="111"/>
      <c r="K1548" s="272"/>
      <c r="L1548" s="273"/>
      <c r="M1548" s="274"/>
      <c r="N1548" s="272"/>
      <c r="O1548" s="272"/>
      <c r="P1548" s="114"/>
      <c r="Q1548" s="114"/>
      <c r="R1548" s="114"/>
    </row>
    <row r="1549" spans="1:18" ht="84">
      <c r="A1549" s="222">
        <v>532</v>
      </c>
      <c r="B1549" s="254" t="s">
        <v>1594</v>
      </c>
      <c r="C1549" s="254" t="s">
        <v>1595</v>
      </c>
      <c r="D1549" s="254" t="s">
        <v>1596</v>
      </c>
      <c r="E1549" s="254">
        <v>2</v>
      </c>
      <c r="F1549" s="255" t="s">
        <v>1954</v>
      </c>
      <c r="G1549" s="255"/>
      <c r="H1549" s="255"/>
      <c r="I1549" s="256" t="s">
        <v>1729</v>
      </c>
      <c r="J1549" s="255" t="s">
        <v>1724</v>
      </c>
      <c r="K1549" s="250">
        <v>6.39</v>
      </c>
      <c r="L1549" s="251">
        <v>6.39</v>
      </c>
      <c r="M1549" s="250"/>
      <c r="N1549" s="290"/>
      <c r="O1549" s="250">
        <v>6.39</v>
      </c>
      <c r="P1549" s="112">
        <v>1</v>
      </c>
      <c r="Q1549" s="113"/>
      <c r="R1549" s="113"/>
    </row>
    <row r="1550" spans="1:18" ht="21">
      <c r="A1550" s="225"/>
      <c r="B1550" s="137"/>
      <c r="C1550" s="137"/>
      <c r="D1550" s="137"/>
      <c r="E1550" s="137"/>
      <c r="F1550" s="296"/>
      <c r="G1550" s="296"/>
      <c r="H1550" s="296"/>
      <c r="I1550" s="297"/>
      <c r="J1550" s="296"/>
      <c r="K1550" s="292"/>
      <c r="L1550" s="298"/>
      <c r="M1550" s="292"/>
      <c r="N1550" s="299"/>
      <c r="O1550" s="292"/>
      <c r="P1550" s="114"/>
      <c r="Q1550" s="114"/>
      <c r="R1550" s="114"/>
    </row>
    <row r="1551" spans="1:18" ht="105">
      <c r="A1551" s="226">
        <v>533</v>
      </c>
      <c r="B1551" s="101" t="s">
        <v>1627</v>
      </c>
      <c r="C1551" s="101" t="s">
        <v>971</v>
      </c>
      <c r="D1551" s="101" t="s">
        <v>1628</v>
      </c>
      <c r="E1551" s="101">
        <v>5</v>
      </c>
      <c r="F1551" s="90" t="s">
        <v>1561</v>
      </c>
      <c r="G1551" s="96" t="s">
        <v>1157</v>
      </c>
      <c r="H1551" s="276">
        <v>40</v>
      </c>
      <c r="I1551" s="90" t="s">
        <v>1562</v>
      </c>
      <c r="J1551" s="90" t="s">
        <v>1124</v>
      </c>
      <c r="K1551" s="276">
        <v>5.87</v>
      </c>
      <c r="L1551" s="277">
        <v>0.1223</v>
      </c>
      <c r="M1551" s="278"/>
      <c r="N1551" s="282"/>
      <c r="O1551" s="276">
        <v>5.87</v>
      </c>
      <c r="P1551" s="112">
        <v>1</v>
      </c>
      <c r="Q1551" s="113"/>
      <c r="R1551" s="113"/>
    </row>
    <row r="1552" spans="1:18" ht="42">
      <c r="A1552" s="227">
        <v>533</v>
      </c>
      <c r="B1552" s="283" t="s">
        <v>1627</v>
      </c>
      <c r="C1552" s="283" t="s">
        <v>971</v>
      </c>
      <c r="D1552" s="283" t="s">
        <v>1628</v>
      </c>
      <c r="E1552" s="283">
        <v>5</v>
      </c>
      <c r="F1552" s="284" t="s">
        <v>362</v>
      </c>
      <c r="G1552" s="284"/>
      <c r="H1552" s="284"/>
      <c r="I1552" s="285" t="s">
        <v>363</v>
      </c>
      <c r="J1552" s="284" t="s">
        <v>179</v>
      </c>
      <c r="K1552" s="286">
        <v>6.09</v>
      </c>
      <c r="L1552" s="287">
        <v>0.1523</v>
      </c>
      <c r="M1552" s="286" t="s">
        <v>182</v>
      </c>
      <c r="N1552" s="288" t="s">
        <v>182</v>
      </c>
      <c r="O1552" s="289">
        <v>6.09</v>
      </c>
      <c r="P1552" s="112">
        <v>2</v>
      </c>
      <c r="Q1552" s="113"/>
      <c r="R1552" s="113"/>
    </row>
    <row r="1553" spans="1:18" ht="61.5">
      <c r="A1553" s="222">
        <v>533</v>
      </c>
      <c r="B1553" s="254" t="s">
        <v>1627</v>
      </c>
      <c r="C1553" s="254" t="s">
        <v>971</v>
      </c>
      <c r="D1553" s="254" t="s">
        <v>1628</v>
      </c>
      <c r="E1553" s="254">
        <v>5</v>
      </c>
      <c r="F1553" s="255" t="s">
        <v>1955</v>
      </c>
      <c r="G1553" s="255"/>
      <c r="H1553" s="255"/>
      <c r="I1553" s="256" t="s">
        <v>1956</v>
      </c>
      <c r="J1553" s="255" t="s">
        <v>1724</v>
      </c>
      <c r="K1553" s="250">
        <v>3.56</v>
      </c>
      <c r="L1553" s="251">
        <v>0.178</v>
      </c>
      <c r="M1553" s="250"/>
      <c r="N1553" s="290"/>
      <c r="O1553" s="250">
        <v>7.12</v>
      </c>
      <c r="P1553" s="112">
        <v>3</v>
      </c>
      <c r="Q1553" s="113"/>
      <c r="R1553" s="113"/>
    </row>
    <row r="1554" spans="1:18" ht="21">
      <c r="A1554" s="225"/>
      <c r="B1554" s="137"/>
      <c r="C1554" s="137"/>
      <c r="D1554" s="137"/>
      <c r="E1554" s="137"/>
      <c r="F1554" s="111"/>
      <c r="G1554" s="111"/>
      <c r="H1554" s="272"/>
      <c r="I1554" s="111"/>
      <c r="J1554" s="111"/>
      <c r="K1554" s="272"/>
      <c r="L1554" s="273"/>
      <c r="M1554" s="274"/>
      <c r="N1554" s="294"/>
      <c r="O1554" s="272"/>
      <c r="P1554" s="114"/>
      <c r="Q1554" s="114"/>
      <c r="R1554" s="114"/>
    </row>
    <row r="1555" spans="1:18" ht="42">
      <c r="A1555" s="222">
        <v>534</v>
      </c>
      <c r="B1555" s="254" t="s">
        <v>1627</v>
      </c>
      <c r="C1555" s="254" t="s">
        <v>971</v>
      </c>
      <c r="D1555" s="254" t="s">
        <v>1629</v>
      </c>
      <c r="E1555" s="254">
        <v>5</v>
      </c>
      <c r="F1555" s="255"/>
      <c r="G1555" s="255"/>
      <c r="H1555" s="255"/>
      <c r="I1555" s="256"/>
      <c r="J1555" s="255"/>
      <c r="K1555" s="250"/>
      <c r="L1555" s="251"/>
      <c r="M1555" s="250"/>
      <c r="N1555" s="290"/>
      <c r="O1555" s="250"/>
      <c r="P1555" s="112">
        <v>0</v>
      </c>
      <c r="Q1555" s="113"/>
      <c r="R1555" s="113"/>
    </row>
    <row r="1556" spans="1:18" ht="21">
      <c r="A1556" s="225"/>
      <c r="B1556" s="137"/>
      <c r="C1556" s="137"/>
      <c r="D1556" s="137"/>
      <c r="E1556" s="137"/>
      <c r="F1556" s="296"/>
      <c r="G1556" s="296"/>
      <c r="H1556" s="296"/>
      <c r="I1556" s="297"/>
      <c r="J1556" s="296"/>
      <c r="K1556" s="292"/>
      <c r="L1556" s="298"/>
      <c r="M1556" s="292"/>
      <c r="N1556" s="292"/>
      <c r="O1556" s="292"/>
      <c r="P1556" s="114"/>
      <c r="Q1556" s="114"/>
      <c r="R1556" s="114"/>
    </row>
    <row r="1557" spans="1:18" ht="41.25">
      <c r="A1557" s="222"/>
      <c r="B1557" s="222" t="s">
        <v>2712</v>
      </c>
      <c r="C1557" s="254"/>
      <c r="D1557" s="308" t="s">
        <v>2713</v>
      </c>
      <c r="E1557" s="254"/>
      <c r="F1557" s="255"/>
      <c r="G1557" s="255"/>
      <c r="H1557" s="255"/>
      <c r="I1557" s="256"/>
      <c r="J1557" s="255"/>
      <c r="K1557" s="250"/>
      <c r="L1557" s="251"/>
      <c r="M1557" s="250"/>
      <c r="N1557" s="290"/>
      <c r="O1557" s="250"/>
      <c r="P1557" s="112"/>
      <c r="Q1557" s="113"/>
      <c r="R1557" s="113"/>
    </row>
    <row r="1558" spans="1:19" ht="162.75">
      <c r="A1558" s="227">
        <v>535</v>
      </c>
      <c r="B1558" s="283" t="s">
        <v>2714</v>
      </c>
      <c r="C1558" s="283" t="s">
        <v>867</v>
      </c>
      <c r="D1558" s="283" t="s">
        <v>868</v>
      </c>
      <c r="E1558" s="283">
        <v>1</v>
      </c>
      <c r="F1558" s="284" t="s">
        <v>364</v>
      </c>
      <c r="G1558" s="284"/>
      <c r="H1558" s="284"/>
      <c r="I1558" s="285" t="s">
        <v>365</v>
      </c>
      <c r="J1558" s="284" t="s">
        <v>179</v>
      </c>
      <c r="K1558" s="286">
        <v>3.43</v>
      </c>
      <c r="L1558" s="287">
        <v>3.43</v>
      </c>
      <c r="M1558" s="286">
        <v>3.82</v>
      </c>
      <c r="N1558" s="288">
        <v>3.82</v>
      </c>
      <c r="O1558" s="289">
        <v>3.43</v>
      </c>
      <c r="P1558" s="112">
        <v>1</v>
      </c>
      <c r="Q1558" s="113"/>
      <c r="R1558" s="113"/>
      <c r="S1558" s="82" t="s">
        <v>1217</v>
      </c>
    </row>
    <row r="1559" spans="1:19" ht="147">
      <c r="A1559" s="226">
        <v>535</v>
      </c>
      <c r="B1559" s="101" t="s">
        <v>2714</v>
      </c>
      <c r="C1559" s="101" t="s">
        <v>867</v>
      </c>
      <c r="D1559" s="101" t="s">
        <v>868</v>
      </c>
      <c r="E1559" s="101">
        <v>1</v>
      </c>
      <c r="F1559" s="90" t="s">
        <v>1563</v>
      </c>
      <c r="G1559" s="96" t="s">
        <v>2495</v>
      </c>
      <c r="H1559" s="276">
        <v>1</v>
      </c>
      <c r="I1559" s="90" t="s">
        <v>1564</v>
      </c>
      <c r="J1559" s="90" t="s">
        <v>1124</v>
      </c>
      <c r="K1559" s="276">
        <v>3.47</v>
      </c>
      <c r="L1559" s="277">
        <v>2.89</v>
      </c>
      <c r="M1559" s="278">
        <v>3.8199999999999994</v>
      </c>
      <c r="N1559" s="282"/>
      <c r="O1559" s="276">
        <v>3.47</v>
      </c>
      <c r="P1559" s="112">
        <v>2</v>
      </c>
      <c r="Q1559" s="113"/>
      <c r="R1559" s="113"/>
      <c r="S1559" s="82" t="s">
        <v>1217</v>
      </c>
    </row>
    <row r="1560" spans="1:18" ht="84">
      <c r="A1560" s="222">
        <v>535</v>
      </c>
      <c r="B1560" s="254" t="s">
        <v>2714</v>
      </c>
      <c r="C1560" s="254" t="s">
        <v>867</v>
      </c>
      <c r="D1560" s="254" t="s">
        <v>868</v>
      </c>
      <c r="E1560" s="254">
        <v>1</v>
      </c>
      <c r="F1560" s="255" t="s">
        <v>1957</v>
      </c>
      <c r="G1560" s="255"/>
      <c r="H1560" s="255"/>
      <c r="I1560" s="256" t="s">
        <v>630</v>
      </c>
      <c r="J1560" s="255" t="s">
        <v>1724</v>
      </c>
      <c r="K1560" s="250">
        <v>8.06</v>
      </c>
      <c r="L1560" s="251">
        <v>8.06</v>
      </c>
      <c r="M1560" s="250"/>
      <c r="N1560" s="290"/>
      <c r="O1560" s="250">
        <v>8.06</v>
      </c>
      <c r="P1560" s="112">
        <v>3</v>
      </c>
      <c r="Q1560" s="113"/>
      <c r="R1560" s="113"/>
    </row>
    <row r="1561" spans="1:18" ht="21">
      <c r="A1561" s="225"/>
      <c r="B1561" s="137"/>
      <c r="C1561" s="137"/>
      <c r="D1561" s="137"/>
      <c r="E1561" s="137"/>
      <c r="F1561" s="111"/>
      <c r="G1561" s="111"/>
      <c r="H1561" s="272"/>
      <c r="I1561" s="111"/>
      <c r="J1561" s="111"/>
      <c r="K1561" s="272"/>
      <c r="L1561" s="273"/>
      <c r="M1561" s="274"/>
      <c r="N1561" s="272"/>
      <c r="O1561" s="272"/>
      <c r="P1561" s="114"/>
      <c r="Q1561" s="114"/>
      <c r="R1561" s="114"/>
    </row>
    <row r="1562" spans="1:18" ht="81.75">
      <c r="A1562" s="222">
        <v>536</v>
      </c>
      <c r="B1562" s="254" t="s">
        <v>2738</v>
      </c>
      <c r="C1562" s="254" t="s">
        <v>437</v>
      </c>
      <c r="D1562" s="254" t="s">
        <v>438</v>
      </c>
      <c r="E1562" s="254">
        <v>30</v>
      </c>
      <c r="F1562" s="255" t="s">
        <v>1958</v>
      </c>
      <c r="G1562" s="255"/>
      <c r="H1562" s="255"/>
      <c r="I1562" s="256" t="s">
        <v>1723</v>
      </c>
      <c r="J1562" s="255" t="s">
        <v>1724</v>
      </c>
      <c r="K1562" s="250">
        <v>8.44</v>
      </c>
      <c r="L1562" s="251">
        <v>0.844</v>
      </c>
      <c r="M1562" s="250"/>
      <c r="N1562" s="290"/>
      <c r="O1562" s="250">
        <v>8.44</v>
      </c>
      <c r="P1562" s="112">
        <v>1</v>
      </c>
      <c r="Q1562" s="113"/>
      <c r="R1562" s="113"/>
    </row>
    <row r="1563" spans="1:18" ht="21">
      <c r="A1563" s="225"/>
      <c r="B1563" s="137"/>
      <c r="C1563" s="137"/>
      <c r="D1563" s="137"/>
      <c r="E1563" s="137"/>
      <c r="F1563" s="296"/>
      <c r="G1563" s="296"/>
      <c r="H1563" s="296"/>
      <c r="I1563" s="297"/>
      <c r="J1563" s="296"/>
      <c r="K1563" s="292"/>
      <c r="L1563" s="298"/>
      <c r="M1563" s="292"/>
      <c r="N1563" s="292"/>
      <c r="O1563" s="292"/>
      <c r="P1563" s="114"/>
      <c r="Q1563" s="114"/>
      <c r="R1563" s="114"/>
    </row>
    <row r="1564" spans="1:18" ht="84">
      <c r="A1564" s="226">
        <v>537</v>
      </c>
      <c r="B1564" s="101" t="s">
        <v>2715</v>
      </c>
      <c r="C1564" s="101" t="s">
        <v>867</v>
      </c>
      <c r="D1564" s="101" t="s">
        <v>1477</v>
      </c>
      <c r="E1564" s="101">
        <v>2</v>
      </c>
      <c r="F1564" s="90" t="s">
        <v>1565</v>
      </c>
      <c r="G1564" s="96" t="s">
        <v>2526</v>
      </c>
      <c r="H1564" s="276">
        <v>1</v>
      </c>
      <c r="I1564" s="90" t="s">
        <v>2954</v>
      </c>
      <c r="J1564" s="90" t="s">
        <v>1124</v>
      </c>
      <c r="K1564" s="276">
        <v>4.84</v>
      </c>
      <c r="L1564" s="277">
        <v>4.03</v>
      </c>
      <c r="M1564" s="278"/>
      <c r="N1564" s="282"/>
      <c r="O1564" s="276">
        <v>4.84</v>
      </c>
      <c r="P1564" s="112">
        <v>1</v>
      </c>
      <c r="Q1564" s="113"/>
      <c r="R1564" s="113"/>
    </row>
    <row r="1565" spans="1:18" ht="63">
      <c r="A1565" s="222">
        <v>537</v>
      </c>
      <c r="B1565" s="254" t="s">
        <v>2715</v>
      </c>
      <c r="C1565" s="254" t="s">
        <v>867</v>
      </c>
      <c r="D1565" s="254" t="s">
        <v>1477</v>
      </c>
      <c r="E1565" s="254">
        <v>2</v>
      </c>
      <c r="F1565" s="255" t="s">
        <v>1959</v>
      </c>
      <c r="G1565" s="255"/>
      <c r="H1565" s="255"/>
      <c r="I1565" s="256" t="s">
        <v>1763</v>
      </c>
      <c r="J1565" s="255" t="s">
        <v>1724</v>
      </c>
      <c r="K1565" s="250">
        <v>4.87</v>
      </c>
      <c r="L1565" s="251">
        <v>4.87</v>
      </c>
      <c r="M1565" s="250"/>
      <c r="N1565" s="290"/>
      <c r="O1565" s="250">
        <v>4.87</v>
      </c>
      <c r="P1565" s="112">
        <v>2</v>
      </c>
      <c r="Q1565" s="113"/>
      <c r="R1565" s="113"/>
    </row>
    <row r="1566" spans="1:18" ht="21">
      <c r="A1566" s="225"/>
      <c r="B1566" s="137"/>
      <c r="C1566" s="137"/>
      <c r="D1566" s="137"/>
      <c r="E1566" s="137"/>
      <c r="F1566" s="111"/>
      <c r="G1566" s="111"/>
      <c r="H1566" s="272"/>
      <c r="I1566" s="111"/>
      <c r="J1566" s="111"/>
      <c r="K1566" s="272"/>
      <c r="L1566" s="273"/>
      <c r="M1566" s="274"/>
      <c r="N1566" s="294"/>
      <c r="O1566" s="272"/>
      <c r="P1566" s="114"/>
      <c r="Q1566" s="114"/>
      <c r="R1566" s="114"/>
    </row>
    <row r="1567" spans="1:18" ht="63">
      <c r="A1567" s="222">
        <v>538</v>
      </c>
      <c r="B1567" s="254" t="s">
        <v>2716</v>
      </c>
      <c r="C1567" s="254" t="s">
        <v>1302</v>
      </c>
      <c r="D1567" s="254" t="s">
        <v>1252</v>
      </c>
      <c r="E1567" s="254">
        <v>10</v>
      </c>
      <c r="F1567" s="255"/>
      <c r="G1567" s="255"/>
      <c r="H1567" s="255"/>
      <c r="I1567" s="256"/>
      <c r="J1567" s="255"/>
      <c r="K1567" s="250"/>
      <c r="L1567" s="251"/>
      <c r="M1567" s="250"/>
      <c r="N1567" s="290"/>
      <c r="O1567" s="250"/>
      <c r="P1567" s="112">
        <v>0</v>
      </c>
      <c r="Q1567" s="113"/>
      <c r="R1567" s="113"/>
    </row>
    <row r="1568" spans="1:18" ht="21">
      <c r="A1568" s="225"/>
      <c r="B1568" s="137"/>
      <c r="C1568" s="137"/>
      <c r="D1568" s="137"/>
      <c r="E1568" s="137"/>
      <c r="F1568" s="296"/>
      <c r="G1568" s="296"/>
      <c r="H1568" s="296"/>
      <c r="I1568" s="297"/>
      <c r="J1568" s="296"/>
      <c r="K1568" s="292"/>
      <c r="L1568" s="298"/>
      <c r="M1568" s="292"/>
      <c r="N1568" s="292"/>
      <c r="O1568" s="292"/>
      <c r="P1568" s="114"/>
      <c r="Q1568" s="114"/>
      <c r="R1568" s="114"/>
    </row>
    <row r="1569" spans="1:18" ht="84">
      <c r="A1569" s="222">
        <v>539</v>
      </c>
      <c r="B1569" s="254" t="s">
        <v>2716</v>
      </c>
      <c r="C1569" s="254" t="s">
        <v>1302</v>
      </c>
      <c r="D1569" s="254" t="s">
        <v>1466</v>
      </c>
      <c r="E1569" s="254">
        <v>700</v>
      </c>
      <c r="F1569" s="255" t="s">
        <v>1960</v>
      </c>
      <c r="G1569" s="255"/>
      <c r="H1569" s="255"/>
      <c r="I1569" s="256" t="s">
        <v>1723</v>
      </c>
      <c r="J1569" s="255" t="s">
        <v>1724</v>
      </c>
      <c r="K1569" s="250">
        <v>2.45</v>
      </c>
      <c r="L1569" s="251">
        <v>2.45</v>
      </c>
      <c r="M1569" s="250">
        <v>2.47</v>
      </c>
      <c r="N1569" s="290"/>
      <c r="O1569" s="250">
        <v>2.45</v>
      </c>
      <c r="P1569" s="112">
        <v>1</v>
      </c>
      <c r="Q1569" s="113"/>
      <c r="R1569" s="113"/>
    </row>
    <row r="1570" spans="1:18" ht="21">
      <c r="A1570" s="225"/>
      <c r="B1570" s="137"/>
      <c r="C1570" s="137"/>
      <c r="D1570" s="137"/>
      <c r="E1570" s="137"/>
      <c r="F1570" s="296"/>
      <c r="G1570" s="296"/>
      <c r="H1570" s="296"/>
      <c r="I1570" s="297"/>
      <c r="J1570" s="296"/>
      <c r="K1570" s="292"/>
      <c r="L1570" s="298"/>
      <c r="M1570" s="292"/>
      <c r="N1570" s="292"/>
      <c r="O1570" s="292"/>
      <c r="P1570" s="114"/>
      <c r="Q1570" s="114"/>
      <c r="R1570" s="114"/>
    </row>
    <row r="1571" spans="1:18" ht="63">
      <c r="A1571" s="222">
        <v>540</v>
      </c>
      <c r="B1571" s="254" t="s">
        <v>2653</v>
      </c>
      <c r="C1571" s="254" t="s">
        <v>2654</v>
      </c>
      <c r="D1571" s="254" t="s">
        <v>1253</v>
      </c>
      <c r="E1571" s="254">
        <v>1</v>
      </c>
      <c r="F1571" s="255" t="s">
        <v>1961</v>
      </c>
      <c r="G1571" s="255"/>
      <c r="H1571" s="255"/>
      <c r="I1571" s="256" t="s">
        <v>1744</v>
      </c>
      <c r="J1571" s="255" t="s">
        <v>1724</v>
      </c>
      <c r="K1571" s="250">
        <v>10.13</v>
      </c>
      <c r="L1571" s="251">
        <v>10.13</v>
      </c>
      <c r="M1571" s="250"/>
      <c r="N1571" s="290"/>
      <c r="O1571" s="250">
        <v>10.13</v>
      </c>
      <c r="P1571" s="112">
        <v>1</v>
      </c>
      <c r="Q1571" s="113"/>
      <c r="R1571" s="113"/>
    </row>
    <row r="1572" spans="1:18" ht="126">
      <c r="A1572" s="226">
        <v>540</v>
      </c>
      <c r="B1572" s="101" t="s">
        <v>2653</v>
      </c>
      <c r="C1572" s="101" t="s">
        <v>2654</v>
      </c>
      <c r="D1572" s="101" t="s">
        <v>1253</v>
      </c>
      <c r="E1572" s="101">
        <v>1</v>
      </c>
      <c r="F1572" s="90" t="s">
        <v>1566</v>
      </c>
      <c r="G1572" s="96" t="s">
        <v>1567</v>
      </c>
      <c r="H1572" s="276">
        <v>30</v>
      </c>
      <c r="I1572" s="90" t="s">
        <v>2447</v>
      </c>
      <c r="J1572" s="90" t="s">
        <v>1124</v>
      </c>
      <c r="K1572" s="276">
        <v>10.14</v>
      </c>
      <c r="L1572" s="277">
        <v>0.2817</v>
      </c>
      <c r="M1572" s="278"/>
      <c r="N1572" s="282"/>
      <c r="O1572" s="276">
        <v>10.14</v>
      </c>
      <c r="P1572" s="112">
        <v>2</v>
      </c>
      <c r="Q1572" s="113"/>
      <c r="R1572" s="113"/>
    </row>
    <row r="1573" spans="1:18" ht="21">
      <c r="A1573" s="225"/>
      <c r="B1573" s="137"/>
      <c r="C1573" s="137"/>
      <c r="D1573" s="137"/>
      <c r="E1573" s="137"/>
      <c r="F1573" s="111"/>
      <c r="G1573" s="111"/>
      <c r="H1573" s="272"/>
      <c r="I1573" s="111"/>
      <c r="J1573" s="111"/>
      <c r="K1573" s="272"/>
      <c r="L1573" s="273"/>
      <c r="M1573" s="274"/>
      <c r="N1573" s="272"/>
      <c r="O1573" s="272"/>
      <c r="P1573" s="114"/>
      <c r="Q1573" s="114"/>
      <c r="R1573" s="114"/>
    </row>
    <row r="1574" spans="1:18" ht="102">
      <c r="A1574" s="222"/>
      <c r="B1574" s="222" t="s">
        <v>2655</v>
      </c>
      <c r="C1574" s="164"/>
      <c r="D1574" s="308" t="s">
        <v>2841</v>
      </c>
      <c r="E1574" s="254"/>
      <c r="F1574" s="255"/>
      <c r="G1574" s="255"/>
      <c r="H1574" s="255"/>
      <c r="I1574" s="256"/>
      <c r="J1574" s="255"/>
      <c r="K1574" s="250"/>
      <c r="L1574" s="251"/>
      <c r="M1574" s="250"/>
      <c r="N1574" s="290"/>
      <c r="O1574" s="250"/>
      <c r="P1574" s="112"/>
      <c r="Q1574" s="113"/>
      <c r="R1574" s="113"/>
    </row>
    <row r="1575" spans="1:18" ht="63">
      <c r="A1575" s="222">
        <v>541</v>
      </c>
      <c r="B1575" s="254" t="s">
        <v>2379</v>
      </c>
      <c r="C1575" s="254" t="s">
        <v>461</v>
      </c>
      <c r="D1575" s="254" t="s">
        <v>1254</v>
      </c>
      <c r="E1575" s="254">
        <v>3</v>
      </c>
      <c r="F1575" s="255" t="s">
        <v>1962</v>
      </c>
      <c r="G1575" s="255"/>
      <c r="H1575" s="255"/>
      <c r="I1575" s="256" t="s">
        <v>1726</v>
      </c>
      <c r="J1575" s="255" t="s">
        <v>1724</v>
      </c>
      <c r="K1575" s="250">
        <v>2.82</v>
      </c>
      <c r="L1575" s="251">
        <v>2.82</v>
      </c>
      <c r="M1575" s="250"/>
      <c r="N1575" s="290"/>
      <c r="O1575" s="250">
        <v>2.82</v>
      </c>
      <c r="P1575" s="112">
        <v>1</v>
      </c>
      <c r="Q1575" s="113"/>
      <c r="R1575" s="113"/>
    </row>
    <row r="1576" spans="1:18" ht="84">
      <c r="A1576" s="226">
        <v>541</v>
      </c>
      <c r="B1576" s="101" t="s">
        <v>2379</v>
      </c>
      <c r="C1576" s="101" t="s">
        <v>461</v>
      </c>
      <c r="D1576" s="101" t="s">
        <v>1254</v>
      </c>
      <c r="E1576" s="101">
        <v>3</v>
      </c>
      <c r="F1576" s="90" t="s">
        <v>1568</v>
      </c>
      <c r="G1576" s="96" t="s">
        <v>1128</v>
      </c>
      <c r="H1576" s="276">
        <v>20</v>
      </c>
      <c r="I1576" s="90" t="s">
        <v>1150</v>
      </c>
      <c r="J1576" s="90" t="s">
        <v>1124</v>
      </c>
      <c r="K1576" s="276">
        <v>2.9</v>
      </c>
      <c r="L1576" s="277">
        <v>0.121</v>
      </c>
      <c r="M1576" s="278"/>
      <c r="N1576" s="282"/>
      <c r="O1576" s="278">
        <v>2.9</v>
      </c>
      <c r="P1576" s="112">
        <v>2</v>
      </c>
      <c r="Q1576" s="113"/>
      <c r="R1576" s="113"/>
    </row>
    <row r="1577" spans="1:18" ht="21">
      <c r="A1577" s="225"/>
      <c r="B1577" s="137"/>
      <c r="C1577" s="137"/>
      <c r="D1577" s="137"/>
      <c r="E1577" s="137"/>
      <c r="F1577" s="111"/>
      <c r="G1577" s="111"/>
      <c r="H1577" s="272"/>
      <c r="I1577" s="111"/>
      <c r="J1577" s="111"/>
      <c r="K1577" s="272"/>
      <c r="L1577" s="273"/>
      <c r="M1577" s="274"/>
      <c r="N1577" s="294"/>
      <c r="O1577" s="272"/>
      <c r="P1577" s="114"/>
      <c r="Q1577" s="114"/>
      <c r="R1577" s="114"/>
    </row>
    <row r="1578" spans="1:19" ht="84">
      <c r="A1578" s="222">
        <v>542</v>
      </c>
      <c r="B1578" s="254" t="s">
        <v>2379</v>
      </c>
      <c r="C1578" s="254" t="s">
        <v>461</v>
      </c>
      <c r="D1578" s="254" t="s">
        <v>1588</v>
      </c>
      <c r="E1578" s="254">
        <v>20</v>
      </c>
      <c r="F1578" s="96" t="s">
        <v>1914</v>
      </c>
      <c r="G1578" s="96"/>
      <c r="H1578" s="96"/>
      <c r="I1578" s="96" t="s">
        <v>1915</v>
      </c>
      <c r="J1578" s="279" t="s">
        <v>147</v>
      </c>
      <c r="K1578" s="279">
        <v>3.99</v>
      </c>
      <c r="L1578" s="281">
        <f>K1578</f>
        <v>3.99</v>
      </c>
      <c r="M1578" s="279" t="s">
        <v>162</v>
      </c>
      <c r="N1578" s="295"/>
      <c r="O1578" s="279">
        <v>3.99</v>
      </c>
      <c r="P1578" s="112">
        <v>1</v>
      </c>
      <c r="Q1578" s="113"/>
      <c r="R1578" s="113"/>
      <c r="S1578" s="82" t="s">
        <v>1217</v>
      </c>
    </row>
    <row r="1579" spans="1:18" ht="84">
      <c r="A1579" s="222">
        <v>542</v>
      </c>
      <c r="B1579" s="254" t="s">
        <v>2379</v>
      </c>
      <c r="C1579" s="254" t="s">
        <v>461</v>
      </c>
      <c r="D1579" s="254" t="s">
        <v>1588</v>
      </c>
      <c r="E1579" s="254">
        <v>20</v>
      </c>
      <c r="F1579" s="255" t="s">
        <v>1963</v>
      </c>
      <c r="G1579" s="255"/>
      <c r="H1579" s="255"/>
      <c r="I1579" s="256" t="s">
        <v>1763</v>
      </c>
      <c r="J1579" s="255" t="s">
        <v>1724</v>
      </c>
      <c r="K1579" s="250">
        <v>7.24</v>
      </c>
      <c r="L1579" s="251">
        <v>7.24</v>
      </c>
      <c r="M1579" s="250"/>
      <c r="N1579" s="290"/>
      <c r="O1579" s="250">
        <v>7.24</v>
      </c>
      <c r="P1579" s="112">
        <v>2</v>
      </c>
      <c r="Q1579" s="113"/>
      <c r="R1579" s="113"/>
    </row>
    <row r="1580" spans="1:18" ht="21">
      <c r="A1580" s="225"/>
      <c r="B1580" s="137"/>
      <c r="C1580" s="137"/>
      <c r="D1580" s="137"/>
      <c r="E1580" s="137"/>
      <c r="F1580" s="111"/>
      <c r="G1580" s="111"/>
      <c r="H1580" s="111"/>
      <c r="I1580" s="111"/>
      <c r="J1580" s="272"/>
      <c r="K1580" s="272"/>
      <c r="L1580" s="273"/>
      <c r="M1580" s="272"/>
      <c r="N1580" s="272"/>
      <c r="O1580" s="272"/>
      <c r="P1580" s="114"/>
      <c r="Q1580" s="114"/>
      <c r="R1580" s="114"/>
    </row>
    <row r="1581" spans="1:18" ht="84">
      <c r="A1581" s="222">
        <v>543</v>
      </c>
      <c r="B1581" s="254" t="s">
        <v>2379</v>
      </c>
      <c r="C1581" s="254" t="s">
        <v>2842</v>
      </c>
      <c r="D1581" s="254" t="s">
        <v>2119</v>
      </c>
      <c r="E1581" s="254">
        <v>500</v>
      </c>
      <c r="F1581" s="255" t="s">
        <v>1964</v>
      </c>
      <c r="G1581" s="255"/>
      <c r="H1581" s="255"/>
      <c r="I1581" s="256" t="s">
        <v>1723</v>
      </c>
      <c r="J1581" s="255" t="s">
        <v>1724</v>
      </c>
      <c r="K1581" s="250">
        <v>13.9</v>
      </c>
      <c r="L1581" s="251">
        <v>1.39</v>
      </c>
      <c r="M1581" s="250">
        <v>13.98</v>
      </c>
      <c r="N1581" s="290"/>
      <c r="O1581" s="250">
        <v>13.9</v>
      </c>
      <c r="P1581" s="112">
        <v>1</v>
      </c>
      <c r="Q1581" s="113"/>
      <c r="R1581" s="113"/>
    </row>
    <row r="1582" spans="1:18" ht="21">
      <c r="A1582" s="225"/>
      <c r="B1582" s="137"/>
      <c r="C1582" s="137"/>
      <c r="D1582" s="137"/>
      <c r="E1582" s="137"/>
      <c r="F1582" s="296"/>
      <c r="G1582" s="296"/>
      <c r="H1582" s="296"/>
      <c r="I1582" s="297"/>
      <c r="J1582" s="296"/>
      <c r="K1582" s="292"/>
      <c r="L1582" s="298"/>
      <c r="M1582" s="292"/>
      <c r="N1582" s="299"/>
      <c r="O1582" s="292"/>
      <c r="P1582" s="114"/>
      <c r="Q1582" s="114"/>
      <c r="R1582" s="114"/>
    </row>
    <row r="1583" spans="1:18" ht="63">
      <c r="A1583" s="227">
        <v>544</v>
      </c>
      <c r="B1583" s="283" t="s">
        <v>2379</v>
      </c>
      <c r="C1583" s="283" t="s">
        <v>2842</v>
      </c>
      <c r="D1583" s="283" t="s">
        <v>1255</v>
      </c>
      <c r="E1583" s="283">
        <v>70</v>
      </c>
      <c r="F1583" s="284" t="s">
        <v>366</v>
      </c>
      <c r="G1583" s="284"/>
      <c r="H1583" s="284"/>
      <c r="I1583" s="285" t="s">
        <v>184</v>
      </c>
      <c r="J1583" s="284" t="s">
        <v>179</v>
      </c>
      <c r="K1583" s="286">
        <v>2.18</v>
      </c>
      <c r="L1583" s="287">
        <v>0.109</v>
      </c>
      <c r="M1583" s="286" t="s">
        <v>182</v>
      </c>
      <c r="N1583" s="288" t="s">
        <v>182</v>
      </c>
      <c r="O1583" s="289">
        <v>2.18</v>
      </c>
      <c r="P1583" s="112">
        <v>1</v>
      </c>
      <c r="Q1583" s="113"/>
      <c r="R1583" s="113"/>
    </row>
    <row r="1584" spans="1:18" ht="63">
      <c r="A1584" s="226">
        <v>544</v>
      </c>
      <c r="B1584" s="101" t="s">
        <v>2379</v>
      </c>
      <c r="C1584" s="101" t="s">
        <v>2842</v>
      </c>
      <c r="D1584" s="101" t="s">
        <v>1255</v>
      </c>
      <c r="E1584" s="101">
        <v>70</v>
      </c>
      <c r="F1584" s="90" t="s">
        <v>1569</v>
      </c>
      <c r="G1584" s="96" t="s">
        <v>1157</v>
      </c>
      <c r="H1584" s="276">
        <v>20</v>
      </c>
      <c r="I1584" s="90" t="s">
        <v>1150</v>
      </c>
      <c r="J1584" s="90" t="s">
        <v>1124</v>
      </c>
      <c r="K1584" s="276">
        <v>2.2</v>
      </c>
      <c r="L1584" s="277">
        <v>0.0915</v>
      </c>
      <c r="M1584" s="278"/>
      <c r="N1584" s="282"/>
      <c r="O1584" s="278">
        <v>2.2</v>
      </c>
      <c r="P1584" s="112">
        <v>2</v>
      </c>
      <c r="Q1584" s="113"/>
      <c r="R1584" s="113"/>
    </row>
    <row r="1585" spans="1:18" ht="63">
      <c r="A1585" s="222">
        <v>544</v>
      </c>
      <c r="B1585" s="254" t="s">
        <v>2379</v>
      </c>
      <c r="C1585" s="254" t="s">
        <v>2842</v>
      </c>
      <c r="D1585" s="254" t="s">
        <v>1255</v>
      </c>
      <c r="E1585" s="254">
        <v>70</v>
      </c>
      <c r="F1585" s="255" t="s">
        <v>1965</v>
      </c>
      <c r="G1585" s="255"/>
      <c r="H1585" s="255"/>
      <c r="I1585" s="256" t="s">
        <v>1726</v>
      </c>
      <c r="J1585" s="255" t="s">
        <v>1724</v>
      </c>
      <c r="K1585" s="250">
        <v>3.15</v>
      </c>
      <c r="L1585" s="251">
        <v>3.15</v>
      </c>
      <c r="M1585" s="250">
        <v>3.18</v>
      </c>
      <c r="N1585" s="290"/>
      <c r="O1585" s="250">
        <v>3.15</v>
      </c>
      <c r="P1585" s="112">
        <v>3</v>
      </c>
      <c r="Q1585" s="113"/>
      <c r="R1585" s="113"/>
    </row>
    <row r="1586" spans="1:18" ht="21">
      <c r="A1586" s="225"/>
      <c r="B1586" s="137"/>
      <c r="C1586" s="137"/>
      <c r="D1586" s="137"/>
      <c r="E1586" s="137"/>
      <c r="F1586" s="111"/>
      <c r="G1586" s="111"/>
      <c r="H1586" s="272"/>
      <c r="I1586" s="111"/>
      <c r="J1586" s="111"/>
      <c r="K1586" s="272"/>
      <c r="L1586" s="273"/>
      <c r="M1586" s="274"/>
      <c r="N1586" s="272"/>
      <c r="O1586" s="272"/>
      <c r="P1586" s="114"/>
      <c r="Q1586" s="114"/>
      <c r="R1586" s="114"/>
    </row>
    <row r="1587" spans="1:18" ht="84">
      <c r="A1587" s="222">
        <v>545</v>
      </c>
      <c r="B1587" s="254" t="s">
        <v>2379</v>
      </c>
      <c r="C1587" s="254" t="s">
        <v>2842</v>
      </c>
      <c r="D1587" s="254" t="s">
        <v>2118</v>
      </c>
      <c r="E1587" s="254">
        <v>10</v>
      </c>
      <c r="F1587" s="255" t="s">
        <v>1966</v>
      </c>
      <c r="G1587" s="255"/>
      <c r="H1587" s="255"/>
      <c r="I1587" s="256" t="s">
        <v>1763</v>
      </c>
      <c r="J1587" s="255" t="s">
        <v>1724</v>
      </c>
      <c r="K1587" s="250">
        <v>3.1</v>
      </c>
      <c r="L1587" s="251">
        <v>3.1</v>
      </c>
      <c r="M1587" s="250">
        <v>3.11</v>
      </c>
      <c r="N1587" s="290"/>
      <c r="O1587" s="250">
        <v>3.1</v>
      </c>
      <c r="P1587" s="112">
        <v>1</v>
      </c>
      <c r="Q1587" s="113"/>
      <c r="R1587" s="113"/>
    </row>
    <row r="1588" spans="1:18" ht="21">
      <c r="A1588" s="225"/>
      <c r="B1588" s="137"/>
      <c r="C1588" s="137"/>
      <c r="D1588" s="137"/>
      <c r="E1588" s="137"/>
      <c r="F1588" s="296"/>
      <c r="G1588" s="296"/>
      <c r="H1588" s="296"/>
      <c r="I1588" s="297"/>
      <c r="J1588" s="296"/>
      <c r="K1588" s="292"/>
      <c r="L1588" s="298"/>
      <c r="M1588" s="292"/>
      <c r="N1588" s="299"/>
      <c r="O1588" s="292"/>
      <c r="P1588" s="114"/>
      <c r="Q1588" s="114"/>
      <c r="R1588" s="114"/>
    </row>
    <row r="1589" spans="1:18" ht="105">
      <c r="A1589" s="226">
        <v>546</v>
      </c>
      <c r="B1589" s="101" t="s">
        <v>851</v>
      </c>
      <c r="C1589" s="195" t="s">
        <v>1213</v>
      </c>
      <c r="D1589" s="101" t="s">
        <v>2635</v>
      </c>
      <c r="E1589" s="101">
        <v>15</v>
      </c>
      <c r="F1589" s="90" t="s">
        <v>1570</v>
      </c>
      <c r="G1589" s="96" t="s">
        <v>1136</v>
      </c>
      <c r="H1589" s="276">
        <v>1</v>
      </c>
      <c r="I1589" s="90" t="s">
        <v>2954</v>
      </c>
      <c r="J1589" s="90" t="s">
        <v>1124</v>
      </c>
      <c r="K1589" s="276">
        <v>6.53</v>
      </c>
      <c r="L1589" s="277">
        <v>5.44</v>
      </c>
      <c r="M1589" s="278"/>
      <c r="N1589" s="282"/>
      <c r="O1589" s="276">
        <v>6.53</v>
      </c>
      <c r="P1589" s="112">
        <v>1</v>
      </c>
      <c r="Q1589" s="113"/>
      <c r="R1589" s="113"/>
    </row>
    <row r="1590" spans="1:18" ht="60.75">
      <c r="A1590" s="227">
        <v>546</v>
      </c>
      <c r="B1590" s="283" t="s">
        <v>851</v>
      </c>
      <c r="C1590" s="283" t="s">
        <v>1213</v>
      </c>
      <c r="D1590" s="283" t="s">
        <v>2635</v>
      </c>
      <c r="E1590" s="283">
        <v>15</v>
      </c>
      <c r="F1590" s="284" t="s">
        <v>367</v>
      </c>
      <c r="G1590" s="284"/>
      <c r="H1590" s="284"/>
      <c r="I1590" s="285" t="s">
        <v>248</v>
      </c>
      <c r="J1590" s="284" t="s">
        <v>179</v>
      </c>
      <c r="K1590" s="286">
        <v>6.82</v>
      </c>
      <c r="L1590" s="287">
        <v>6.82</v>
      </c>
      <c r="M1590" s="286" t="s">
        <v>182</v>
      </c>
      <c r="N1590" s="288" t="s">
        <v>182</v>
      </c>
      <c r="O1590" s="289">
        <v>6.82</v>
      </c>
      <c r="P1590" s="112">
        <v>2</v>
      </c>
      <c r="Q1590" s="113"/>
      <c r="R1590" s="113"/>
    </row>
    <row r="1591" spans="1:18" ht="61.5">
      <c r="A1591" s="222">
        <v>546</v>
      </c>
      <c r="B1591" s="254" t="s">
        <v>851</v>
      </c>
      <c r="C1591" s="164" t="s">
        <v>1213</v>
      </c>
      <c r="D1591" s="254" t="s">
        <v>2635</v>
      </c>
      <c r="E1591" s="254">
        <v>15</v>
      </c>
      <c r="F1591" s="255" t="s">
        <v>1967</v>
      </c>
      <c r="G1591" s="255"/>
      <c r="H1591" s="255"/>
      <c r="I1591" s="256" t="s">
        <v>1763</v>
      </c>
      <c r="J1591" s="255" t="s">
        <v>1724</v>
      </c>
      <c r="K1591" s="250">
        <v>8.41</v>
      </c>
      <c r="L1591" s="251">
        <v>8.41</v>
      </c>
      <c r="M1591" s="250"/>
      <c r="N1591" s="290"/>
      <c r="O1591" s="250">
        <v>8.41</v>
      </c>
      <c r="P1591" s="112">
        <v>3</v>
      </c>
      <c r="Q1591" s="113"/>
      <c r="R1591" s="113"/>
    </row>
    <row r="1592" spans="1:18" ht="21">
      <c r="A1592" s="225"/>
      <c r="B1592" s="137"/>
      <c r="C1592" s="168"/>
      <c r="D1592" s="137"/>
      <c r="E1592" s="137"/>
      <c r="F1592" s="111"/>
      <c r="G1592" s="111"/>
      <c r="H1592" s="272"/>
      <c r="I1592" s="111"/>
      <c r="J1592" s="111"/>
      <c r="K1592" s="272"/>
      <c r="L1592" s="273"/>
      <c r="M1592" s="274"/>
      <c r="N1592" s="272"/>
      <c r="O1592" s="272"/>
      <c r="P1592" s="114"/>
      <c r="Q1592" s="114"/>
      <c r="R1592" s="114"/>
    </row>
    <row r="1593" spans="1:18" ht="84">
      <c r="A1593" s="226">
        <v>547</v>
      </c>
      <c r="B1593" s="101" t="s">
        <v>851</v>
      </c>
      <c r="C1593" s="101" t="s">
        <v>852</v>
      </c>
      <c r="D1593" s="101" t="s">
        <v>1256</v>
      </c>
      <c r="E1593" s="101">
        <v>5</v>
      </c>
      <c r="F1593" s="90" t="s">
        <v>1571</v>
      </c>
      <c r="G1593" s="96" t="s">
        <v>1147</v>
      </c>
      <c r="H1593" s="276">
        <v>20</v>
      </c>
      <c r="I1593" s="90" t="s">
        <v>1150</v>
      </c>
      <c r="J1593" s="90" t="s">
        <v>1124</v>
      </c>
      <c r="K1593" s="276">
        <v>8.48</v>
      </c>
      <c r="L1593" s="277">
        <v>0.3535</v>
      </c>
      <c r="M1593" s="278"/>
      <c r="N1593" s="282"/>
      <c r="O1593" s="276">
        <v>8.48</v>
      </c>
      <c r="P1593" s="112">
        <v>1</v>
      </c>
      <c r="Q1593" s="113"/>
      <c r="R1593" s="113"/>
    </row>
    <row r="1594" spans="1:18" ht="63">
      <c r="A1594" s="222">
        <v>547</v>
      </c>
      <c r="B1594" s="254" t="s">
        <v>851</v>
      </c>
      <c r="C1594" s="254" t="s">
        <v>852</v>
      </c>
      <c r="D1594" s="254" t="s">
        <v>1256</v>
      </c>
      <c r="E1594" s="254">
        <v>5</v>
      </c>
      <c r="F1594" s="255" t="s">
        <v>1968</v>
      </c>
      <c r="G1594" s="255"/>
      <c r="H1594" s="255"/>
      <c r="I1594" s="256" t="s">
        <v>1726</v>
      </c>
      <c r="J1594" s="255" t="s">
        <v>1724</v>
      </c>
      <c r="K1594" s="250">
        <v>8.54</v>
      </c>
      <c r="L1594" s="251">
        <v>8.54</v>
      </c>
      <c r="M1594" s="250"/>
      <c r="N1594" s="290"/>
      <c r="O1594" s="250">
        <v>8.54</v>
      </c>
      <c r="P1594" s="112">
        <v>2</v>
      </c>
      <c r="Q1594" s="113"/>
      <c r="R1594" s="113"/>
    </row>
    <row r="1595" spans="1:18" ht="21">
      <c r="A1595" s="225"/>
      <c r="B1595" s="137"/>
      <c r="C1595" s="137"/>
      <c r="D1595" s="137"/>
      <c r="E1595" s="137"/>
      <c r="F1595" s="111"/>
      <c r="G1595" s="111"/>
      <c r="H1595" s="272"/>
      <c r="I1595" s="111"/>
      <c r="J1595" s="111"/>
      <c r="K1595" s="272"/>
      <c r="L1595" s="273"/>
      <c r="M1595" s="274"/>
      <c r="N1595" s="272"/>
      <c r="O1595" s="272"/>
      <c r="P1595" s="114"/>
      <c r="Q1595" s="114"/>
      <c r="R1595" s="114"/>
    </row>
    <row r="1596" spans="1:18" ht="147">
      <c r="A1596" s="222">
        <v>548</v>
      </c>
      <c r="B1596" s="254" t="s">
        <v>853</v>
      </c>
      <c r="C1596" s="164" t="s">
        <v>971</v>
      </c>
      <c r="D1596" s="254" t="s">
        <v>2120</v>
      </c>
      <c r="E1596" s="254">
        <v>60</v>
      </c>
      <c r="F1596" s="255"/>
      <c r="G1596" s="255"/>
      <c r="H1596" s="255"/>
      <c r="I1596" s="256"/>
      <c r="J1596" s="255"/>
      <c r="K1596" s="250"/>
      <c r="L1596" s="251"/>
      <c r="M1596" s="250"/>
      <c r="N1596" s="290"/>
      <c r="O1596" s="250"/>
      <c r="P1596" s="112">
        <v>0</v>
      </c>
      <c r="Q1596" s="113"/>
      <c r="R1596" s="113"/>
    </row>
    <row r="1597" spans="1:18" ht="21">
      <c r="A1597" s="225"/>
      <c r="B1597" s="137"/>
      <c r="C1597" s="168"/>
      <c r="D1597" s="137"/>
      <c r="E1597" s="137"/>
      <c r="F1597" s="296"/>
      <c r="G1597" s="296"/>
      <c r="H1597" s="296"/>
      <c r="I1597" s="297"/>
      <c r="J1597" s="296"/>
      <c r="K1597" s="292"/>
      <c r="L1597" s="298"/>
      <c r="M1597" s="292"/>
      <c r="N1597" s="299"/>
      <c r="O1597" s="292"/>
      <c r="P1597" s="114"/>
      <c r="Q1597" s="114"/>
      <c r="R1597" s="114"/>
    </row>
    <row r="1598" spans="1:18" ht="147">
      <c r="A1598" s="222">
        <v>549</v>
      </c>
      <c r="B1598" s="254" t="s">
        <v>853</v>
      </c>
      <c r="C1598" s="164" t="s">
        <v>971</v>
      </c>
      <c r="D1598" s="254" t="s">
        <v>2121</v>
      </c>
      <c r="E1598" s="254">
        <v>10</v>
      </c>
      <c r="F1598" s="255" t="s">
        <v>1969</v>
      </c>
      <c r="G1598" s="255"/>
      <c r="H1598" s="255"/>
      <c r="I1598" s="256" t="s">
        <v>1763</v>
      </c>
      <c r="J1598" s="255" t="s">
        <v>1724</v>
      </c>
      <c r="K1598" s="250">
        <v>3.05</v>
      </c>
      <c r="L1598" s="251">
        <v>3.05</v>
      </c>
      <c r="M1598" s="250"/>
      <c r="N1598" s="290"/>
      <c r="O1598" s="250">
        <v>3.05</v>
      </c>
      <c r="P1598" s="112">
        <v>1</v>
      </c>
      <c r="Q1598" s="113"/>
      <c r="R1598" s="113"/>
    </row>
    <row r="1599" spans="1:18" ht="21">
      <c r="A1599" s="225"/>
      <c r="B1599" s="137"/>
      <c r="C1599" s="168"/>
      <c r="D1599" s="137"/>
      <c r="E1599" s="137"/>
      <c r="F1599" s="296"/>
      <c r="G1599" s="296"/>
      <c r="H1599" s="296"/>
      <c r="I1599" s="297"/>
      <c r="J1599" s="296"/>
      <c r="K1599" s="292"/>
      <c r="L1599" s="298"/>
      <c r="M1599" s="292"/>
      <c r="N1599" s="292"/>
      <c r="O1599" s="292"/>
      <c r="P1599" s="114"/>
      <c r="Q1599" s="114"/>
      <c r="R1599" s="114"/>
    </row>
    <row r="1600" spans="1:18" ht="81.75">
      <c r="A1600" s="222"/>
      <c r="B1600" s="222" t="s">
        <v>1295</v>
      </c>
      <c r="C1600" s="164"/>
      <c r="D1600" s="308" t="s">
        <v>1072</v>
      </c>
      <c r="E1600" s="254"/>
      <c r="F1600" s="255"/>
      <c r="G1600" s="255"/>
      <c r="H1600" s="255"/>
      <c r="I1600" s="256"/>
      <c r="J1600" s="255"/>
      <c r="K1600" s="250"/>
      <c r="L1600" s="251"/>
      <c r="M1600" s="250"/>
      <c r="N1600" s="290"/>
      <c r="O1600" s="250"/>
      <c r="P1600" s="112"/>
      <c r="Q1600" s="113"/>
      <c r="R1600" s="113"/>
    </row>
    <row r="1601" spans="1:18" ht="63">
      <c r="A1601" s="222">
        <v>550</v>
      </c>
      <c r="B1601" s="254" t="s">
        <v>1112</v>
      </c>
      <c r="C1601" s="254" t="s">
        <v>1273</v>
      </c>
      <c r="D1601" s="254" t="s">
        <v>1274</v>
      </c>
      <c r="E1601" s="444">
        <v>1200</v>
      </c>
      <c r="F1601" s="255" t="s">
        <v>3000</v>
      </c>
      <c r="G1601" s="255"/>
      <c r="H1601" s="255"/>
      <c r="I1601" s="256" t="s">
        <v>2923</v>
      </c>
      <c r="J1601" s="255" t="s">
        <v>1724</v>
      </c>
      <c r="K1601" s="250">
        <v>3.45</v>
      </c>
      <c r="L1601" s="251">
        <v>3.45</v>
      </c>
      <c r="M1601" s="250"/>
      <c r="N1601" s="290"/>
      <c r="O1601" s="250">
        <v>3.45</v>
      </c>
      <c r="P1601" s="112">
        <v>1</v>
      </c>
      <c r="Q1601" s="113"/>
      <c r="R1601" s="113"/>
    </row>
    <row r="1602" spans="1:18" ht="21">
      <c r="A1602" s="225"/>
      <c r="B1602" s="137"/>
      <c r="C1602" s="137"/>
      <c r="D1602" s="137"/>
      <c r="E1602" s="446"/>
      <c r="F1602" s="296"/>
      <c r="G1602" s="296"/>
      <c r="H1602" s="296"/>
      <c r="I1602" s="297"/>
      <c r="J1602" s="296"/>
      <c r="K1602" s="292"/>
      <c r="L1602" s="298"/>
      <c r="M1602" s="292"/>
      <c r="N1602" s="292"/>
      <c r="O1602" s="292"/>
      <c r="P1602" s="114"/>
      <c r="Q1602" s="114"/>
      <c r="R1602" s="114"/>
    </row>
    <row r="1603" spans="1:18" ht="63">
      <c r="A1603" s="222">
        <v>551</v>
      </c>
      <c r="B1603" s="254" t="s">
        <v>1112</v>
      </c>
      <c r="C1603" s="254" t="s">
        <v>1273</v>
      </c>
      <c r="D1603" s="254" t="s">
        <v>1275</v>
      </c>
      <c r="E1603" s="254">
        <v>5</v>
      </c>
      <c r="F1603" s="255" t="s">
        <v>1971</v>
      </c>
      <c r="G1603" s="255"/>
      <c r="H1603" s="255"/>
      <c r="I1603" s="256" t="s">
        <v>1726</v>
      </c>
      <c r="J1603" s="255" t="s">
        <v>1724</v>
      </c>
      <c r="K1603" s="250">
        <v>3.05</v>
      </c>
      <c r="L1603" s="251">
        <v>3.05</v>
      </c>
      <c r="M1603" s="250"/>
      <c r="N1603" s="290"/>
      <c r="O1603" s="250">
        <v>3.05</v>
      </c>
      <c r="P1603" s="112">
        <v>1</v>
      </c>
      <c r="Q1603" s="113"/>
      <c r="R1603" s="113"/>
    </row>
    <row r="1604" spans="1:18" ht="21">
      <c r="A1604" s="225"/>
      <c r="B1604" s="137"/>
      <c r="C1604" s="137"/>
      <c r="D1604" s="137"/>
      <c r="E1604" s="137"/>
      <c r="F1604" s="296"/>
      <c r="G1604" s="296"/>
      <c r="H1604" s="296"/>
      <c r="I1604" s="297"/>
      <c r="J1604" s="296"/>
      <c r="K1604" s="292"/>
      <c r="L1604" s="298"/>
      <c r="M1604" s="292"/>
      <c r="N1604" s="299"/>
      <c r="O1604" s="292"/>
      <c r="P1604" s="114"/>
      <c r="Q1604" s="114"/>
      <c r="R1604" s="114"/>
    </row>
    <row r="1605" spans="1:18" ht="63">
      <c r="A1605" s="222">
        <v>552</v>
      </c>
      <c r="B1605" s="254" t="s">
        <v>2247</v>
      </c>
      <c r="C1605" s="254" t="s">
        <v>1073</v>
      </c>
      <c r="D1605" s="254" t="s">
        <v>927</v>
      </c>
      <c r="E1605" s="254">
        <v>300</v>
      </c>
      <c r="F1605" s="255" t="s">
        <v>1972</v>
      </c>
      <c r="G1605" s="255"/>
      <c r="H1605" s="255"/>
      <c r="I1605" s="256" t="s">
        <v>1723</v>
      </c>
      <c r="J1605" s="255" t="s">
        <v>1724</v>
      </c>
      <c r="K1605" s="250">
        <v>10.4</v>
      </c>
      <c r="L1605" s="251">
        <v>1.04</v>
      </c>
      <c r="M1605" s="250">
        <v>10.48</v>
      </c>
      <c r="N1605" s="290"/>
      <c r="O1605" s="250">
        <v>10.4</v>
      </c>
      <c r="P1605" s="112">
        <v>1</v>
      </c>
      <c r="Q1605" s="113"/>
      <c r="R1605" s="113"/>
    </row>
    <row r="1606" spans="1:18" ht="21">
      <c r="A1606" s="225"/>
      <c r="B1606" s="137"/>
      <c r="C1606" s="137"/>
      <c r="D1606" s="137"/>
      <c r="E1606" s="137"/>
      <c r="F1606" s="296"/>
      <c r="G1606" s="296"/>
      <c r="H1606" s="296"/>
      <c r="I1606" s="297"/>
      <c r="J1606" s="296"/>
      <c r="K1606" s="292"/>
      <c r="L1606" s="298"/>
      <c r="M1606" s="292"/>
      <c r="N1606" s="299"/>
      <c r="O1606" s="292"/>
      <c r="P1606" s="114"/>
      <c r="Q1606" s="114"/>
      <c r="R1606" s="114"/>
    </row>
    <row r="1607" spans="1:18" ht="63">
      <c r="A1607" s="222">
        <v>553</v>
      </c>
      <c r="B1607" s="254" t="s">
        <v>2247</v>
      </c>
      <c r="C1607" s="254" t="s">
        <v>1073</v>
      </c>
      <c r="D1607" s="254" t="s">
        <v>1260</v>
      </c>
      <c r="E1607" s="254">
        <v>2</v>
      </c>
      <c r="F1607" s="255"/>
      <c r="G1607" s="255"/>
      <c r="H1607" s="255"/>
      <c r="I1607" s="256"/>
      <c r="J1607" s="255"/>
      <c r="K1607" s="250"/>
      <c r="L1607" s="251"/>
      <c r="M1607" s="250"/>
      <c r="N1607" s="290"/>
      <c r="O1607" s="250"/>
      <c r="P1607" s="112">
        <v>0</v>
      </c>
      <c r="Q1607" s="113"/>
      <c r="R1607" s="113"/>
    </row>
    <row r="1608" spans="1:18" ht="21">
      <c r="A1608" s="225"/>
      <c r="B1608" s="137"/>
      <c r="C1608" s="137"/>
      <c r="D1608" s="137"/>
      <c r="E1608" s="137"/>
      <c r="F1608" s="296"/>
      <c r="G1608" s="296"/>
      <c r="H1608" s="296"/>
      <c r="I1608" s="297"/>
      <c r="J1608" s="296"/>
      <c r="K1608" s="292"/>
      <c r="L1608" s="298"/>
      <c r="M1608" s="292"/>
      <c r="N1608" s="292"/>
      <c r="O1608" s="292"/>
      <c r="P1608" s="114"/>
      <c r="Q1608" s="114"/>
      <c r="R1608" s="114"/>
    </row>
    <row r="1609" spans="1:19" ht="63">
      <c r="A1609" s="227">
        <v>554</v>
      </c>
      <c r="B1609" s="283" t="s">
        <v>2248</v>
      </c>
      <c r="C1609" s="283" t="s">
        <v>1074</v>
      </c>
      <c r="D1609" s="283" t="s">
        <v>1259</v>
      </c>
      <c r="E1609" s="283">
        <v>10</v>
      </c>
      <c r="F1609" s="284" t="s">
        <v>368</v>
      </c>
      <c r="G1609" s="284"/>
      <c r="H1609" s="284"/>
      <c r="I1609" s="285" t="s">
        <v>184</v>
      </c>
      <c r="J1609" s="284" t="s">
        <v>179</v>
      </c>
      <c r="K1609" s="286">
        <v>4.28</v>
      </c>
      <c r="L1609" s="287">
        <v>0.214</v>
      </c>
      <c r="M1609" s="286" t="s">
        <v>182</v>
      </c>
      <c r="N1609" s="288" t="s">
        <v>182</v>
      </c>
      <c r="O1609" s="289">
        <v>4.28</v>
      </c>
      <c r="P1609" s="120">
        <v>1</v>
      </c>
      <c r="Q1609" s="120"/>
      <c r="R1609" s="120"/>
      <c r="S1609" s="82" t="s">
        <v>1217</v>
      </c>
    </row>
    <row r="1610" spans="1:18" ht="105">
      <c r="A1610" s="226">
        <v>554</v>
      </c>
      <c r="B1610" s="101" t="s">
        <v>2248</v>
      </c>
      <c r="C1610" s="101" t="s">
        <v>1074</v>
      </c>
      <c r="D1610" s="101" t="s">
        <v>1259</v>
      </c>
      <c r="E1610" s="101">
        <v>10</v>
      </c>
      <c r="F1610" s="90" t="s">
        <v>1572</v>
      </c>
      <c r="G1610" s="96" t="s">
        <v>2473</v>
      </c>
      <c r="H1610" s="276">
        <v>10</v>
      </c>
      <c r="I1610" s="90" t="s">
        <v>1153</v>
      </c>
      <c r="J1610" s="90" t="s">
        <v>1124</v>
      </c>
      <c r="K1610" s="276">
        <v>5.51</v>
      </c>
      <c r="L1610" s="277">
        <v>0.459</v>
      </c>
      <c r="M1610" s="278"/>
      <c r="N1610" s="282"/>
      <c r="O1610" s="276">
        <v>11.02</v>
      </c>
      <c r="P1610" s="112">
        <v>2</v>
      </c>
      <c r="Q1610" s="113"/>
      <c r="R1610" s="113"/>
    </row>
    <row r="1611" spans="1:18" ht="63">
      <c r="A1611" s="222">
        <v>554</v>
      </c>
      <c r="B1611" s="254" t="s">
        <v>2248</v>
      </c>
      <c r="C1611" s="254" t="s">
        <v>1074</v>
      </c>
      <c r="D1611" s="254" t="s">
        <v>1259</v>
      </c>
      <c r="E1611" s="254">
        <v>10</v>
      </c>
      <c r="F1611" s="255" t="s">
        <v>1973</v>
      </c>
      <c r="G1611" s="255"/>
      <c r="H1611" s="255"/>
      <c r="I1611" s="256" t="s">
        <v>1726</v>
      </c>
      <c r="J1611" s="255" t="s">
        <v>1724</v>
      </c>
      <c r="K1611" s="250">
        <v>14.51</v>
      </c>
      <c r="L1611" s="251">
        <v>14.51</v>
      </c>
      <c r="M1611" s="250"/>
      <c r="N1611" s="290"/>
      <c r="O1611" s="250">
        <v>14.51</v>
      </c>
      <c r="P1611" s="112">
        <v>3</v>
      </c>
      <c r="Q1611" s="113"/>
      <c r="R1611" s="113"/>
    </row>
    <row r="1612" spans="1:18" ht="21">
      <c r="A1612" s="225"/>
      <c r="B1612" s="137"/>
      <c r="C1612" s="137"/>
      <c r="D1612" s="137"/>
      <c r="E1612" s="137"/>
      <c r="F1612" s="111"/>
      <c r="G1612" s="111"/>
      <c r="H1612" s="272"/>
      <c r="I1612" s="111"/>
      <c r="J1612" s="111"/>
      <c r="K1612" s="272"/>
      <c r="L1612" s="273"/>
      <c r="M1612" s="274"/>
      <c r="N1612" s="272"/>
      <c r="O1612" s="272"/>
      <c r="P1612" s="114"/>
      <c r="Q1612" s="114"/>
      <c r="R1612" s="114"/>
    </row>
    <row r="1613" spans="1:19" ht="105">
      <c r="A1613" s="226">
        <v>555</v>
      </c>
      <c r="B1613" s="101" t="s">
        <v>2248</v>
      </c>
      <c r="C1613" s="101" t="s">
        <v>1075</v>
      </c>
      <c r="D1613" s="101" t="s">
        <v>1258</v>
      </c>
      <c r="E1613" s="101">
        <v>5</v>
      </c>
      <c r="F1613" s="90" t="s">
        <v>1573</v>
      </c>
      <c r="G1613" s="96" t="s">
        <v>2473</v>
      </c>
      <c r="H1613" s="276">
        <v>28</v>
      </c>
      <c r="I1613" s="90" t="s">
        <v>1153</v>
      </c>
      <c r="J1613" s="90" t="s">
        <v>1124</v>
      </c>
      <c r="K1613" s="276">
        <v>13.51</v>
      </c>
      <c r="L1613" s="277">
        <v>0.4021</v>
      </c>
      <c r="M1613" s="278"/>
      <c r="N1613" s="282"/>
      <c r="O1613" s="276">
        <v>9.65</v>
      </c>
      <c r="P1613" s="112">
        <v>1</v>
      </c>
      <c r="Q1613" s="113"/>
      <c r="R1613" s="113"/>
      <c r="S1613" s="82" t="s">
        <v>1217</v>
      </c>
    </row>
    <row r="1614" spans="1:19" ht="81">
      <c r="A1614" s="227">
        <v>555</v>
      </c>
      <c r="B1614" s="283" t="s">
        <v>2248</v>
      </c>
      <c r="C1614" s="283" t="s">
        <v>1075</v>
      </c>
      <c r="D1614" s="283" t="s">
        <v>1258</v>
      </c>
      <c r="E1614" s="283">
        <v>5</v>
      </c>
      <c r="F1614" s="284" t="s">
        <v>369</v>
      </c>
      <c r="G1614" s="284"/>
      <c r="H1614" s="284"/>
      <c r="I1614" s="285" t="s">
        <v>184</v>
      </c>
      <c r="J1614" s="284" t="s">
        <v>179</v>
      </c>
      <c r="K1614" s="286">
        <v>11.01</v>
      </c>
      <c r="L1614" s="287">
        <v>0.5505</v>
      </c>
      <c r="M1614" s="286" t="s">
        <v>182</v>
      </c>
      <c r="N1614" s="288" t="s">
        <v>182</v>
      </c>
      <c r="O1614" s="289">
        <v>11.01</v>
      </c>
      <c r="P1614" s="112">
        <v>2</v>
      </c>
      <c r="Q1614" s="113"/>
      <c r="R1614" s="113"/>
      <c r="S1614" s="82" t="s">
        <v>1217</v>
      </c>
    </row>
    <row r="1615" spans="1:18" ht="63">
      <c r="A1615" s="222">
        <v>555</v>
      </c>
      <c r="B1615" s="254" t="s">
        <v>2248</v>
      </c>
      <c r="C1615" s="254" t="s">
        <v>1075</v>
      </c>
      <c r="D1615" s="254" t="s">
        <v>1258</v>
      </c>
      <c r="E1615" s="254">
        <v>5</v>
      </c>
      <c r="F1615" s="255" t="s">
        <v>1974</v>
      </c>
      <c r="G1615" s="255"/>
      <c r="H1615" s="255"/>
      <c r="I1615" s="256" t="s">
        <v>1726</v>
      </c>
      <c r="J1615" s="255" t="s">
        <v>1724</v>
      </c>
      <c r="K1615" s="250">
        <v>18.39</v>
      </c>
      <c r="L1615" s="251">
        <v>18.39</v>
      </c>
      <c r="M1615" s="250"/>
      <c r="N1615" s="290"/>
      <c r="O1615" s="250">
        <v>18.39</v>
      </c>
      <c r="P1615" s="112">
        <v>3</v>
      </c>
      <c r="Q1615" s="113"/>
      <c r="R1615" s="113"/>
    </row>
    <row r="1616" spans="1:18" ht="21">
      <c r="A1616" s="225"/>
      <c r="B1616" s="137"/>
      <c r="C1616" s="137"/>
      <c r="D1616" s="137"/>
      <c r="E1616" s="137"/>
      <c r="F1616" s="111"/>
      <c r="G1616" s="111"/>
      <c r="H1616" s="272"/>
      <c r="I1616" s="111"/>
      <c r="J1616" s="111"/>
      <c r="K1616" s="272"/>
      <c r="L1616" s="273"/>
      <c r="M1616" s="274"/>
      <c r="N1616" s="294"/>
      <c r="O1616" s="272"/>
      <c r="P1616" s="114"/>
      <c r="Q1616" s="114"/>
      <c r="R1616" s="114"/>
    </row>
    <row r="1617" spans="1:18" ht="168">
      <c r="A1617" s="226">
        <v>556</v>
      </c>
      <c r="B1617" s="101" t="s">
        <v>2249</v>
      </c>
      <c r="C1617" s="101" t="s">
        <v>2387</v>
      </c>
      <c r="D1617" s="101" t="s">
        <v>1257</v>
      </c>
      <c r="E1617" s="101">
        <v>5</v>
      </c>
      <c r="F1617" s="90" t="s">
        <v>1574</v>
      </c>
      <c r="G1617" s="96" t="s">
        <v>1575</v>
      </c>
      <c r="H1617" s="276">
        <v>30</v>
      </c>
      <c r="I1617" s="90" t="s">
        <v>1153</v>
      </c>
      <c r="J1617" s="90" t="s">
        <v>1124</v>
      </c>
      <c r="K1617" s="276">
        <v>9.28</v>
      </c>
      <c r="L1617" s="277">
        <v>0.2577</v>
      </c>
      <c r="M1617" s="278"/>
      <c r="N1617" s="282"/>
      <c r="O1617" s="276">
        <v>3.09</v>
      </c>
      <c r="P1617" s="112">
        <v>1</v>
      </c>
      <c r="Q1617" s="113"/>
      <c r="R1617" s="113"/>
    </row>
    <row r="1618" spans="1:18" ht="61.5">
      <c r="A1618" s="222">
        <v>556</v>
      </c>
      <c r="B1618" s="254" t="s">
        <v>2249</v>
      </c>
      <c r="C1618" s="254" t="s">
        <v>2387</v>
      </c>
      <c r="D1618" s="254" t="s">
        <v>1257</v>
      </c>
      <c r="E1618" s="254">
        <v>5</v>
      </c>
      <c r="F1618" s="255" t="s">
        <v>1975</v>
      </c>
      <c r="G1618" s="255"/>
      <c r="H1618" s="255"/>
      <c r="I1618" s="256" t="s">
        <v>1726</v>
      </c>
      <c r="J1618" s="255" t="s">
        <v>1724</v>
      </c>
      <c r="K1618" s="250">
        <v>3.7</v>
      </c>
      <c r="L1618" s="251">
        <v>3.7</v>
      </c>
      <c r="M1618" s="250"/>
      <c r="N1618" s="290"/>
      <c r="O1618" s="250">
        <v>3.7</v>
      </c>
      <c r="P1618" s="112">
        <v>2</v>
      </c>
      <c r="Q1618" s="113"/>
      <c r="R1618" s="113"/>
    </row>
    <row r="1619" spans="1:18" ht="81">
      <c r="A1619" s="227">
        <v>556</v>
      </c>
      <c r="B1619" s="283" t="s">
        <v>2249</v>
      </c>
      <c r="C1619" s="283" t="s">
        <v>2387</v>
      </c>
      <c r="D1619" s="283" t="s">
        <v>1257</v>
      </c>
      <c r="E1619" s="283">
        <v>5</v>
      </c>
      <c r="F1619" s="284" t="s">
        <v>370</v>
      </c>
      <c r="G1619" s="284"/>
      <c r="H1619" s="284"/>
      <c r="I1619" s="285" t="s">
        <v>184</v>
      </c>
      <c r="J1619" s="284" t="s">
        <v>179</v>
      </c>
      <c r="K1619" s="286">
        <v>3.99</v>
      </c>
      <c r="L1619" s="287">
        <v>0.399</v>
      </c>
      <c r="M1619" s="286" t="s">
        <v>182</v>
      </c>
      <c r="N1619" s="288" t="s">
        <v>182</v>
      </c>
      <c r="O1619" s="289">
        <v>3.99</v>
      </c>
      <c r="P1619" s="112">
        <v>3</v>
      </c>
      <c r="Q1619" s="113"/>
      <c r="R1619" s="113"/>
    </row>
    <row r="1620" spans="1:18" ht="21">
      <c r="A1620" s="225"/>
      <c r="B1620" s="137"/>
      <c r="C1620" s="137"/>
      <c r="D1620" s="137"/>
      <c r="E1620" s="137"/>
      <c r="F1620" s="111"/>
      <c r="G1620" s="111"/>
      <c r="H1620" s="272"/>
      <c r="I1620" s="111"/>
      <c r="J1620" s="111"/>
      <c r="K1620" s="272"/>
      <c r="L1620" s="273"/>
      <c r="M1620" s="274"/>
      <c r="N1620" s="272"/>
      <c r="O1620" s="272"/>
      <c r="P1620" s="114"/>
      <c r="Q1620" s="114"/>
      <c r="R1620" s="114"/>
    </row>
    <row r="1621" spans="1:18" ht="63">
      <c r="A1621" s="222">
        <v>557</v>
      </c>
      <c r="B1621" s="254" t="s">
        <v>2249</v>
      </c>
      <c r="C1621" s="254" t="s">
        <v>2102</v>
      </c>
      <c r="D1621" s="254" t="s">
        <v>1262</v>
      </c>
      <c r="E1621" s="254">
        <v>5</v>
      </c>
      <c r="F1621" s="255" t="s">
        <v>1976</v>
      </c>
      <c r="G1621" s="255"/>
      <c r="H1621" s="255"/>
      <c r="I1621" s="256" t="s">
        <v>1726</v>
      </c>
      <c r="J1621" s="255" t="s">
        <v>1724</v>
      </c>
      <c r="K1621" s="250">
        <v>7.5</v>
      </c>
      <c r="L1621" s="251">
        <v>7.5</v>
      </c>
      <c r="M1621" s="250"/>
      <c r="N1621" s="290"/>
      <c r="O1621" s="250">
        <v>7.5</v>
      </c>
      <c r="P1621" s="112">
        <v>1</v>
      </c>
      <c r="Q1621" s="113"/>
      <c r="R1621" s="113"/>
    </row>
    <row r="1622" spans="1:18" ht="126">
      <c r="A1622" s="226">
        <v>557</v>
      </c>
      <c r="B1622" s="101" t="s">
        <v>2249</v>
      </c>
      <c r="C1622" s="101" t="s">
        <v>2102</v>
      </c>
      <c r="D1622" s="101" t="s">
        <v>1262</v>
      </c>
      <c r="E1622" s="101">
        <v>5</v>
      </c>
      <c r="F1622" s="90" t="s">
        <v>1576</v>
      </c>
      <c r="G1622" s="96" t="s">
        <v>1577</v>
      </c>
      <c r="H1622" s="276">
        <v>10</v>
      </c>
      <c r="I1622" s="90" t="s">
        <v>2447</v>
      </c>
      <c r="J1622" s="90" t="s">
        <v>1124</v>
      </c>
      <c r="K1622" s="276">
        <v>8.03</v>
      </c>
      <c r="L1622" s="277">
        <v>0.669</v>
      </c>
      <c r="M1622" s="278"/>
      <c r="N1622" s="282"/>
      <c r="O1622" s="276">
        <v>8.03</v>
      </c>
      <c r="P1622" s="112">
        <v>2</v>
      </c>
      <c r="Q1622" s="113"/>
      <c r="R1622" s="113"/>
    </row>
    <row r="1623" spans="1:18" ht="21">
      <c r="A1623" s="225"/>
      <c r="B1623" s="137"/>
      <c r="C1623" s="137"/>
      <c r="D1623" s="137"/>
      <c r="E1623" s="137"/>
      <c r="F1623" s="111"/>
      <c r="G1623" s="111"/>
      <c r="H1623" s="272"/>
      <c r="I1623" s="111"/>
      <c r="J1623" s="111"/>
      <c r="K1623" s="272"/>
      <c r="L1623" s="273"/>
      <c r="M1623" s="274"/>
      <c r="N1623" s="272"/>
      <c r="O1623" s="272"/>
      <c r="P1623" s="114"/>
      <c r="Q1623" s="114"/>
      <c r="R1623" s="114"/>
    </row>
    <row r="1624" spans="1:18" ht="61.5">
      <c r="A1624" s="222">
        <v>558</v>
      </c>
      <c r="B1624" s="254" t="s">
        <v>2249</v>
      </c>
      <c r="C1624" s="254" t="s">
        <v>2250</v>
      </c>
      <c r="D1624" s="254" t="s">
        <v>1261</v>
      </c>
      <c r="E1624" s="254">
        <v>5</v>
      </c>
      <c r="F1624" s="255" t="s">
        <v>1977</v>
      </c>
      <c r="G1624" s="255"/>
      <c r="H1624" s="255"/>
      <c r="I1624" s="256" t="s">
        <v>1726</v>
      </c>
      <c r="J1624" s="255" t="s">
        <v>1724</v>
      </c>
      <c r="K1624" s="250">
        <v>4.5</v>
      </c>
      <c r="L1624" s="251">
        <v>4.5</v>
      </c>
      <c r="M1624" s="250"/>
      <c r="N1624" s="290"/>
      <c r="O1624" s="250">
        <v>4.5</v>
      </c>
      <c r="P1624" s="112">
        <v>1</v>
      </c>
      <c r="Q1624" s="113"/>
      <c r="R1624" s="113"/>
    </row>
    <row r="1625" spans="1:18" ht="84">
      <c r="A1625" s="226">
        <v>558</v>
      </c>
      <c r="B1625" s="101" t="s">
        <v>2249</v>
      </c>
      <c r="C1625" s="101" t="s">
        <v>2250</v>
      </c>
      <c r="D1625" s="101" t="s">
        <v>1261</v>
      </c>
      <c r="E1625" s="101">
        <v>5</v>
      </c>
      <c r="F1625" s="90" t="s">
        <v>1578</v>
      </c>
      <c r="G1625" s="96" t="s">
        <v>1161</v>
      </c>
      <c r="H1625" s="276">
        <v>10</v>
      </c>
      <c r="I1625" s="90" t="s">
        <v>1150</v>
      </c>
      <c r="J1625" s="90" t="s">
        <v>1124</v>
      </c>
      <c r="K1625" s="276">
        <v>4.55</v>
      </c>
      <c r="L1625" s="277">
        <v>0.379</v>
      </c>
      <c r="M1625" s="278"/>
      <c r="N1625" s="282"/>
      <c r="O1625" s="276">
        <v>4.55</v>
      </c>
      <c r="P1625" s="112">
        <v>2</v>
      </c>
      <c r="Q1625" s="113"/>
      <c r="R1625" s="113"/>
    </row>
    <row r="1626" spans="1:18" ht="21">
      <c r="A1626" s="225"/>
      <c r="B1626" s="137"/>
      <c r="C1626" s="137"/>
      <c r="D1626" s="137"/>
      <c r="E1626" s="137"/>
      <c r="F1626" s="111"/>
      <c r="G1626" s="111"/>
      <c r="H1626" s="272"/>
      <c r="I1626" s="111"/>
      <c r="J1626" s="111"/>
      <c r="K1626" s="272"/>
      <c r="L1626" s="273"/>
      <c r="M1626" s="274"/>
      <c r="N1626" s="294"/>
      <c r="O1626" s="272"/>
      <c r="P1626" s="114"/>
      <c r="Q1626" s="114"/>
      <c r="R1626" s="114"/>
    </row>
    <row r="1627" spans="1:18" ht="42">
      <c r="A1627" s="222">
        <v>559</v>
      </c>
      <c r="B1627" s="254" t="s">
        <v>2249</v>
      </c>
      <c r="C1627" s="254" t="s">
        <v>2142</v>
      </c>
      <c r="D1627" s="254" t="s">
        <v>2143</v>
      </c>
      <c r="E1627" s="254">
        <v>2</v>
      </c>
      <c r="F1627" s="255"/>
      <c r="G1627" s="255"/>
      <c r="H1627" s="255"/>
      <c r="I1627" s="256"/>
      <c r="J1627" s="255"/>
      <c r="K1627" s="250"/>
      <c r="L1627" s="251"/>
      <c r="M1627" s="250"/>
      <c r="N1627" s="290"/>
      <c r="O1627" s="250"/>
      <c r="P1627" s="112">
        <v>0</v>
      </c>
      <c r="Q1627" s="113"/>
      <c r="R1627" s="113"/>
    </row>
    <row r="1628" spans="1:18" ht="21">
      <c r="A1628" s="225"/>
      <c r="B1628" s="137"/>
      <c r="C1628" s="137"/>
      <c r="D1628" s="137"/>
      <c r="E1628" s="137"/>
      <c r="F1628" s="296"/>
      <c r="G1628" s="296"/>
      <c r="H1628" s="296"/>
      <c r="I1628" s="297"/>
      <c r="J1628" s="296"/>
      <c r="K1628" s="292"/>
      <c r="L1628" s="298"/>
      <c r="M1628" s="292"/>
      <c r="N1628" s="292"/>
      <c r="O1628" s="292"/>
      <c r="P1628" s="114"/>
      <c r="Q1628" s="114"/>
      <c r="R1628" s="114"/>
    </row>
    <row r="1629" spans="1:18" ht="189">
      <c r="A1629" s="222">
        <v>560</v>
      </c>
      <c r="B1629" s="254" t="s">
        <v>1602</v>
      </c>
      <c r="C1629" s="254" t="s">
        <v>2253</v>
      </c>
      <c r="D1629" s="254" t="s">
        <v>2725</v>
      </c>
      <c r="E1629" s="254">
        <v>2</v>
      </c>
      <c r="F1629" s="90" t="s">
        <v>1579</v>
      </c>
      <c r="G1629" s="96" t="s">
        <v>1580</v>
      </c>
      <c r="H1629" s="276">
        <v>2</v>
      </c>
      <c r="I1629" s="90" t="s">
        <v>1581</v>
      </c>
      <c r="J1629" s="90" t="s">
        <v>1124</v>
      </c>
      <c r="K1629" s="276">
        <v>1086.48</v>
      </c>
      <c r="L1629" s="277">
        <v>452.7</v>
      </c>
      <c r="M1629" s="278">
        <v>1086.48</v>
      </c>
      <c r="N1629" s="282"/>
      <c r="O1629" s="276">
        <v>1086.48</v>
      </c>
      <c r="P1629" s="112">
        <v>1</v>
      </c>
      <c r="Q1629" s="113"/>
      <c r="R1629" s="113"/>
    </row>
    <row r="1630" spans="1:18" ht="21">
      <c r="A1630" s="225"/>
      <c r="B1630" s="137"/>
      <c r="C1630" s="137"/>
      <c r="D1630" s="137"/>
      <c r="E1630" s="137"/>
      <c r="F1630" s="111"/>
      <c r="G1630" s="111"/>
      <c r="H1630" s="272"/>
      <c r="I1630" s="111"/>
      <c r="J1630" s="111"/>
      <c r="K1630" s="272"/>
      <c r="L1630" s="273"/>
      <c r="M1630" s="274"/>
      <c r="N1630" s="272"/>
      <c r="O1630" s="272"/>
      <c r="P1630" s="114"/>
      <c r="Q1630" s="114"/>
      <c r="R1630" s="114"/>
    </row>
    <row r="1631" spans="1:18" ht="41.25">
      <c r="A1631" s="222"/>
      <c r="B1631" s="222" t="s">
        <v>2251</v>
      </c>
      <c r="C1631" s="254"/>
      <c r="D1631" s="308" t="s">
        <v>870</v>
      </c>
      <c r="E1631" s="254"/>
      <c r="F1631" s="255"/>
      <c r="G1631" s="255"/>
      <c r="H1631" s="255"/>
      <c r="I1631" s="256"/>
      <c r="J1631" s="255"/>
      <c r="K1631" s="250"/>
      <c r="L1631" s="251"/>
      <c r="M1631" s="250"/>
      <c r="N1631" s="290"/>
      <c r="O1631" s="250"/>
      <c r="P1631" s="112"/>
      <c r="Q1631" s="113"/>
      <c r="R1631" s="113"/>
    </row>
    <row r="1632" spans="1:18" ht="105">
      <c r="A1632" s="222">
        <v>561</v>
      </c>
      <c r="B1632" s="254" t="s">
        <v>2084</v>
      </c>
      <c r="C1632" s="254" t="s">
        <v>2844</v>
      </c>
      <c r="D1632" s="254" t="s">
        <v>2703</v>
      </c>
      <c r="E1632" s="254">
        <v>20</v>
      </c>
      <c r="F1632" s="90" t="s">
        <v>1582</v>
      </c>
      <c r="G1632" s="96" t="s">
        <v>1363</v>
      </c>
      <c r="H1632" s="276">
        <v>1</v>
      </c>
      <c r="I1632" s="90" t="s">
        <v>1583</v>
      </c>
      <c r="J1632" s="90" t="s">
        <v>1124</v>
      </c>
      <c r="K1632" s="276">
        <v>2.82</v>
      </c>
      <c r="L1632" s="277">
        <v>2.35</v>
      </c>
      <c r="M1632" s="278"/>
      <c r="N1632" s="282"/>
      <c r="O1632" s="276">
        <v>2.82</v>
      </c>
      <c r="P1632" s="112">
        <v>1</v>
      </c>
      <c r="Q1632" s="113"/>
      <c r="R1632" s="113"/>
    </row>
    <row r="1633" spans="1:18" ht="21">
      <c r="A1633" s="225"/>
      <c r="B1633" s="137"/>
      <c r="C1633" s="137"/>
      <c r="D1633" s="137"/>
      <c r="E1633" s="137"/>
      <c r="F1633" s="111"/>
      <c r="G1633" s="111"/>
      <c r="H1633" s="272"/>
      <c r="I1633" s="111"/>
      <c r="J1633" s="111"/>
      <c r="K1633" s="272"/>
      <c r="L1633" s="273"/>
      <c r="M1633" s="274"/>
      <c r="N1633" s="294"/>
      <c r="O1633" s="272"/>
      <c r="P1633" s="114"/>
      <c r="Q1633" s="114"/>
      <c r="R1633" s="114"/>
    </row>
    <row r="1634" spans="1:18" ht="126">
      <c r="A1634" s="226">
        <v>562</v>
      </c>
      <c r="B1634" s="101" t="s">
        <v>2085</v>
      </c>
      <c r="C1634" s="101" t="s">
        <v>945</v>
      </c>
      <c r="D1634" s="101" t="s">
        <v>2832</v>
      </c>
      <c r="E1634" s="101">
        <v>10</v>
      </c>
      <c r="F1634" s="90" t="s">
        <v>1584</v>
      </c>
      <c r="G1634" s="96" t="s">
        <v>1363</v>
      </c>
      <c r="H1634" s="276">
        <v>1</v>
      </c>
      <c r="I1634" s="90" t="s">
        <v>414</v>
      </c>
      <c r="J1634" s="90" t="s">
        <v>1124</v>
      </c>
      <c r="K1634" s="276">
        <v>5.78</v>
      </c>
      <c r="L1634" s="277">
        <v>4.82</v>
      </c>
      <c r="M1634" s="278"/>
      <c r="N1634" s="282"/>
      <c r="O1634" s="276">
        <v>5.78</v>
      </c>
      <c r="P1634" s="112">
        <v>1</v>
      </c>
      <c r="Q1634" s="113"/>
      <c r="R1634" s="113"/>
    </row>
    <row r="1635" spans="1:18" ht="61.5">
      <c r="A1635" s="222">
        <v>562</v>
      </c>
      <c r="B1635" s="254" t="s">
        <v>2085</v>
      </c>
      <c r="C1635" s="254" t="s">
        <v>945</v>
      </c>
      <c r="D1635" s="254" t="s">
        <v>2832</v>
      </c>
      <c r="E1635" s="254">
        <v>10</v>
      </c>
      <c r="F1635" s="255" t="s">
        <v>1978</v>
      </c>
      <c r="G1635" s="255"/>
      <c r="H1635" s="255"/>
      <c r="I1635" s="256" t="s">
        <v>1729</v>
      </c>
      <c r="J1635" s="255" t="s">
        <v>1724</v>
      </c>
      <c r="K1635" s="250">
        <v>5.84</v>
      </c>
      <c r="L1635" s="251">
        <v>5.84</v>
      </c>
      <c r="M1635" s="250"/>
      <c r="N1635" s="290"/>
      <c r="O1635" s="250">
        <v>5.84</v>
      </c>
      <c r="P1635" s="112">
        <v>2</v>
      </c>
      <c r="Q1635" s="113"/>
      <c r="R1635" s="113"/>
    </row>
    <row r="1636" spans="1:18" ht="21">
      <c r="A1636" s="225"/>
      <c r="B1636" s="137"/>
      <c r="C1636" s="137"/>
      <c r="D1636" s="137"/>
      <c r="E1636" s="137"/>
      <c r="F1636" s="111"/>
      <c r="G1636" s="111"/>
      <c r="H1636" s="272"/>
      <c r="I1636" s="111"/>
      <c r="J1636" s="111"/>
      <c r="K1636" s="272"/>
      <c r="L1636" s="273"/>
      <c r="M1636" s="274"/>
      <c r="N1636" s="272"/>
      <c r="O1636" s="272"/>
      <c r="P1636" s="114"/>
      <c r="Q1636" s="114"/>
      <c r="R1636" s="114"/>
    </row>
    <row r="1637" spans="1:18" ht="105">
      <c r="A1637" s="226">
        <v>563</v>
      </c>
      <c r="B1637" s="101" t="s">
        <v>2221</v>
      </c>
      <c r="C1637" s="101" t="s">
        <v>995</v>
      </c>
      <c r="D1637" s="101" t="s">
        <v>2222</v>
      </c>
      <c r="E1637" s="101">
        <v>2</v>
      </c>
      <c r="F1637" s="90" t="s">
        <v>415</v>
      </c>
      <c r="G1637" s="96" t="s">
        <v>1363</v>
      </c>
      <c r="H1637" s="276">
        <v>1</v>
      </c>
      <c r="I1637" s="90" t="s">
        <v>1583</v>
      </c>
      <c r="J1637" s="90" t="s">
        <v>1124</v>
      </c>
      <c r="K1637" s="276">
        <v>3.02</v>
      </c>
      <c r="L1637" s="277">
        <v>2.52</v>
      </c>
      <c r="M1637" s="278"/>
      <c r="N1637" s="282"/>
      <c r="O1637" s="276">
        <v>3.02</v>
      </c>
      <c r="P1637" s="112">
        <v>1</v>
      </c>
      <c r="Q1637" s="113"/>
      <c r="R1637" s="113"/>
    </row>
    <row r="1638" spans="1:18" ht="63">
      <c r="A1638" s="222">
        <v>563</v>
      </c>
      <c r="B1638" s="254" t="s">
        <v>2221</v>
      </c>
      <c r="C1638" s="254" t="s">
        <v>995</v>
      </c>
      <c r="D1638" s="254" t="s">
        <v>2222</v>
      </c>
      <c r="E1638" s="254">
        <v>2</v>
      </c>
      <c r="F1638" s="255" t="s">
        <v>1979</v>
      </c>
      <c r="G1638" s="255"/>
      <c r="H1638" s="255"/>
      <c r="I1638" s="256" t="s">
        <v>1729</v>
      </c>
      <c r="J1638" s="255" t="s">
        <v>1724</v>
      </c>
      <c r="K1638" s="250">
        <v>3.04</v>
      </c>
      <c r="L1638" s="251">
        <v>3.04</v>
      </c>
      <c r="M1638" s="250"/>
      <c r="N1638" s="290"/>
      <c r="O1638" s="250">
        <v>3.04</v>
      </c>
      <c r="P1638" s="112">
        <v>2</v>
      </c>
      <c r="Q1638" s="113"/>
      <c r="R1638" s="113"/>
    </row>
    <row r="1639" spans="1:18" ht="21">
      <c r="A1639" s="225"/>
      <c r="B1639" s="137"/>
      <c r="C1639" s="137"/>
      <c r="D1639" s="137"/>
      <c r="E1639" s="137"/>
      <c r="F1639" s="111"/>
      <c r="G1639" s="111"/>
      <c r="H1639" s="272"/>
      <c r="I1639" s="111"/>
      <c r="J1639" s="111"/>
      <c r="K1639" s="272"/>
      <c r="L1639" s="273"/>
      <c r="M1639" s="274"/>
      <c r="N1639" s="272"/>
      <c r="O1639" s="272"/>
      <c r="P1639" s="114"/>
      <c r="Q1639" s="114"/>
      <c r="R1639" s="114"/>
    </row>
    <row r="1640" spans="1:18" ht="84">
      <c r="A1640" s="222">
        <v>564</v>
      </c>
      <c r="B1640" s="254" t="s">
        <v>657</v>
      </c>
      <c r="C1640" s="254" t="s">
        <v>435</v>
      </c>
      <c r="D1640" s="254" t="s">
        <v>2075</v>
      </c>
      <c r="E1640" s="254">
        <v>2</v>
      </c>
      <c r="F1640" s="255" t="s">
        <v>1980</v>
      </c>
      <c r="G1640" s="255"/>
      <c r="H1640" s="255"/>
      <c r="I1640" s="256" t="s">
        <v>1729</v>
      </c>
      <c r="J1640" s="255" t="s">
        <v>1724</v>
      </c>
      <c r="K1640" s="250">
        <v>2.62</v>
      </c>
      <c r="L1640" s="251">
        <v>2.62</v>
      </c>
      <c r="M1640" s="250"/>
      <c r="N1640" s="290"/>
      <c r="O1640" s="250">
        <v>2.62</v>
      </c>
      <c r="P1640" s="112">
        <v>1</v>
      </c>
      <c r="Q1640" s="113"/>
      <c r="R1640" s="113"/>
    </row>
    <row r="1641" spans="1:18" ht="21">
      <c r="A1641" s="225"/>
      <c r="B1641" s="137"/>
      <c r="C1641" s="137"/>
      <c r="D1641" s="137"/>
      <c r="E1641" s="137"/>
      <c r="F1641" s="296"/>
      <c r="G1641" s="296"/>
      <c r="H1641" s="296"/>
      <c r="I1641" s="297"/>
      <c r="J1641" s="296"/>
      <c r="K1641" s="292"/>
      <c r="L1641" s="298"/>
      <c r="M1641" s="292"/>
      <c r="N1641" s="292"/>
      <c r="O1641" s="292"/>
      <c r="P1641" s="114"/>
      <c r="Q1641" s="114"/>
      <c r="R1641" s="114"/>
    </row>
    <row r="1642" spans="1:18" ht="189">
      <c r="A1642" s="222">
        <v>565</v>
      </c>
      <c r="B1642" s="254" t="s">
        <v>657</v>
      </c>
      <c r="C1642" s="254" t="s">
        <v>2831</v>
      </c>
      <c r="D1642" s="254" t="s">
        <v>2233</v>
      </c>
      <c r="E1642" s="254">
        <v>2</v>
      </c>
      <c r="F1642" s="90" t="s">
        <v>416</v>
      </c>
      <c r="G1642" s="96" t="s">
        <v>1363</v>
      </c>
      <c r="H1642" s="276">
        <v>1</v>
      </c>
      <c r="I1642" s="90" t="s">
        <v>417</v>
      </c>
      <c r="J1642" s="90" t="s">
        <v>1124</v>
      </c>
      <c r="K1642" s="276">
        <v>5.65</v>
      </c>
      <c r="L1642" s="277">
        <v>4.71</v>
      </c>
      <c r="M1642" s="278"/>
      <c r="N1642" s="290"/>
      <c r="O1642" s="250">
        <v>5.65</v>
      </c>
      <c r="P1642" s="112">
        <v>1</v>
      </c>
      <c r="Q1642" s="113"/>
      <c r="R1642" s="113"/>
    </row>
    <row r="1643" spans="1:18" ht="21">
      <c r="A1643" s="225"/>
      <c r="B1643" s="137"/>
      <c r="C1643" s="137"/>
      <c r="D1643" s="137"/>
      <c r="E1643" s="137"/>
      <c r="F1643" s="111"/>
      <c r="G1643" s="111"/>
      <c r="H1643" s="272"/>
      <c r="I1643" s="111"/>
      <c r="J1643" s="111"/>
      <c r="K1643" s="272"/>
      <c r="L1643" s="273"/>
      <c r="M1643" s="274"/>
      <c r="N1643" s="292"/>
      <c r="O1643" s="292"/>
      <c r="P1643" s="114"/>
      <c r="Q1643" s="114"/>
      <c r="R1643" s="114"/>
    </row>
    <row r="1644" spans="1:18" ht="105">
      <c r="A1644" s="222">
        <v>566</v>
      </c>
      <c r="B1644" s="254" t="s">
        <v>657</v>
      </c>
      <c r="C1644" s="254" t="s">
        <v>2234</v>
      </c>
      <c r="D1644" s="254" t="s">
        <v>693</v>
      </c>
      <c r="E1644" s="254">
        <v>5</v>
      </c>
      <c r="F1644" s="90" t="s">
        <v>418</v>
      </c>
      <c r="G1644" s="96" t="s">
        <v>1363</v>
      </c>
      <c r="H1644" s="276">
        <v>1</v>
      </c>
      <c r="I1644" s="90" t="s">
        <v>419</v>
      </c>
      <c r="J1644" s="90" t="s">
        <v>1124</v>
      </c>
      <c r="K1644" s="276">
        <v>2.77</v>
      </c>
      <c r="L1644" s="277">
        <v>2.31</v>
      </c>
      <c r="M1644" s="278">
        <v>2.8700000000000006</v>
      </c>
      <c r="N1644" s="290"/>
      <c r="O1644" s="250">
        <v>2.77</v>
      </c>
      <c r="P1644" s="112">
        <v>1</v>
      </c>
      <c r="Q1644" s="113"/>
      <c r="R1644" s="113"/>
    </row>
    <row r="1645" spans="1:18" ht="21">
      <c r="A1645" s="225"/>
      <c r="B1645" s="137"/>
      <c r="C1645" s="137"/>
      <c r="D1645" s="137"/>
      <c r="E1645" s="137"/>
      <c r="F1645" s="111"/>
      <c r="G1645" s="111"/>
      <c r="H1645" s="272"/>
      <c r="I1645" s="111"/>
      <c r="J1645" s="111"/>
      <c r="K1645" s="272"/>
      <c r="L1645" s="273"/>
      <c r="M1645" s="274"/>
      <c r="N1645" s="292"/>
      <c r="O1645" s="292"/>
      <c r="P1645" s="114"/>
      <c r="Q1645" s="114"/>
      <c r="R1645" s="114"/>
    </row>
    <row r="1646" spans="1:18" ht="105">
      <c r="A1646" s="226">
        <v>567</v>
      </c>
      <c r="B1646" s="101" t="s">
        <v>694</v>
      </c>
      <c r="C1646" s="101" t="s">
        <v>695</v>
      </c>
      <c r="D1646" s="101" t="s">
        <v>696</v>
      </c>
      <c r="E1646" s="101">
        <v>5</v>
      </c>
      <c r="F1646" s="90" t="s">
        <v>420</v>
      </c>
      <c r="G1646" s="96" t="s">
        <v>1363</v>
      </c>
      <c r="H1646" s="276">
        <v>1</v>
      </c>
      <c r="I1646" s="90" t="s">
        <v>1583</v>
      </c>
      <c r="J1646" s="90" t="s">
        <v>1124</v>
      </c>
      <c r="K1646" s="276">
        <v>7.81</v>
      </c>
      <c r="L1646" s="277">
        <v>6.51</v>
      </c>
      <c r="M1646" s="278"/>
      <c r="N1646" s="282"/>
      <c r="O1646" s="276">
        <v>7.81</v>
      </c>
      <c r="P1646" s="112">
        <v>1</v>
      </c>
      <c r="Q1646" s="113"/>
      <c r="R1646" s="113"/>
    </row>
    <row r="1647" spans="1:18" ht="84">
      <c r="A1647" s="222">
        <v>567</v>
      </c>
      <c r="B1647" s="254" t="s">
        <v>694</v>
      </c>
      <c r="C1647" s="254" t="s">
        <v>695</v>
      </c>
      <c r="D1647" s="254" t="s">
        <v>696</v>
      </c>
      <c r="E1647" s="254">
        <v>5</v>
      </c>
      <c r="F1647" s="255" t="s">
        <v>1981</v>
      </c>
      <c r="G1647" s="255"/>
      <c r="H1647" s="255"/>
      <c r="I1647" s="256" t="s">
        <v>1729</v>
      </c>
      <c r="J1647" s="255" t="s">
        <v>1724</v>
      </c>
      <c r="K1647" s="250">
        <v>7.86</v>
      </c>
      <c r="L1647" s="251">
        <v>7.86</v>
      </c>
      <c r="M1647" s="250"/>
      <c r="N1647" s="290"/>
      <c r="O1647" s="250">
        <v>7.86</v>
      </c>
      <c r="P1647" s="112">
        <v>2</v>
      </c>
      <c r="Q1647" s="113"/>
      <c r="R1647" s="113"/>
    </row>
    <row r="1648" spans="1:18" ht="21">
      <c r="A1648" s="225"/>
      <c r="B1648" s="137"/>
      <c r="C1648" s="137"/>
      <c r="D1648" s="137"/>
      <c r="E1648" s="137"/>
      <c r="F1648" s="111"/>
      <c r="G1648" s="111"/>
      <c r="H1648" s="272"/>
      <c r="I1648" s="111"/>
      <c r="J1648" s="111"/>
      <c r="K1648" s="272"/>
      <c r="L1648" s="273"/>
      <c r="M1648" s="274"/>
      <c r="N1648" s="272"/>
      <c r="O1648" s="272"/>
      <c r="P1648" s="114"/>
      <c r="Q1648" s="114"/>
      <c r="R1648" s="114"/>
    </row>
    <row r="1649" spans="1:18" ht="147">
      <c r="A1649" s="222">
        <v>568</v>
      </c>
      <c r="B1649" s="254" t="s">
        <v>2086</v>
      </c>
      <c r="C1649" s="254" t="s">
        <v>971</v>
      </c>
      <c r="D1649" s="254" t="s">
        <v>2123</v>
      </c>
      <c r="E1649" s="254">
        <v>5</v>
      </c>
      <c r="F1649" s="255" t="s">
        <v>1982</v>
      </c>
      <c r="G1649" s="255"/>
      <c r="H1649" s="255"/>
      <c r="I1649" s="256" t="s">
        <v>1729</v>
      </c>
      <c r="J1649" s="255" t="s">
        <v>1724</v>
      </c>
      <c r="K1649" s="250">
        <v>6.28</v>
      </c>
      <c r="L1649" s="251">
        <v>6.28</v>
      </c>
      <c r="M1649" s="250"/>
      <c r="N1649" s="290"/>
      <c r="O1649" s="250">
        <v>6.28</v>
      </c>
      <c r="P1649" s="112">
        <v>1</v>
      </c>
      <c r="Q1649" s="113"/>
      <c r="R1649" s="113"/>
    </row>
    <row r="1650" spans="1:18" ht="21">
      <c r="A1650" s="225"/>
      <c r="B1650" s="137"/>
      <c r="C1650" s="137"/>
      <c r="D1650" s="137"/>
      <c r="E1650" s="137"/>
      <c r="F1650" s="296"/>
      <c r="G1650" s="296"/>
      <c r="H1650" s="296"/>
      <c r="I1650" s="297"/>
      <c r="J1650" s="296"/>
      <c r="K1650" s="292"/>
      <c r="L1650" s="298"/>
      <c r="M1650" s="292"/>
      <c r="N1650" s="292"/>
      <c r="O1650" s="292"/>
      <c r="P1650" s="114"/>
      <c r="Q1650" s="114"/>
      <c r="R1650" s="114"/>
    </row>
    <row r="1651" spans="1:18" ht="41.25">
      <c r="A1651" s="222"/>
      <c r="B1651" s="254"/>
      <c r="C1651" s="254"/>
      <c r="D1651" s="308" t="s">
        <v>2214</v>
      </c>
      <c r="E1651" s="254"/>
      <c r="F1651" s="255"/>
      <c r="G1651" s="255"/>
      <c r="H1651" s="255"/>
      <c r="I1651" s="256"/>
      <c r="J1651" s="255"/>
      <c r="K1651" s="250"/>
      <c r="L1651" s="251"/>
      <c r="M1651" s="250"/>
      <c r="N1651" s="290"/>
      <c r="O1651" s="250"/>
      <c r="P1651" s="112"/>
      <c r="Q1651" s="113"/>
      <c r="R1651" s="113"/>
    </row>
    <row r="1652" spans="1:18" ht="126">
      <c r="A1652" s="222">
        <v>569</v>
      </c>
      <c r="B1652" s="254" t="s">
        <v>462</v>
      </c>
      <c r="C1652" s="164" t="s">
        <v>971</v>
      </c>
      <c r="D1652" s="254" t="s">
        <v>697</v>
      </c>
      <c r="E1652" s="254">
        <v>2</v>
      </c>
      <c r="F1652" s="255" t="s">
        <v>1983</v>
      </c>
      <c r="G1652" s="255"/>
      <c r="H1652" s="255"/>
      <c r="I1652" s="256" t="s">
        <v>1729</v>
      </c>
      <c r="J1652" s="255" t="s">
        <v>1724</v>
      </c>
      <c r="K1652" s="250">
        <v>3.03</v>
      </c>
      <c r="L1652" s="251">
        <v>3.03</v>
      </c>
      <c r="M1652" s="250"/>
      <c r="N1652" s="290"/>
      <c r="O1652" s="250">
        <v>3.03</v>
      </c>
      <c r="P1652" s="112">
        <v>1</v>
      </c>
      <c r="Q1652" s="113"/>
      <c r="R1652" s="113"/>
    </row>
    <row r="1653" spans="1:18" ht="21">
      <c r="A1653" s="225"/>
      <c r="B1653" s="137"/>
      <c r="C1653" s="168"/>
      <c r="D1653" s="137"/>
      <c r="E1653" s="137"/>
      <c r="F1653" s="296"/>
      <c r="G1653" s="296"/>
      <c r="H1653" s="296"/>
      <c r="I1653" s="297"/>
      <c r="J1653" s="296"/>
      <c r="K1653" s="292"/>
      <c r="L1653" s="298"/>
      <c r="M1653" s="292"/>
      <c r="N1653" s="292"/>
      <c r="O1653" s="292"/>
      <c r="P1653" s="114"/>
      <c r="Q1653" s="114"/>
      <c r="R1653" s="114"/>
    </row>
    <row r="1654" spans="1:18" ht="84">
      <c r="A1654" s="222">
        <v>570</v>
      </c>
      <c r="B1654" s="254"/>
      <c r="C1654" s="104" t="s">
        <v>2076</v>
      </c>
      <c r="D1654" s="104" t="s">
        <v>2077</v>
      </c>
      <c r="E1654" s="254">
        <v>2</v>
      </c>
      <c r="F1654" s="90" t="s">
        <v>1664</v>
      </c>
      <c r="G1654" s="96" t="s">
        <v>2968</v>
      </c>
      <c r="H1654" s="276">
        <v>1</v>
      </c>
      <c r="I1654" s="90" t="s">
        <v>1665</v>
      </c>
      <c r="J1654" s="90" t="s">
        <v>1124</v>
      </c>
      <c r="K1654" s="276">
        <v>6.18</v>
      </c>
      <c r="L1654" s="277">
        <v>5.15</v>
      </c>
      <c r="M1654" s="278"/>
      <c r="N1654" s="282"/>
      <c r="O1654" s="276">
        <v>6.18</v>
      </c>
      <c r="P1654" s="112">
        <v>1</v>
      </c>
      <c r="Q1654" s="113"/>
      <c r="R1654" s="113"/>
    </row>
    <row r="1655" spans="1:18" ht="21">
      <c r="A1655" s="225"/>
      <c r="B1655" s="137"/>
      <c r="C1655" s="143"/>
      <c r="D1655" s="143"/>
      <c r="E1655" s="137"/>
      <c r="F1655" s="111"/>
      <c r="G1655" s="111"/>
      <c r="H1655" s="272"/>
      <c r="I1655" s="111"/>
      <c r="J1655" s="111"/>
      <c r="K1655" s="272"/>
      <c r="L1655" s="273"/>
      <c r="M1655" s="274"/>
      <c r="N1655" s="272"/>
      <c r="O1655" s="272"/>
      <c r="P1655" s="114"/>
      <c r="Q1655" s="114"/>
      <c r="R1655" s="114"/>
    </row>
    <row r="1656" spans="1:18" ht="61.5">
      <c r="A1656" s="222"/>
      <c r="B1656" s="222" t="s">
        <v>258</v>
      </c>
      <c r="C1656" s="254"/>
      <c r="D1656" s="308" t="s">
        <v>2215</v>
      </c>
      <c r="E1656" s="254"/>
      <c r="F1656" s="255"/>
      <c r="G1656" s="255"/>
      <c r="H1656" s="255"/>
      <c r="I1656" s="256"/>
      <c r="J1656" s="255"/>
      <c r="K1656" s="250"/>
      <c r="L1656" s="251"/>
      <c r="M1656" s="250"/>
      <c r="N1656" s="290"/>
      <c r="O1656" s="250"/>
      <c r="P1656" s="112"/>
      <c r="Q1656" s="113"/>
      <c r="R1656" s="113"/>
    </row>
    <row r="1657" spans="1:18" ht="105">
      <c r="A1657" s="226">
        <v>571</v>
      </c>
      <c r="B1657" s="101" t="s">
        <v>1485</v>
      </c>
      <c r="C1657" s="101" t="s">
        <v>1592</v>
      </c>
      <c r="D1657" s="101" t="s">
        <v>1593</v>
      </c>
      <c r="E1657" s="101">
        <v>800</v>
      </c>
      <c r="F1657" s="90" t="s">
        <v>1666</v>
      </c>
      <c r="G1657" s="96" t="s">
        <v>1667</v>
      </c>
      <c r="H1657" s="276">
        <v>10</v>
      </c>
      <c r="I1657" s="90" t="s">
        <v>1668</v>
      </c>
      <c r="J1657" s="90" t="s">
        <v>1124</v>
      </c>
      <c r="K1657" s="276">
        <v>61.26</v>
      </c>
      <c r="L1657" s="277">
        <v>5.105</v>
      </c>
      <c r="M1657" s="278"/>
      <c r="N1657" s="282"/>
      <c r="O1657" s="276">
        <v>61.26</v>
      </c>
      <c r="P1657" s="112">
        <v>1</v>
      </c>
      <c r="Q1657" s="113"/>
      <c r="R1657" s="113"/>
    </row>
    <row r="1658" spans="1:18" ht="105">
      <c r="A1658" s="222">
        <v>571</v>
      </c>
      <c r="B1658" s="254" t="s">
        <v>1485</v>
      </c>
      <c r="C1658" s="254" t="s">
        <v>1592</v>
      </c>
      <c r="D1658" s="254" t="s">
        <v>1593</v>
      </c>
      <c r="E1658" s="254">
        <v>800</v>
      </c>
      <c r="F1658" s="255" t="s">
        <v>1984</v>
      </c>
      <c r="G1658" s="255"/>
      <c r="H1658" s="255"/>
      <c r="I1658" s="256" t="s">
        <v>1723</v>
      </c>
      <c r="J1658" s="255" t="s">
        <v>1724</v>
      </c>
      <c r="K1658" s="250">
        <v>62.33</v>
      </c>
      <c r="L1658" s="251">
        <v>6.233</v>
      </c>
      <c r="M1658" s="250"/>
      <c r="N1658" s="290"/>
      <c r="O1658" s="250">
        <v>62.33</v>
      </c>
      <c r="P1658" s="112">
        <v>2</v>
      </c>
      <c r="Q1658" s="113"/>
      <c r="R1658" s="113"/>
    </row>
    <row r="1659" spans="1:18" ht="21">
      <c r="A1659" s="225"/>
      <c r="B1659" s="137"/>
      <c r="C1659" s="137"/>
      <c r="D1659" s="137"/>
      <c r="E1659" s="137"/>
      <c r="F1659" s="111"/>
      <c r="G1659" s="111"/>
      <c r="H1659" s="272"/>
      <c r="I1659" s="111"/>
      <c r="J1659" s="111"/>
      <c r="K1659" s="272"/>
      <c r="L1659" s="273"/>
      <c r="M1659" s="274"/>
      <c r="N1659" s="272"/>
      <c r="O1659" s="272"/>
      <c r="P1659" s="114"/>
      <c r="Q1659" s="114"/>
      <c r="R1659" s="114"/>
    </row>
    <row r="1660" spans="1:18" ht="81.75">
      <c r="A1660" s="222">
        <v>572</v>
      </c>
      <c r="B1660" s="254" t="s">
        <v>259</v>
      </c>
      <c r="C1660" s="254" t="s">
        <v>1464</v>
      </c>
      <c r="D1660" s="254" t="s">
        <v>1465</v>
      </c>
      <c r="E1660" s="254">
        <v>2</v>
      </c>
      <c r="F1660" s="255" t="s">
        <v>1985</v>
      </c>
      <c r="G1660" s="255"/>
      <c r="H1660" s="255"/>
      <c r="I1660" s="256" t="s">
        <v>1723</v>
      </c>
      <c r="J1660" s="255" t="s">
        <v>1724</v>
      </c>
      <c r="K1660" s="250">
        <v>11.75</v>
      </c>
      <c r="L1660" s="251">
        <v>11.75</v>
      </c>
      <c r="M1660" s="250"/>
      <c r="N1660" s="290"/>
      <c r="O1660" s="250">
        <v>11.75</v>
      </c>
      <c r="P1660" s="112">
        <v>1</v>
      </c>
      <c r="Q1660" s="113"/>
      <c r="R1660" s="113"/>
    </row>
    <row r="1661" spans="1:18" ht="21">
      <c r="A1661" s="225"/>
      <c r="B1661" s="137"/>
      <c r="C1661" s="137"/>
      <c r="D1661" s="137"/>
      <c r="E1661" s="137"/>
      <c r="F1661" s="296"/>
      <c r="G1661" s="296"/>
      <c r="H1661" s="296"/>
      <c r="I1661" s="297"/>
      <c r="J1661" s="296"/>
      <c r="K1661" s="292"/>
      <c r="L1661" s="298"/>
      <c r="M1661" s="292"/>
      <c r="N1661" s="292"/>
      <c r="O1661" s="292"/>
      <c r="P1661" s="114"/>
      <c r="Q1661" s="114"/>
      <c r="R1661" s="114"/>
    </row>
    <row r="1662" spans="1:18" ht="63">
      <c r="A1662" s="222">
        <v>573</v>
      </c>
      <c r="B1662" s="254" t="s">
        <v>259</v>
      </c>
      <c r="C1662" s="254" t="s">
        <v>89</v>
      </c>
      <c r="D1662" s="254" t="s">
        <v>1463</v>
      </c>
      <c r="E1662" s="254">
        <v>2</v>
      </c>
      <c r="F1662" s="255" t="s">
        <v>1986</v>
      </c>
      <c r="G1662" s="255"/>
      <c r="H1662" s="255"/>
      <c r="I1662" s="256" t="s">
        <v>1723</v>
      </c>
      <c r="J1662" s="255" t="s">
        <v>1724</v>
      </c>
      <c r="K1662" s="250">
        <v>8.79</v>
      </c>
      <c r="L1662" s="251">
        <v>0.879</v>
      </c>
      <c r="M1662" s="250">
        <v>10.27</v>
      </c>
      <c r="N1662" s="290"/>
      <c r="O1662" s="250">
        <v>8.79</v>
      </c>
      <c r="P1662" s="112">
        <v>1</v>
      </c>
      <c r="Q1662" s="113"/>
      <c r="R1662" s="113"/>
    </row>
    <row r="1663" spans="1:18" ht="147">
      <c r="A1663" s="226">
        <v>573</v>
      </c>
      <c r="B1663" s="101" t="s">
        <v>259</v>
      </c>
      <c r="C1663" s="101" t="s">
        <v>89</v>
      </c>
      <c r="D1663" s="101" t="s">
        <v>1463</v>
      </c>
      <c r="E1663" s="101">
        <v>2</v>
      </c>
      <c r="F1663" s="90" t="s">
        <v>1669</v>
      </c>
      <c r="G1663" s="96" t="s">
        <v>2443</v>
      </c>
      <c r="H1663" s="276">
        <v>10</v>
      </c>
      <c r="I1663" s="90" t="s">
        <v>1148</v>
      </c>
      <c r="J1663" s="90" t="s">
        <v>1124</v>
      </c>
      <c r="K1663" s="276">
        <v>9.9</v>
      </c>
      <c r="L1663" s="277">
        <v>0.825</v>
      </c>
      <c r="M1663" s="278">
        <v>10.27</v>
      </c>
      <c r="N1663" s="282"/>
      <c r="O1663" s="278">
        <v>9.9</v>
      </c>
      <c r="P1663" s="112">
        <v>2</v>
      </c>
      <c r="Q1663" s="113"/>
      <c r="R1663" s="113"/>
    </row>
    <row r="1664" spans="1:18" ht="21">
      <c r="A1664" s="225"/>
      <c r="B1664" s="137"/>
      <c r="C1664" s="137"/>
      <c r="D1664" s="137"/>
      <c r="E1664" s="137"/>
      <c r="F1664" s="111"/>
      <c r="G1664" s="111"/>
      <c r="H1664" s="272"/>
      <c r="I1664" s="111"/>
      <c r="J1664" s="111"/>
      <c r="K1664" s="272"/>
      <c r="L1664" s="273"/>
      <c r="M1664" s="274"/>
      <c r="N1664" s="272"/>
      <c r="O1664" s="272"/>
      <c r="P1664" s="114"/>
      <c r="Q1664" s="114"/>
      <c r="R1664" s="114"/>
    </row>
    <row r="1665" spans="1:18" ht="126">
      <c r="A1665" s="226">
        <v>574</v>
      </c>
      <c r="B1665" s="101" t="s">
        <v>259</v>
      </c>
      <c r="C1665" s="101" t="s">
        <v>656</v>
      </c>
      <c r="D1665" s="101" t="s">
        <v>1214</v>
      </c>
      <c r="E1665" s="101">
        <v>2</v>
      </c>
      <c r="F1665" s="90" t="s">
        <v>1670</v>
      </c>
      <c r="G1665" s="96" t="s">
        <v>1671</v>
      </c>
      <c r="H1665" s="276">
        <v>100</v>
      </c>
      <c r="I1665" s="90" t="s">
        <v>1153</v>
      </c>
      <c r="J1665" s="90" t="s">
        <v>1124</v>
      </c>
      <c r="K1665" s="276">
        <v>196.02</v>
      </c>
      <c r="L1665" s="277">
        <v>1.6335</v>
      </c>
      <c r="M1665" s="278">
        <v>232.42</v>
      </c>
      <c r="N1665" s="282"/>
      <c r="O1665" s="276">
        <v>196.02</v>
      </c>
      <c r="P1665" s="112">
        <v>1</v>
      </c>
      <c r="Q1665" s="113"/>
      <c r="R1665" s="113"/>
    </row>
    <row r="1666" spans="1:18" ht="61.5">
      <c r="A1666" s="222">
        <v>574</v>
      </c>
      <c r="B1666" s="254" t="s">
        <v>259</v>
      </c>
      <c r="C1666" s="254" t="s">
        <v>656</v>
      </c>
      <c r="D1666" s="254" t="s">
        <v>1214</v>
      </c>
      <c r="E1666" s="254">
        <v>2</v>
      </c>
      <c r="F1666" s="255" t="s">
        <v>1987</v>
      </c>
      <c r="G1666" s="255"/>
      <c r="H1666" s="255"/>
      <c r="I1666" s="256" t="s">
        <v>1726</v>
      </c>
      <c r="J1666" s="255" t="s">
        <v>1724</v>
      </c>
      <c r="K1666" s="250">
        <v>230</v>
      </c>
      <c r="L1666" s="251">
        <v>230</v>
      </c>
      <c r="M1666" s="250">
        <v>232.42</v>
      </c>
      <c r="N1666" s="290"/>
      <c r="O1666" s="250">
        <v>230</v>
      </c>
      <c r="P1666" s="112">
        <v>2</v>
      </c>
      <c r="Q1666" s="113"/>
      <c r="R1666" s="113"/>
    </row>
    <row r="1667" spans="1:18" ht="21">
      <c r="A1667" s="225"/>
      <c r="B1667" s="137"/>
      <c r="C1667" s="137"/>
      <c r="D1667" s="137"/>
      <c r="E1667" s="137"/>
      <c r="F1667" s="111"/>
      <c r="G1667" s="111"/>
      <c r="H1667" s="272"/>
      <c r="I1667" s="111"/>
      <c r="J1667" s="111"/>
      <c r="K1667" s="272"/>
      <c r="L1667" s="273"/>
      <c r="M1667" s="274"/>
      <c r="N1667" s="272"/>
      <c r="O1667" s="272"/>
      <c r="P1667" s="114"/>
      <c r="Q1667" s="114"/>
      <c r="R1667" s="114"/>
    </row>
    <row r="1668" spans="1:18" ht="41.25">
      <c r="A1668" s="222"/>
      <c r="B1668" s="254"/>
      <c r="C1668" s="254"/>
      <c r="D1668" s="308" t="s">
        <v>295</v>
      </c>
      <c r="E1668" s="254"/>
      <c r="F1668" s="255"/>
      <c r="G1668" s="255"/>
      <c r="H1668" s="255"/>
      <c r="I1668" s="256"/>
      <c r="J1668" s="255"/>
      <c r="K1668" s="250"/>
      <c r="L1668" s="251"/>
      <c r="M1668" s="250"/>
      <c r="N1668" s="290"/>
      <c r="O1668" s="250"/>
      <c r="P1668" s="112"/>
      <c r="Q1668" s="113"/>
      <c r="R1668" s="113"/>
    </row>
    <row r="1669" spans="1:18" ht="63">
      <c r="A1669" s="222">
        <v>575</v>
      </c>
      <c r="B1669" s="254" t="s">
        <v>294</v>
      </c>
      <c r="C1669" s="254" t="s">
        <v>938</v>
      </c>
      <c r="D1669" s="254" t="s">
        <v>938</v>
      </c>
      <c r="E1669" s="254">
        <v>60</v>
      </c>
      <c r="F1669" s="255"/>
      <c r="G1669" s="255"/>
      <c r="H1669" s="255"/>
      <c r="I1669" s="256"/>
      <c r="J1669" s="255"/>
      <c r="K1669" s="250"/>
      <c r="L1669" s="251"/>
      <c r="M1669" s="250"/>
      <c r="N1669" s="290"/>
      <c r="O1669" s="250"/>
      <c r="P1669" s="112">
        <v>0</v>
      </c>
      <c r="Q1669" s="113"/>
      <c r="R1669" s="113"/>
    </row>
    <row r="1670" spans="1:18" ht="21">
      <c r="A1670" s="225"/>
      <c r="B1670" s="137"/>
      <c r="C1670" s="137"/>
      <c r="D1670" s="137"/>
      <c r="E1670" s="137"/>
      <c r="F1670" s="296"/>
      <c r="G1670" s="296"/>
      <c r="H1670" s="296"/>
      <c r="I1670" s="297"/>
      <c r="J1670" s="296"/>
      <c r="K1670" s="292"/>
      <c r="L1670" s="298"/>
      <c r="M1670" s="292"/>
      <c r="N1670" s="292"/>
      <c r="O1670" s="292"/>
      <c r="P1670" s="114"/>
      <c r="Q1670" s="114"/>
      <c r="R1670" s="114"/>
    </row>
    <row r="1671" spans="1:18" ht="21">
      <c r="A1671" s="222"/>
      <c r="B1671" s="222" t="s">
        <v>2727</v>
      </c>
      <c r="C1671" s="254"/>
      <c r="D1671" s="222" t="s">
        <v>872</v>
      </c>
      <c r="E1671" s="254"/>
      <c r="F1671" s="255"/>
      <c r="G1671" s="255"/>
      <c r="H1671" s="255"/>
      <c r="I1671" s="256"/>
      <c r="J1671" s="255"/>
      <c r="K1671" s="250"/>
      <c r="L1671" s="251"/>
      <c r="M1671" s="250"/>
      <c r="N1671" s="290"/>
      <c r="O1671" s="250"/>
      <c r="P1671" s="112"/>
      <c r="Q1671" s="113"/>
      <c r="R1671" s="113"/>
    </row>
    <row r="1672" spans="1:18" ht="168">
      <c r="A1672" s="222">
        <v>576</v>
      </c>
      <c r="B1672" s="222"/>
      <c r="C1672" s="254" t="s">
        <v>979</v>
      </c>
      <c r="D1672" s="254" t="s">
        <v>1640</v>
      </c>
      <c r="E1672" s="254">
        <v>10</v>
      </c>
      <c r="F1672" s="284" t="s">
        <v>371</v>
      </c>
      <c r="G1672" s="284"/>
      <c r="H1672" s="284"/>
      <c r="I1672" s="285" t="s">
        <v>248</v>
      </c>
      <c r="J1672" s="284" t="s">
        <v>179</v>
      </c>
      <c r="K1672" s="286">
        <v>5.43</v>
      </c>
      <c r="L1672" s="287">
        <v>5.43</v>
      </c>
      <c r="M1672" s="286" t="s">
        <v>182</v>
      </c>
      <c r="N1672" s="288" t="s">
        <v>182</v>
      </c>
      <c r="O1672" s="289">
        <v>5.43</v>
      </c>
      <c r="P1672" s="112">
        <v>1</v>
      </c>
      <c r="Q1672" s="113"/>
      <c r="R1672" s="113"/>
    </row>
    <row r="1673" spans="1:18" ht="168">
      <c r="A1673" s="226">
        <v>576</v>
      </c>
      <c r="B1673" s="226"/>
      <c r="C1673" s="101" t="s">
        <v>979</v>
      </c>
      <c r="D1673" s="101" t="s">
        <v>1640</v>
      </c>
      <c r="E1673" s="101">
        <v>10</v>
      </c>
      <c r="F1673" s="90" t="s">
        <v>1672</v>
      </c>
      <c r="G1673" s="96" t="s">
        <v>1673</v>
      </c>
      <c r="H1673" s="276">
        <v>1</v>
      </c>
      <c r="I1673" s="90" t="s">
        <v>1674</v>
      </c>
      <c r="J1673" s="90" t="s">
        <v>1124</v>
      </c>
      <c r="K1673" s="276">
        <v>6.61</v>
      </c>
      <c r="L1673" s="277">
        <v>5.51</v>
      </c>
      <c r="M1673" s="278"/>
      <c r="N1673" s="282"/>
      <c r="O1673" s="276">
        <v>6.61</v>
      </c>
      <c r="P1673" s="112">
        <v>2</v>
      </c>
      <c r="Q1673" s="113"/>
      <c r="R1673" s="113"/>
    </row>
    <row r="1674" spans="1:18" ht="21">
      <c r="A1674" s="225"/>
      <c r="B1674" s="225"/>
      <c r="C1674" s="137"/>
      <c r="D1674" s="137"/>
      <c r="E1674" s="137"/>
      <c r="F1674" s="111"/>
      <c r="G1674" s="111"/>
      <c r="H1674" s="272"/>
      <c r="I1674" s="111"/>
      <c r="J1674" s="111"/>
      <c r="K1674" s="272"/>
      <c r="L1674" s="273"/>
      <c r="M1674" s="274"/>
      <c r="N1674" s="272"/>
      <c r="O1674" s="272"/>
      <c r="P1674" s="114"/>
      <c r="Q1674" s="114"/>
      <c r="R1674" s="114"/>
    </row>
    <row r="1675" spans="1:18" ht="84">
      <c r="A1675" s="230">
        <v>577</v>
      </c>
      <c r="B1675" s="325"/>
      <c r="C1675" s="325" t="s">
        <v>976</v>
      </c>
      <c r="D1675" s="325" t="s">
        <v>1640</v>
      </c>
      <c r="E1675" s="325">
        <v>10</v>
      </c>
      <c r="F1675" s="325" t="s">
        <v>1449</v>
      </c>
      <c r="G1675" s="436"/>
      <c r="H1675" s="276"/>
      <c r="I1675" s="325" t="s">
        <v>1450</v>
      </c>
      <c r="J1675" s="326" t="s">
        <v>1385</v>
      </c>
      <c r="K1675" s="328">
        <v>3.192</v>
      </c>
      <c r="L1675" s="328">
        <v>3.192</v>
      </c>
      <c r="M1675" s="325" t="s">
        <v>1450</v>
      </c>
      <c r="N1675" s="375" t="s">
        <v>1450</v>
      </c>
      <c r="O1675" s="276">
        <v>3.19</v>
      </c>
      <c r="P1675" s="112">
        <v>1</v>
      </c>
      <c r="Q1675" s="113"/>
      <c r="R1675" s="113"/>
    </row>
    <row r="1676" spans="1:18" ht="168">
      <c r="A1676" s="229">
        <v>577</v>
      </c>
      <c r="B1676" s="316"/>
      <c r="C1676" s="316" t="s">
        <v>976</v>
      </c>
      <c r="D1676" s="316" t="s">
        <v>1640</v>
      </c>
      <c r="E1676" s="316">
        <v>10</v>
      </c>
      <c r="F1676" s="317" t="s">
        <v>372</v>
      </c>
      <c r="G1676" s="317"/>
      <c r="H1676" s="317"/>
      <c r="I1676" s="318" t="s">
        <v>248</v>
      </c>
      <c r="J1676" s="317" t="s">
        <v>179</v>
      </c>
      <c r="K1676" s="319">
        <v>3.21</v>
      </c>
      <c r="L1676" s="320">
        <v>3.21</v>
      </c>
      <c r="M1676" s="319" t="s">
        <v>182</v>
      </c>
      <c r="N1676" s="321" t="s">
        <v>182</v>
      </c>
      <c r="O1676" s="322">
        <v>3.21</v>
      </c>
      <c r="P1676" s="125">
        <v>2</v>
      </c>
      <c r="Q1676" s="126"/>
      <c r="R1676" s="126"/>
    </row>
    <row r="1677" spans="1:18" ht="168">
      <c r="A1677" s="226">
        <v>577</v>
      </c>
      <c r="B1677" s="101"/>
      <c r="C1677" s="101" t="s">
        <v>976</v>
      </c>
      <c r="D1677" s="101" t="s">
        <v>1640</v>
      </c>
      <c r="E1677" s="101">
        <v>10</v>
      </c>
      <c r="F1677" s="90" t="s">
        <v>1675</v>
      </c>
      <c r="G1677" s="436" t="s">
        <v>1673</v>
      </c>
      <c r="H1677" s="276">
        <v>4</v>
      </c>
      <c r="I1677" s="90" t="s">
        <v>1674</v>
      </c>
      <c r="J1677" s="90" t="s">
        <v>1124</v>
      </c>
      <c r="K1677" s="276">
        <v>13.02</v>
      </c>
      <c r="L1677" s="277">
        <v>2.7125</v>
      </c>
      <c r="M1677" s="278"/>
      <c r="N1677" s="282"/>
      <c r="O1677" s="276">
        <v>3.26</v>
      </c>
      <c r="P1677" s="112">
        <v>3</v>
      </c>
      <c r="Q1677" s="113"/>
      <c r="R1677" s="113"/>
    </row>
    <row r="1678" spans="1:18" ht="21">
      <c r="A1678" s="231"/>
      <c r="B1678" s="330"/>
      <c r="C1678" s="330"/>
      <c r="D1678" s="330"/>
      <c r="E1678" s="330"/>
      <c r="F1678" s="386"/>
      <c r="G1678" s="134"/>
      <c r="H1678" s="275"/>
      <c r="I1678" s="386"/>
      <c r="J1678" s="387"/>
      <c r="K1678" s="389"/>
      <c r="L1678" s="389"/>
      <c r="M1678" s="386"/>
      <c r="N1678" s="386"/>
      <c r="O1678" s="330"/>
      <c r="P1678" s="114"/>
      <c r="Q1678" s="114"/>
      <c r="R1678" s="114"/>
    </row>
    <row r="1679" spans="1:19" ht="84">
      <c r="A1679" s="230">
        <v>578</v>
      </c>
      <c r="B1679" s="325"/>
      <c r="C1679" s="325" t="s">
        <v>977</v>
      </c>
      <c r="D1679" s="325" t="s">
        <v>1640</v>
      </c>
      <c r="E1679" s="325">
        <v>10</v>
      </c>
      <c r="F1679" s="325" t="s">
        <v>1449</v>
      </c>
      <c r="G1679" s="436"/>
      <c r="H1679" s="276"/>
      <c r="I1679" s="325" t="s">
        <v>1450</v>
      </c>
      <c r="J1679" s="326" t="s">
        <v>1385</v>
      </c>
      <c r="K1679" s="328">
        <v>3.192</v>
      </c>
      <c r="L1679" s="328">
        <v>3.192</v>
      </c>
      <c r="M1679" s="325" t="s">
        <v>1450</v>
      </c>
      <c r="N1679" s="375" t="s">
        <v>1450</v>
      </c>
      <c r="O1679" s="276">
        <v>3.19</v>
      </c>
      <c r="P1679" s="112">
        <v>1</v>
      </c>
      <c r="Q1679" s="113"/>
      <c r="R1679" s="113"/>
      <c r="S1679" s="82" t="s">
        <v>1217</v>
      </c>
    </row>
    <row r="1680" spans="1:19" ht="168">
      <c r="A1680" s="222">
        <v>578</v>
      </c>
      <c r="B1680" s="254"/>
      <c r="C1680" s="254" t="s">
        <v>977</v>
      </c>
      <c r="D1680" s="254" t="s">
        <v>1640</v>
      </c>
      <c r="E1680" s="254">
        <v>10</v>
      </c>
      <c r="F1680" s="284" t="s">
        <v>373</v>
      </c>
      <c r="G1680" s="317"/>
      <c r="H1680" s="317"/>
      <c r="I1680" s="285" t="s">
        <v>248</v>
      </c>
      <c r="J1680" s="284" t="s">
        <v>179</v>
      </c>
      <c r="K1680" s="286">
        <v>3.21</v>
      </c>
      <c r="L1680" s="287">
        <v>3.21</v>
      </c>
      <c r="M1680" s="286" t="s">
        <v>182</v>
      </c>
      <c r="N1680" s="288" t="s">
        <v>182</v>
      </c>
      <c r="O1680" s="289">
        <v>3.21</v>
      </c>
      <c r="P1680" s="112">
        <v>2</v>
      </c>
      <c r="Q1680" s="113"/>
      <c r="R1680" s="113"/>
      <c r="S1680" s="82" t="s">
        <v>1217</v>
      </c>
    </row>
    <row r="1681" spans="1:18" ht="168">
      <c r="A1681" s="226">
        <v>578</v>
      </c>
      <c r="B1681" s="101"/>
      <c r="C1681" s="101" t="s">
        <v>977</v>
      </c>
      <c r="D1681" s="101" t="s">
        <v>1640</v>
      </c>
      <c r="E1681" s="101">
        <v>10</v>
      </c>
      <c r="F1681" s="90" t="s">
        <v>1676</v>
      </c>
      <c r="G1681" s="436" t="s">
        <v>1673</v>
      </c>
      <c r="H1681" s="276">
        <v>1</v>
      </c>
      <c r="I1681" s="90" t="s">
        <v>1674</v>
      </c>
      <c r="J1681" s="90" t="s">
        <v>1124</v>
      </c>
      <c r="K1681" s="276">
        <v>4.87</v>
      </c>
      <c r="L1681" s="277">
        <v>4.06</v>
      </c>
      <c r="M1681" s="278"/>
      <c r="N1681" s="282"/>
      <c r="O1681" s="276">
        <v>4.87</v>
      </c>
      <c r="P1681" s="112">
        <v>3</v>
      </c>
      <c r="Q1681" s="113"/>
      <c r="R1681" s="113"/>
    </row>
    <row r="1682" spans="1:18" ht="21">
      <c r="A1682" s="231"/>
      <c r="B1682" s="330"/>
      <c r="C1682" s="330"/>
      <c r="D1682" s="330"/>
      <c r="E1682" s="330"/>
      <c r="F1682" s="330"/>
      <c r="G1682" s="111"/>
      <c r="H1682" s="272"/>
      <c r="I1682" s="330"/>
      <c r="J1682" s="331"/>
      <c r="K1682" s="333"/>
      <c r="L1682" s="333"/>
      <c r="M1682" s="330"/>
      <c r="N1682" s="330"/>
      <c r="O1682" s="330"/>
      <c r="P1682" s="114"/>
      <c r="Q1682" s="114"/>
      <c r="R1682" s="114"/>
    </row>
    <row r="1683" spans="1:19" ht="84">
      <c r="A1683" s="230">
        <v>579</v>
      </c>
      <c r="B1683" s="325"/>
      <c r="C1683" s="325" t="s">
        <v>977</v>
      </c>
      <c r="D1683" s="325" t="s">
        <v>978</v>
      </c>
      <c r="E1683" s="325">
        <v>10</v>
      </c>
      <c r="F1683" s="325" t="s">
        <v>1451</v>
      </c>
      <c r="G1683" s="436"/>
      <c r="H1683" s="276"/>
      <c r="I1683" s="325" t="s">
        <v>1450</v>
      </c>
      <c r="J1683" s="326" t="s">
        <v>1385</v>
      </c>
      <c r="K1683" s="328">
        <v>8.04</v>
      </c>
      <c r="L1683" s="328">
        <v>8.04</v>
      </c>
      <c r="M1683" s="325" t="s">
        <v>1450</v>
      </c>
      <c r="N1683" s="375" t="s">
        <v>1450</v>
      </c>
      <c r="O1683" s="276">
        <v>8.04</v>
      </c>
      <c r="P1683" s="112">
        <v>1</v>
      </c>
      <c r="Q1683" s="113"/>
      <c r="R1683" s="113"/>
      <c r="S1683" s="82" t="s">
        <v>1217</v>
      </c>
    </row>
    <row r="1684" spans="1:18" ht="168">
      <c r="A1684" s="226">
        <v>579</v>
      </c>
      <c r="B1684" s="101"/>
      <c r="C1684" s="101" t="s">
        <v>977</v>
      </c>
      <c r="D1684" s="101" t="s">
        <v>978</v>
      </c>
      <c r="E1684" s="101">
        <v>10</v>
      </c>
      <c r="F1684" s="90" t="s">
        <v>1677</v>
      </c>
      <c r="G1684" s="436" t="s">
        <v>1673</v>
      </c>
      <c r="H1684" s="276">
        <v>1</v>
      </c>
      <c r="I1684" s="90" t="s">
        <v>1674</v>
      </c>
      <c r="J1684" s="90" t="s">
        <v>1124</v>
      </c>
      <c r="K1684" s="276">
        <v>9.18</v>
      </c>
      <c r="L1684" s="277">
        <v>7.65</v>
      </c>
      <c r="M1684" s="278"/>
      <c r="N1684" s="282"/>
      <c r="O1684" s="276">
        <v>9.18</v>
      </c>
      <c r="P1684" s="112">
        <v>2</v>
      </c>
      <c r="Q1684" s="113"/>
      <c r="R1684" s="113"/>
    </row>
    <row r="1685" spans="1:18" ht="168">
      <c r="A1685" s="229">
        <v>579</v>
      </c>
      <c r="B1685" s="316"/>
      <c r="C1685" s="316" t="s">
        <v>977</v>
      </c>
      <c r="D1685" s="316" t="s">
        <v>978</v>
      </c>
      <c r="E1685" s="316">
        <v>10</v>
      </c>
      <c r="F1685" s="317" t="s">
        <v>374</v>
      </c>
      <c r="G1685" s="317"/>
      <c r="H1685" s="317"/>
      <c r="I1685" s="318" t="s">
        <v>248</v>
      </c>
      <c r="J1685" s="317" t="s">
        <v>179</v>
      </c>
      <c r="K1685" s="319">
        <v>11.48</v>
      </c>
      <c r="L1685" s="320">
        <v>11.48</v>
      </c>
      <c r="M1685" s="319" t="s">
        <v>182</v>
      </c>
      <c r="N1685" s="321" t="s">
        <v>182</v>
      </c>
      <c r="O1685" s="322">
        <v>11.48</v>
      </c>
      <c r="P1685" s="125">
        <v>3</v>
      </c>
      <c r="Q1685" s="126"/>
      <c r="R1685" s="126"/>
    </row>
    <row r="1686" spans="1:18" ht="21">
      <c r="A1686" s="231"/>
      <c r="B1686" s="330"/>
      <c r="C1686" s="330"/>
      <c r="D1686" s="330"/>
      <c r="E1686" s="330"/>
      <c r="F1686" s="330"/>
      <c r="G1686" s="111"/>
      <c r="H1686" s="272"/>
      <c r="I1686" s="330"/>
      <c r="J1686" s="331"/>
      <c r="K1686" s="333"/>
      <c r="L1686" s="333"/>
      <c r="M1686" s="330"/>
      <c r="N1686" s="330"/>
      <c r="O1686" s="330"/>
      <c r="P1686" s="114"/>
      <c r="Q1686" s="114"/>
      <c r="R1686" s="114"/>
    </row>
    <row r="1687" spans="1:18" ht="210">
      <c r="A1687" s="229">
        <v>580</v>
      </c>
      <c r="B1687" s="316"/>
      <c r="C1687" s="316" t="s">
        <v>412</v>
      </c>
      <c r="D1687" s="457" t="s">
        <v>411</v>
      </c>
      <c r="E1687" s="316">
        <v>10</v>
      </c>
      <c r="F1687" s="317" t="s">
        <v>375</v>
      </c>
      <c r="G1687" s="317"/>
      <c r="H1687" s="317"/>
      <c r="I1687" s="318" t="s">
        <v>248</v>
      </c>
      <c r="J1687" s="317" t="s">
        <v>179</v>
      </c>
      <c r="K1687" s="319">
        <v>4.44</v>
      </c>
      <c r="L1687" s="320">
        <v>4.44</v>
      </c>
      <c r="M1687" s="319" t="s">
        <v>182</v>
      </c>
      <c r="N1687" s="321" t="s">
        <v>182</v>
      </c>
      <c r="O1687" s="322">
        <v>4.44</v>
      </c>
      <c r="P1687" s="125">
        <v>1</v>
      </c>
      <c r="Q1687" s="126"/>
      <c r="R1687" s="126"/>
    </row>
    <row r="1688" spans="1:18" ht="100.5">
      <c r="A1688" s="239">
        <v>580</v>
      </c>
      <c r="B1688" s="458"/>
      <c r="C1688" s="458" t="s">
        <v>412</v>
      </c>
      <c r="D1688" s="459" t="s">
        <v>411</v>
      </c>
      <c r="E1688" s="458">
        <v>10</v>
      </c>
      <c r="F1688" s="458" t="s">
        <v>1452</v>
      </c>
      <c r="G1688" s="335"/>
      <c r="H1688" s="335"/>
      <c r="I1688" s="458" t="s">
        <v>1450</v>
      </c>
      <c r="J1688" s="460" t="s">
        <v>1385</v>
      </c>
      <c r="K1688" s="461">
        <v>5.159999999999999</v>
      </c>
      <c r="L1688" s="461">
        <v>5.159999999999999</v>
      </c>
      <c r="M1688" s="458" t="s">
        <v>1450</v>
      </c>
      <c r="N1688" s="462" t="s">
        <v>1450</v>
      </c>
      <c r="O1688" s="276">
        <v>5.16</v>
      </c>
      <c r="P1688" s="141">
        <v>2</v>
      </c>
      <c r="Q1688" s="142"/>
      <c r="R1688" s="142"/>
    </row>
    <row r="1689" spans="1:18" ht="20.25">
      <c r="A1689" s="231"/>
      <c r="B1689" s="330"/>
      <c r="C1689" s="330"/>
      <c r="D1689" s="463"/>
      <c r="E1689" s="330"/>
      <c r="F1689" s="330"/>
      <c r="G1689" s="341"/>
      <c r="H1689" s="341"/>
      <c r="I1689" s="330"/>
      <c r="J1689" s="331"/>
      <c r="K1689" s="332"/>
      <c r="L1689" s="332"/>
      <c r="M1689" s="330"/>
      <c r="N1689" s="330"/>
      <c r="O1689" s="330"/>
      <c r="P1689" s="114"/>
      <c r="Q1689" s="114"/>
      <c r="R1689" s="114"/>
    </row>
    <row r="1690" spans="1:18" ht="129">
      <c r="A1690" s="230">
        <v>581</v>
      </c>
      <c r="B1690" s="325"/>
      <c r="C1690" s="325" t="s">
        <v>412</v>
      </c>
      <c r="D1690" s="464" t="s">
        <v>413</v>
      </c>
      <c r="E1690" s="325">
        <v>10</v>
      </c>
      <c r="F1690" s="325" t="s">
        <v>1453</v>
      </c>
      <c r="G1690" s="337"/>
      <c r="H1690" s="337"/>
      <c r="I1690" s="325" t="s">
        <v>1450</v>
      </c>
      <c r="J1690" s="326" t="s">
        <v>1385</v>
      </c>
      <c r="K1690" s="327">
        <v>8.04</v>
      </c>
      <c r="L1690" s="327">
        <v>8.04</v>
      </c>
      <c r="M1690" s="325" t="s">
        <v>1450</v>
      </c>
      <c r="N1690" s="325" t="s">
        <v>1450</v>
      </c>
      <c r="O1690" s="276">
        <v>8.04</v>
      </c>
      <c r="P1690" s="112">
        <v>1</v>
      </c>
      <c r="Q1690" s="113"/>
      <c r="R1690" s="113"/>
    </row>
    <row r="1691" spans="1:18" ht="273">
      <c r="A1691" s="222">
        <v>581</v>
      </c>
      <c r="B1691" s="254"/>
      <c r="C1691" s="254" t="s">
        <v>412</v>
      </c>
      <c r="D1691" s="480" t="s">
        <v>413</v>
      </c>
      <c r="E1691" s="254">
        <v>10</v>
      </c>
      <c r="F1691" s="337" t="s">
        <v>376</v>
      </c>
      <c r="G1691" s="337"/>
      <c r="H1691" s="337"/>
      <c r="I1691" s="481" t="s">
        <v>248</v>
      </c>
      <c r="J1691" s="337" t="s">
        <v>179</v>
      </c>
      <c r="K1691" s="289">
        <v>9.02</v>
      </c>
      <c r="L1691" s="482">
        <v>9.02</v>
      </c>
      <c r="M1691" s="289" t="s">
        <v>182</v>
      </c>
      <c r="N1691" s="289" t="s">
        <v>182</v>
      </c>
      <c r="O1691" s="289">
        <v>9.02</v>
      </c>
      <c r="P1691" s="112">
        <v>2</v>
      </c>
      <c r="Q1691" s="113"/>
      <c r="R1691" s="113"/>
    </row>
    <row r="1692" spans="1:18" ht="20.25">
      <c r="A1692" s="231"/>
      <c r="B1692" s="330"/>
      <c r="C1692" s="330"/>
      <c r="D1692" s="463"/>
      <c r="E1692" s="330"/>
      <c r="F1692" s="330"/>
      <c r="G1692" s="341"/>
      <c r="H1692" s="341"/>
      <c r="I1692" s="330"/>
      <c r="J1692" s="331"/>
      <c r="K1692" s="332"/>
      <c r="L1692" s="332"/>
      <c r="M1692" s="330"/>
      <c r="N1692" s="330"/>
      <c r="O1692" s="330"/>
      <c r="P1692" s="114"/>
      <c r="Q1692" s="114"/>
      <c r="R1692" s="114"/>
    </row>
    <row r="1693" spans="1:18" ht="315">
      <c r="A1693" s="229">
        <v>582</v>
      </c>
      <c r="B1693" s="316"/>
      <c r="C1693" s="316" t="s">
        <v>412</v>
      </c>
      <c r="D1693" s="457" t="s">
        <v>2309</v>
      </c>
      <c r="E1693" s="316">
        <v>10</v>
      </c>
      <c r="F1693" s="317" t="s">
        <v>377</v>
      </c>
      <c r="G1693" s="335"/>
      <c r="H1693" s="335"/>
      <c r="I1693" s="318" t="s">
        <v>248</v>
      </c>
      <c r="J1693" s="317" t="s">
        <v>179</v>
      </c>
      <c r="K1693" s="319">
        <v>6.92</v>
      </c>
      <c r="L1693" s="320">
        <v>6.92</v>
      </c>
      <c r="M1693" s="319" t="s">
        <v>182</v>
      </c>
      <c r="N1693" s="321" t="s">
        <v>182</v>
      </c>
      <c r="O1693" s="322">
        <v>6.92</v>
      </c>
      <c r="P1693" s="125">
        <v>1</v>
      </c>
      <c r="Q1693" s="126"/>
      <c r="R1693" s="126"/>
    </row>
    <row r="1694" spans="1:18" ht="129">
      <c r="A1694" s="230">
        <v>582</v>
      </c>
      <c r="B1694" s="325"/>
      <c r="C1694" s="325" t="s">
        <v>412</v>
      </c>
      <c r="D1694" s="464" t="s">
        <v>2309</v>
      </c>
      <c r="E1694" s="325">
        <v>10</v>
      </c>
      <c r="F1694" s="325" t="s">
        <v>1454</v>
      </c>
      <c r="G1694" s="337"/>
      <c r="H1694" s="337"/>
      <c r="I1694" s="325" t="s">
        <v>1450</v>
      </c>
      <c r="J1694" s="326" t="s">
        <v>1385</v>
      </c>
      <c r="K1694" s="327">
        <v>7.199999999999999</v>
      </c>
      <c r="L1694" s="327">
        <v>7.199999999999999</v>
      </c>
      <c r="M1694" s="325" t="s">
        <v>1450</v>
      </c>
      <c r="N1694" s="375" t="s">
        <v>1450</v>
      </c>
      <c r="O1694" s="278">
        <v>7.2</v>
      </c>
      <c r="P1694" s="112">
        <v>2</v>
      </c>
      <c r="Q1694" s="113"/>
      <c r="R1694" s="113"/>
    </row>
    <row r="1695" spans="1:18" ht="20.25">
      <c r="A1695" s="231"/>
      <c r="B1695" s="330"/>
      <c r="C1695" s="330"/>
      <c r="D1695" s="463"/>
      <c r="E1695" s="330"/>
      <c r="F1695" s="330"/>
      <c r="G1695" s="341"/>
      <c r="H1695" s="341"/>
      <c r="I1695" s="330"/>
      <c r="J1695" s="331"/>
      <c r="K1695" s="332"/>
      <c r="L1695" s="332"/>
      <c r="M1695" s="330"/>
      <c r="N1695" s="330"/>
      <c r="O1695" s="330"/>
      <c r="P1695" s="114"/>
      <c r="Q1695" s="114"/>
      <c r="R1695" s="114"/>
    </row>
    <row r="1696" spans="1:18" ht="61.5">
      <c r="A1696" s="222"/>
      <c r="B1696" s="222" t="s">
        <v>2728</v>
      </c>
      <c r="C1696" s="254"/>
      <c r="D1696" s="222" t="s">
        <v>871</v>
      </c>
      <c r="E1696" s="254"/>
      <c r="F1696" s="255"/>
      <c r="G1696" s="255"/>
      <c r="H1696" s="255"/>
      <c r="I1696" s="256"/>
      <c r="J1696" s="255"/>
      <c r="K1696" s="250"/>
      <c r="L1696" s="251"/>
      <c r="M1696" s="250"/>
      <c r="N1696" s="290"/>
      <c r="O1696" s="250"/>
      <c r="P1696" s="112"/>
      <c r="Q1696" s="113"/>
      <c r="R1696" s="113"/>
    </row>
    <row r="1697" spans="1:18" ht="63">
      <c r="A1697" s="222">
        <v>583</v>
      </c>
      <c r="B1697" s="254" t="s">
        <v>463</v>
      </c>
      <c r="C1697" s="254" t="s">
        <v>698</v>
      </c>
      <c r="D1697" s="254" t="s">
        <v>1609</v>
      </c>
      <c r="E1697" s="254">
        <v>200</v>
      </c>
      <c r="F1697" s="255" t="s">
        <v>1988</v>
      </c>
      <c r="G1697" s="255"/>
      <c r="H1697" s="255"/>
      <c r="I1697" s="256" t="s">
        <v>1723</v>
      </c>
      <c r="J1697" s="255" t="s">
        <v>1724</v>
      </c>
      <c r="K1697" s="250">
        <v>6.3</v>
      </c>
      <c r="L1697" s="251">
        <v>0.63</v>
      </c>
      <c r="M1697" s="250"/>
      <c r="N1697" s="290"/>
      <c r="O1697" s="250">
        <v>6.3</v>
      </c>
      <c r="P1697" s="112">
        <v>1</v>
      </c>
      <c r="Q1697" s="113"/>
      <c r="R1697" s="113"/>
    </row>
    <row r="1698" spans="1:18" ht="21">
      <c r="A1698" s="225"/>
      <c r="B1698" s="137"/>
      <c r="C1698" s="137"/>
      <c r="D1698" s="137"/>
      <c r="E1698" s="137"/>
      <c r="F1698" s="296"/>
      <c r="G1698" s="296"/>
      <c r="H1698" s="296"/>
      <c r="I1698" s="297"/>
      <c r="J1698" s="296"/>
      <c r="K1698" s="292"/>
      <c r="L1698" s="298"/>
      <c r="M1698" s="292"/>
      <c r="N1698" s="292"/>
      <c r="O1698" s="292"/>
      <c r="P1698" s="114"/>
      <c r="Q1698" s="114"/>
      <c r="R1698" s="114"/>
    </row>
    <row r="1699" spans="1:19" ht="126">
      <c r="A1699" s="226">
        <v>584</v>
      </c>
      <c r="B1699" s="101" t="s">
        <v>463</v>
      </c>
      <c r="C1699" s="101" t="s">
        <v>698</v>
      </c>
      <c r="D1699" s="101" t="s">
        <v>699</v>
      </c>
      <c r="E1699" s="101">
        <v>600</v>
      </c>
      <c r="F1699" s="90" t="s">
        <v>1678</v>
      </c>
      <c r="G1699" s="96" t="s">
        <v>26</v>
      </c>
      <c r="H1699" s="276">
        <v>20</v>
      </c>
      <c r="I1699" s="90" t="s">
        <v>1679</v>
      </c>
      <c r="J1699" s="90" t="s">
        <v>1124</v>
      </c>
      <c r="K1699" s="276">
        <v>4.62</v>
      </c>
      <c r="L1699" s="277">
        <v>0.1925</v>
      </c>
      <c r="M1699" s="278">
        <v>4.97</v>
      </c>
      <c r="N1699" s="282"/>
      <c r="O1699" s="276">
        <v>0.23</v>
      </c>
      <c r="P1699" s="112">
        <v>1</v>
      </c>
      <c r="Q1699" s="113"/>
      <c r="R1699" s="113"/>
      <c r="S1699" s="82" t="s">
        <v>1217</v>
      </c>
    </row>
    <row r="1700" spans="1:19" ht="57">
      <c r="A1700" s="230">
        <v>584</v>
      </c>
      <c r="B1700" s="325" t="s">
        <v>463</v>
      </c>
      <c r="C1700" s="325" t="s">
        <v>698</v>
      </c>
      <c r="D1700" s="325" t="s">
        <v>699</v>
      </c>
      <c r="E1700" s="325">
        <v>600</v>
      </c>
      <c r="F1700" s="325" t="s">
        <v>1455</v>
      </c>
      <c r="G1700" s="96"/>
      <c r="H1700" s="276"/>
      <c r="I1700" s="326" t="s">
        <v>1456</v>
      </c>
      <c r="J1700" s="326" t="s">
        <v>1385</v>
      </c>
      <c r="K1700" s="327">
        <f>L1700*20</f>
        <v>4.8</v>
      </c>
      <c r="L1700" s="327">
        <v>0.24</v>
      </c>
      <c r="M1700" s="328">
        <v>4.97</v>
      </c>
      <c r="N1700" s="329"/>
      <c r="O1700" s="276">
        <v>0.24</v>
      </c>
      <c r="P1700" s="112">
        <v>2</v>
      </c>
      <c r="Q1700" s="113"/>
      <c r="R1700" s="113"/>
      <c r="S1700" s="82" t="s">
        <v>1217</v>
      </c>
    </row>
    <row r="1701" spans="1:18" ht="63">
      <c r="A1701" s="222">
        <v>584</v>
      </c>
      <c r="B1701" s="254" t="s">
        <v>463</v>
      </c>
      <c r="C1701" s="254" t="s">
        <v>698</v>
      </c>
      <c r="D1701" s="254" t="s">
        <v>699</v>
      </c>
      <c r="E1701" s="254">
        <v>600</v>
      </c>
      <c r="F1701" s="255" t="s">
        <v>1989</v>
      </c>
      <c r="G1701" s="255"/>
      <c r="H1701" s="255"/>
      <c r="I1701" s="256" t="s">
        <v>1723</v>
      </c>
      <c r="J1701" s="255" t="s">
        <v>1724</v>
      </c>
      <c r="K1701" s="250">
        <v>0.77</v>
      </c>
      <c r="L1701" s="251">
        <v>0.77</v>
      </c>
      <c r="M1701" s="250"/>
      <c r="N1701" s="290"/>
      <c r="O1701" s="250">
        <v>0.77</v>
      </c>
      <c r="P1701" s="112">
        <v>3</v>
      </c>
      <c r="Q1701" s="113"/>
      <c r="R1701" s="113"/>
    </row>
    <row r="1702" spans="1:18" ht="21">
      <c r="A1702" s="231"/>
      <c r="B1702" s="330"/>
      <c r="C1702" s="330"/>
      <c r="D1702" s="330"/>
      <c r="E1702" s="330"/>
      <c r="F1702" s="330"/>
      <c r="G1702" s="111"/>
      <c r="H1702" s="272"/>
      <c r="I1702" s="331"/>
      <c r="J1702" s="331"/>
      <c r="K1702" s="332"/>
      <c r="L1702" s="332"/>
      <c r="M1702" s="333"/>
      <c r="N1702" s="333"/>
      <c r="O1702" s="333"/>
      <c r="P1702" s="114"/>
      <c r="Q1702" s="114"/>
      <c r="R1702" s="114"/>
    </row>
    <row r="1703" spans="1:18" ht="81.75">
      <c r="A1703" s="222">
        <v>585</v>
      </c>
      <c r="B1703" s="254" t="s">
        <v>464</v>
      </c>
      <c r="C1703" s="254" t="s">
        <v>700</v>
      </c>
      <c r="D1703" s="254" t="s">
        <v>2836</v>
      </c>
      <c r="E1703" s="444">
        <v>500</v>
      </c>
      <c r="F1703" s="255" t="s">
        <v>1990</v>
      </c>
      <c r="G1703" s="255"/>
      <c r="H1703" s="255"/>
      <c r="I1703" s="256" t="s">
        <v>1723</v>
      </c>
      <c r="J1703" s="255" t="s">
        <v>1724</v>
      </c>
      <c r="K1703" s="250">
        <v>10</v>
      </c>
      <c r="L1703" s="251">
        <v>1</v>
      </c>
      <c r="M1703" s="250"/>
      <c r="N1703" s="290"/>
      <c r="O1703" s="250">
        <v>10</v>
      </c>
      <c r="P1703" s="112">
        <v>1</v>
      </c>
      <c r="Q1703" s="113"/>
      <c r="R1703" s="113"/>
    </row>
    <row r="1704" spans="1:18" ht="21">
      <c r="A1704" s="225"/>
      <c r="B1704" s="137"/>
      <c r="C1704" s="137"/>
      <c r="D1704" s="137"/>
      <c r="E1704" s="446"/>
      <c r="F1704" s="296"/>
      <c r="G1704" s="296"/>
      <c r="H1704" s="296"/>
      <c r="I1704" s="297"/>
      <c r="J1704" s="296"/>
      <c r="K1704" s="292"/>
      <c r="L1704" s="298"/>
      <c r="M1704" s="292"/>
      <c r="N1704" s="292"/>
      <c r="O1704" s="292"/>
      <c r="P1704" s="114"/>
      <c r="Q1704" s="114"/>
      <c r="R1704" s="114"/>
    </row>
    <row r="1705" spans="1:18" ht="84">
      <c r="A1705" s="226">
        <v>586</v>
      </c>
      <c r="B1705" s="101" t="s">
        <v>464</v>
      </c>
      <c r="C1705" s="101" t="s">
        <v>2242</v>
      </c>
      <c r="D1705" s="101" t="s">
        <v>2762</v>
      </c>
      <c r="E1705" s="101">
        <v>300</v>
      </c>
      <c r="F1705" s="90" t="s">
        <v>1680</v>
      </c>
      <c r="G1705" s="96" t="s">
        <v>1345</v>
      </c>
      <c r="H1705" s="276">
        <v>1</v>
      </c>
      <c r="I1705" s="90"/>
      <c r="J1705" s="90" t="s">
        <v>1124</v>
      </c>
      <c r="K1705" s="276">
        <v>0.9</v>
      </c>
      <c r="L1705" s="277">
        <v>0.75</v>
      </c>
      <c r="M1705" s="278"/>
      <c r="N1705" s="282"/>
      <c r="O1705" s="278">
        <v>0.9</v>
      </c>
      <c r="P1705" s="112">
        <v>1</v>
      </c>
      <c r="Q1705" s="113"/>
      <c r="R1705" s="113"/>
    </row>
    <row r="1706" spans="1:18" ht="60.75">
      <c r="A1706" s="229">
        <v>586</v>
      </c>
      <c r="B1706" s="316" t="s">
        <v>464</v>
      </c>
      <c r="C1706" s="316" t="s">
        <v>2242</v>
      </c>
      <c r="D1706" s="316" t="s">
        <v>2762</v>
      </c>
      <c r="E1706" s="316">
        <v>300</v>
      </c>
      <c r="F1706" s="317" t="s">
        <v>378</v>
      </c>
      <c r="G1706" s="317"/>
      <c r="H1706" s="317"/>
      <c r="I1706" s="318" t="s">
        <v>248</v>
      </c>
      <c r="J1706" s="317" t="s">
        <v>179</v>
      </c>
      <c r="K1706" s="319">
        <v>0.99</v>
      </c>
      <c r="L1706" s="320">
        <v>0.99</v>
      </c>
      <c r="M1706" s="319" t="s">
        <v>182</v>
      </c>
      <c r="N1706" s="321" t="s">
        <v>182</v>
      </c>
      <c r="O1706" s="322">
        <v>0.99</v>
      </c>
      <c r="P1706" s="125">
        <v>2</v>
      </c>
      <c r="Q1706" s="126"/>
      <c r="R1706" s="126"/>
    </row>
    <row r="1707" spans="1:18" ht="21">
      <c r="A1707" s="225"/>
      <c r="B1707" s="137"/>
      <c r="C1707" s="137"/>
      <c r="D1707" s="137"/>
      <c r="E1707" s="137"/>
      <c r="F1707" s="111"/>
      <c r="G1707" s="111"/>
      <c r="H1707" s="272"/>
      <c r="I1707" s="111"/>
      <c r="J1707" s="111"/>
      <c r="K1707" s="272"/>
      <c r="L1707" s="273"/>
      <c r="M1707" s="274"/>
      <c r="N1707" s="272"/>
      <c r="O1707" s="272"/>
      <c r="P1707" s="114"/>
      <c r="Q1707" s="114"/>
      <c r="R1707" s="114"/>
    </row>
    <row r="1708" spans="1:18" ht="84">
      <c r="A1708" s="226">
        <v>587</v>
      </c>
      <c r="B1708" s="101" t="s">
        <v>464</v>
      </c>
      <c r="C1708" s="101" t="s">
        <v>2243</v>
      </c>
      <c r="D1708" s="101" t="s">
        <v>2310</v>
      </c>
      <c r="E1708" s="101">
        <v>5</v>
      </c>
      <c r="F1708" s="90" t="s">
        <v>1681</v>
      </c>
      <c r="G1708" s="96" t="s">
        <v>1345</v>
      </c>
      <c r="H1708" s="276">
        <v>1</v>
      </c>
      <c r="I1708" s="90"/>
      <c r="J1708" s="90" t="s">
        <v>1124</v>
      </c>
      <c r="K1708" s="276">
        <v>6.54</v>
      </c>
      <c r="L1708" s="277">
        <v>5.45</v>
      </c>
      <c r="M1708" s="278"/>
      <c r="N1708" s="282"/>
      <c r="O1708" s="276">
        <v>6.54</v>
      </c>
      <c r="P1708" s="112">
        <v>1</v>
      </c>
      <c r="Q1708" s="113"/>
      <c r="R1708" s="113"/>
    </row>
    <row r="1709" spans="1:18" ht="81">
      <c r="A1709" s="229">
        <v>587</v>
      </c>
      <c r="B1709" s="316" t="s">
        <v>464</v>
      </c>
      <c r="C1709" s="316" t="s">
        <v>2243</v>
      </c>
      <c r="D1709" s="316" t="s">
        <v>2310</v>
      </c>
      <c r="E1709" s="316">
        <v>5</v>
      </c>
      <c r="F1709" s="317" t="s">
        <v>379</v>
      </c>
      <c r="G1709" s="317"/>
      <c r="H1709" s="317"/>
      <c r="I1709" s="318" t="s">
        <v>248</v>
      </c>
      <c r="J1709" s="317" t="s">
        <v>179</v>
      </c>
      <c r="K1709" s="319">
        <v>7.33</v>
      </c>
      <c r="L1709" s="320">
        <v>7.33</v>
      </c>
      <c r="M1709" s="319" t="s">
        <v>182</v>
      </c>
      <c r="N1709" s="321" t="s">
        <v>182</v>
      </c>
      <c r="O1709" s="322">
        <v>7.33</v>
      </c>
      <c r="P1709" s="125">
        <v>2</v>
      </c>
      <c r="Q1709" s="126"/>
      <c r="R1709" s="126"/>
    </row>
    <row r="1710" spans="1:18" ht="21">
      <c r="A1710" s="225"/>
      <c r="B1710" s="137"/>
      <c r="C1710" s="137"/>
      <c r="D1710" s="137"/>
      <c r="E1710" s="137"/>
      <c r="F1710" s="111"/>
      <c r="G1710" s="111"/>
      <c r="H1710" s="272"/>
      <c r="I1710" s="111"/>
      <c r="J1710" s="111"/>
      <c r="K1710" s="272"/>
      <c r="L1710" s="273"/>
      <c r="M1710" s="274"/>
      <c r="N1710" s="272"/>
      <c r="O1710" s="272"/>
      <c r="P1710" s="114"/>
      <c r="Q1710" s="114"/>
      <c r="R1710" s="114"/>
    </row>
    <row r="1711" spans="1:18" ht="84">
      <c r="A1711" s="226">
        <v>588</v>
      </c>
      <c r="B1711" s="101" t="s">
        <v>464</v>
      </c>
      <c r="C1711" s="101" t="s">
        <v>315</v>
      </c>
      <c r="D1711" s="101" t="s">
        <v>990</v>
      </c>
      <c r="E1711" s="101">
        <v>5</v>
      </c>
      <c r="F1711" s="90" t="s">
        <v>1682</v>
      </c>
      <c r="G1711" s="96" t="s">
        <v>1345</v>
      </c>
      <c r="H1711" s="276">
        <v>1</v>
      </c>
      <c r="I1711" s="90"/>
      <c r="J1711" s="90" t="s">
        <v>1124</v>
      </c>
      <c r="K1711" s="276">
        <v>8.09</v>
      </c>
      <c r="L1711" s="277">
        <v>6.74</v>
      </c>
      <c r="M1711" s="278"/>
      <c r="N1711" s="282"/>
      <c r="O1711" s="276">
        <v>8.09</v>
      </c>
      <c r="P1711" s="112">
        <v>1</v>
      </c>
      <c r="Q1711" s="113"/>
      <c r="R1711" s="113"/>
    </row>
    <row r="1712" spans="1:18" ht="61.5">
      <c r="A1712" s="222">
        <v>588</v>
      </c>
      <c r="B1712" s="254" t="s">
        <v>464</v>
      </c>
      <c r="C1712" s="254" t="s">
        <v>315</v>
      </c>
      <c r="D1712" s="254" t="s">
        <v>990</v>
      </c>
      <c r="E1712" s="254">
        <v>5</v>
      </c>
      <c r="F1712" s="255" t="s">
        <v>1991</v>
      </c>
      <c r="G1712" s="255"/>
      <c r="H1712" s="255"/>
      <c r="I1712" s="256" t="s">
        <v>1992</v>
      </c>
      <c r="J1712" s="255" t="s">
        <v>1724</v>
      </c>
      <c r="K1712" s="250">
        <v>8.41</v>
      </c>
      <c r="L1712" s="251">
        <v>8.41</v>
      </c>
      <c r="M1712" s="250"/>
      <c r="N1712" s="290"/>
      <c r="O1712" s="250">
        <v>8.41</v>
      </c>
      <c r="P1712" s="112">
        <v>2</v>
      </c>
      <c r="Q1712" s="113"/>
      <c r="R1712" s="113"/>
    </row>
    <row r="1713" spans="1:18" ht="21">
      <c r="A1713" s="225"/>
      <c r="B1713" s="137"/>
      <c r="C1713" s="137"/>
      <c r="D1713" s="137"/>
      <c r="E1713" s="137"/>
      <c r="F1713" s="111"/>
      <c r="G1713" s="111"/>
      <c r="H1713" s="272"/>
      <c r="I1713" s="111"/>
      <c r="J1713" s="111"/>
      <c r="K1713" s="272"/>
      <c r="L1713" s="273"/>
      <c r="M1713" s="274"/>
      <c r="N1713" s="272"/>
      <c r="O1713" s="272"/>
      <c r="P1713" s="114"/>
      <c r="Q1713" s="114"/>
      <c r="R1713" s="114"/>
    </row>
    <row r="1714" spans="1:18" ht="105">
      <c r="A1714" s="222">
        <v>589</v>
      </c>
      <c r="B1714" s="254" t="s">
        <v>464</v>
      </c>
      <c r="C1714" s="254" t="s">
        <v>971</v>
      </c>
      <c r="D1714" s="254" t="s">
        <v>2986</v>
      </c>
      <c r="E1714" s="254">
        <v>23</v>
      </c>
      <c r="F1714" s="255"/>
      <c r="G1714" s="255"/>
      <c r="H1714" s="255"/>
      <c r="I1714" s="256"/>
      <c r="J1714" s="255"/>
      <c r="K1714" s="250"/>
      <c r="L1714" s="251"/>
      <c r="M1714" s="250"/>
      <c r="N1714" s="290"/>
      <c r="O1714" s="250"/>
      <c r="P1714" s="112">
        <v>0</v>
      </c>
      <c r="Q1714" s="113"/>
      <c r="R1714" s="113"/>
    </row>
    <row r="1715" spans="1:18" ht="21">
      <c r="A1715" s="225"/>
      <c r="B1715" s="137"/>
      <c r="C1715" s="137"/>
      <c r="D1715" s="137"/>
      <c r="E1715" s="137"/>
      <c r="F1715" s="296"/>
      <c r="G1715" s="296"/>
      <c r="H1715" s="296"/>
      <c r="I1715" s="297"/>
      <c r="J1715" s="296"/>
      <c r="K1715" s="292"/>
      <c r="L1715" s="298"/>
      <c r="M1715" s="292"/>
      <c r="N1715" s="292"/>
      <c r="O1715" s="292"/>
      <c r="P1715" s="114"/>
      <c r="Q1715" s="114"/>
      <c r="R1715" s="114"/>
    </row>
    <row r="1716" spans="1:18" ht="63">
      <c r="A1716" s="222">
        <v>590</v>
      </c>
      <c r="B1716" s="254" t="s">
        <v>464</v>
      </c>
      <c r="C1716" s="104" t="s">
        <v>2078</v>
      </c>
      <c r="D1716" s="104" t="s">
        <v>2079</v>
      </c>
      <c r="E1716" s="254">
        <v>5</v>
      </c>
      <c r="F1716" s="255"/>
      <c r="G1716" s="255"/>
      <c r="H1716" s="255"/>
      <c r="I1716" s="256"/>
      <c r="J1716" s="255"/>
      <c r="K1716" s="250"/>
      <c r="L1716" s="251"/>
      <c r="M1716" s="250"/>
      <c r="N1716" s="290"/>
      <c r="O1716" s="250"/>
      <c r="P1716" s="112">
        <v>0</v>
      </c>
      <c r="Q1716" s="113"/>
      <c r="R1716" s="113"/>
    </row>
    <row r="1717" spans="1:18" ht="21">
      <c r="A1717" s="225"/>
      <c r="B1717" s="137"/>
      <c r="C1717" s="143"/>
      <c r="D1717" s="143"/>
      <c r="E1717" s="137"/>
      <c r="F1717" s="296"/>
      <c r="G1717" s="296"/>
      <c r="H1717" s="296"/>
      <c r="I1717" s="297"/>
      <c r="J1717" s="296"/>
      <c r="K1717" s="292"/>
      <c r="L1717" s="298"/>
      <c r="M1717" s="292"/>
      <c r="N1717" s="292"/>
      <c r="O1717" s="292"/>
      <c r="P1717" s="114"/>
      <c r="Q1717" s="114"/>
      <c r="R1717" s="114"/>
    </row>
    <row r="1718" spans="1:18" ht="84">
      <c r="A1718" s="222">
        <v>591</v>
      </c>
      <c r="B1718" s="254" t="s">
        <v>464</v>
      </c>
      <c r="C1718" s="104" t="s">
        <v>2080</v>
      </c>
      <c r="D1718" s="104" t="s">
        <v>2081</v>
      </c>
      <c r="E1718" s="254">
        <v>2</v>
      </c>
      <c r="F1718" s="255"/>
      <c r="G1718" s="255"/>
      <c r="H1718" s="255"/>
      <c r="I1718" s="256"/>
      <c r="J1718" s="255"/>
      <c r="K1718" s="250"/>
      <c r="L1718" s="251"/>
      <c r="M1718" s="250"/>
      <c r="N1718" s="290"/>
      <c r="O1718" s="250"/>
      <c r="P1718" s="112">
        <v>0</v>
      </c>
      <c r="Q1718" s="113"/>
      <c r="R1718" s="113"/>
    </row>
    <row r="1719" spans="1:18" ht="21">
      <c r="A1719" s="225"/>
      <c r="B1719" s="137"/>
      <c r="C1719" s="143"/>
      <c r="D1719" s="143"/>
      <c r="E1719" s="137"/>
      <c r="F1719" s="296"/>
      <c r="G1719" s="296"/>
      <c r="H1719" s="296"/>
      <c r="I1719" s="297"/>
      <c r="J1719" s="296"/>
      <c r="K1719" s="292"/>
      <c r="L1719" s="298"/>
      <c r="M1719" s="292"/>
      <c r="N1719" s="292"/>
      <c r="O1719" s="292"/>
      <c r="P1719" s="114"/>
      <c r="Q1719" s="114"/>
      <c r="R1719" s="114"/>
    </row>
    <row r="1720" spans="1:18" ht="41.25">
      <c r="A1720" s="222"/>
      <c r="B1720" s="222"/>
      <c r="C1720" s="254"/>
      <c r="D1720" s="308" t="s">
        <v>2216</v>
      </c>
      <c r="E1720" s="254"/>
      <c r="F1720" s="255"/>
      <c r="G1720" s="255"/>
      <c r="H1720" s="255"/>
      <c r="I1720" s="256"/>
      <c r="J1720" s="255"/>
      <c r="K1720" s="250"/>
      <c r="L1720" s="251"/>
      <c r="M1720" s="250"/>
      <c r="N1720" s="290"/>
      <c r="O1720" s="250"/>
      <c r="P1720" s="112"/>
      <c r="Q1720" s="113"/>
      <c r="R1720" s="113"/>
    </row>
    <row r="1721" spans="1:18" ht="81.75">
      <c r="A1721" s="222"/>
      <c r="B1721" s="222" t="s">
        <v>2218</v>
      </c>
      <c r="C1721" s="254"/>
      <c r="D1721" s="308" t="s">
        <v>2217</v>
      </c>
      <c r="E1721" s="254"/>
      <c r="F1721" s="255"/>
      <c r="G1721" s="255"/>
      <c r="H1721" s="255"/>
      <c r="I1721" s="256"/>
      <c r="J1721" s="255"/>
      <c r="K1721" s="250"/>
      <c r="L1721" s="251"/>
      <c r="M1721" s="250"/>
      <c r="N1721" s="290"/>
      <c r="O1721" s="250"/>
      <c r="P1721" s="112"/>
      <c r="Q1721" s="113"/>
      <c r="R1721" s="113"/>
    </row>
    <row r="1722" spans="1:18" ht="105">
      <c r="A1722" s="222">
        <v>592</v>
      </c>
      <c r="B1722" s="254" t="s">
        <v>2380</v>
      </c>
      <c r="C1722" s="254" t="s">
        <v>101</v>
      </c>
      <c r="D1722" s="195" t="s">
        <v>1410</v>
      </c>
      <c r="E1722" s="254">
        <v>50</v>
      </c>
      <c r="F1722" s="96" t="s">
        <v>1916</v>
      </c>
      <c r="G1722" s="96"/>
      <c r="H1722" s="96"/>
      <c r="I1722" s="96" t="s">
        <v>157</v>
      </c>
      <c r="J1722" s="279" t="s">
        <v>147</v>
      </c>
      <c r="K1722" s="280">
        <v>520</v>
      </c>
      <c r="L1722" s="281">
        <f>K1722/10</f>
        <v>52</v>
      </c>
      <c r="M1722" s="279">
        <v>549.72</v>
      </c>
      <c r="N1722" s="295"/>
      <c r="O1722" s="280">
        <v>520</v>
      </c>
      <c r="P1722" s="112">
        <v>1</v>
      </c>
      <c r="Q1722" s="113"/>
      <c r="R1722" s="113"/>
    </row>
    <row r="1723" spans="1:18" ht="21">
      <c r="A1723" s="225"/>
      <c r="B1723" s="137"/>
      <c r="C1723" s="137"/>
      <c r="D1723" s="168"/>
      <c r="E1723" s="137"/>
      <c r="F1723" s="111"/>
      <c r="G1723" s="111"/>
      <c r="H1723" s="111"/>
      <c r="I1723" s="111"/>
      <c r="J1723" s="272"/>
      <c r="K1723" s="274"/>
      <c r="L1723" s="273"/>
      <c r="M1723" s="272"/>
      <c r="N1723" s="272"/>
      <c r="O1723" s="272"/>
      <c r="P1723" s="114"/>
      <c r="Q1723" s="114"/>
      <c r="R1723" s="114"/>
    </row>
    <row r="1724" spans="1:18" ht="105">
      <c r="A1724" s="222">
        <v>593</v>
      </c>
      <c r="B1724" s="254" t="s">
        <v>2380</v>
      </c>
      <c r="C1724" s="254" t="s">
        <v>101</v>
      </c>
      <c r="D1724" s="195" t="s">
        <v>1412</v>
      </c>
      <c r="E1724" s="254">
        <v>50</v>
      </c>
      <c r="F1724" s="96" t="s">
        <v>1917</v>
      </c>
      <c r="G1724" s="96"/>
      <c r="H1724" s="96"/>
      <c r="I1724" s="96" t="s">
        <v>157</v>
      </c>
      <c r="J1724" s="279" t="s">
        <v>147</v>
      </c>
      <c r="K1724" s="280">
        <v>260</v>
      </c>
      <c r="L1724" s="281">
        <f>K1724/10</f>
        <v>26</v>
      </c>
      <c r="M1724" s="279">
        <v>274.86</v>
      </c>
      <c r="N1724" s="295"/>
      <c r="O1724" s="280">
        <v>260</v>
      </c>
      <c r="P1724" s="147">
        <v>1</v>
      </c>
      <c r="Q1724" s="113"/>
      <c r="R1724" s="113"/>
    </row>
    <row r="1725" spans="1:18" ht="21">
      <c r="A1725" s="225"/>
      <c r="B1725" s="137"/>
      <c r="C1725" s="137"/>
      <c r="D1725" s="168"/>
      <c r="E1725" s="137"/>
      <c r="F1725" s="111"/>
      <c r="G1725" s="111"/>
      <c r="H1725" s="111"/>
      <c r="I1725" s="111"/>
      <c r="J1725" s="272"/>
      <c r="K1725" s="274"/>
      <c r="L1725" s="273"/>
      <c r="M1725" s="272"/>
      <c r="N1725" s="272"/>
      <c r="O1725" s="272"/>
      <c r="P1725" s="114"/>
      <c r="Q1725" s="114"/>
      <c r="R1725" s="114"/>
    </row>
    <row r="1726" spans="1:18" ht="105">
      <c r="A1726" s="222">
        <v>594</v>
      </c>
      <c r="B1726" s="254" t="s">
        <v>2380</v>
      </c>
      <c r="C1726" s="254" t="s">
        <v>101</v>
      </c>
      <c r="D1726" s="195" t="s">
        <v>1411</v>
      </c>
      <c r="E1726" s="254">
        <v>50</v>
      </c>
      <c r="F1726" s="96" t="s">
        <v>1918</v>
      </c>
      <c r="G1726" s="96"/>
      <c r="H1726" s="96"/>
      <c r="I1726" s="96" t="s">
        <v>157</v>
      </c>
      <c r="J1726" s="279" t="s">
        <v>147</v>
      </c>
      <c r="K1726" s="280">
        <v>999</v>
      </c>
      <c r="L1726" s="281">
        <f>K1726/10</f>
        <v>99.9</v>
      </c>
      <c r="M1726" s="279">
        <v>1099.42</v>
      </c>
      <c r="N1726" s="295"/>
      <c r="O1726" s="280">
        <v>999</v>
      </c>
      <c r="P1726" s="112">
        <v>1</v>
      </c>
      <c r="Q1726" s="113"/>
      <c r="R1726" s="113"/>
    </row>
    <row r="1727" spans="1:18" ht="21">
      <c r="A1727" s="225"/>
      <c r="B1727" s="137"/>
      <c r="C1727" s="137"/>
      <c r="D1727" s="168"/>
      <c r="E1727" s="137"/>
      <c r="F1727" s="111"/>
      <c r="G1727" s="111"/>
      <c r="H1727" s="111"/>
      <c r="I1727" s="111"/>
      <c r="J1727" s="272"/>
      <c r="K1727" s="274"/>
      <c r="L1727" s="273"/>
      <c r="M1727" s="272"/>
      <c r="N1727" s="272"/>
      <c r="O1727" s="272"/>
      <c r="P1727" s="114"/>
      <c r="Q1727" s="114"/>
      <c r="R1727" s="114"/>
    </row>
    <row r="1728" spans="1:18" ht="126">
      <c r="A1728" s="226">
        <v>595</v>
      </c>
      <c r="B1728" s="101" t="s">
        <v>2380</v>
      </c>
      <c r="C1728" s="195" t="s">
        <v>1082</v>
      </c>
      <c r="D1728" s="195" t="s">
        <v>1413</v>
      </c>
      <c r="E1728" s="101">
        <v>50</v>
      </c>
      <c r="F1728" s="90" t="s">
        <v>1683</v>
      </c>
      <c r="G1728" s="96" t="s">
        <v>1667</v>
      </c>
      <c r="H1728" s="276">
        <v>10</v>
      </c>
      <c r="I1728" s="90" t="s">
        <v>1164</v>
      </c>
      <c r="J1728" s="90" t="s">
        <v>1124</v>
      </c>
      <c r="K1728" s="276">
        <v>482.4</v>
      </c>
      <c r="L1728" s="277">
        <v>40.2</v>
      </c>
      <c r="M1728" s="278">
        <v>657.68</v>
      </c>
      <c r="N1728" s="282"/>
      <c r="O1728" s="276">
        <v>48.24</v>
      </c>
      <c r="P1728" s="112">
        <v>1</v>
      </c>
      <c r="Q1728" s="113"/>
      <c r="R1728" s="113"/>
    </row>
    <row r="1729" spans="1:18" ht="81">
      <c r="A1729" s="229">
        <v>595</v>
      </c>
      <c r="B1729" s="316" t="s">
        <v>2380</v>
      </c>
      <c r="C1729" s="465" t="s">
        <v>1082</v>
      </c>
      <c r="D1729" s="465" t="s">
        <v>1413</v>
      </c>
      <c r="E1729" s="316">
        <v>50</v>
      </c>
      <c r="F1729" s="317" t="s">
        <v>380</v>
      </c>
      <c r="G1729" s="317"/>
      <c r="H1729" s="317"/>
      <c r="I1729" s="318" t="s">
        <v>178</v>
      </c>
      <c r="J1729" s="317" t="s">
        <v>179</v>
      </c>
      <c r="K1729" s="319">
        <v>50.22</v>
      </c>
      <c r="L1729" s="320">
        <v>50.22</v>
      </c>
      <c r="M1729" s="319">
        <v>65.76</v>
      </c>
      <c r="N1729" s="321">
        <v>65.76</v>
      </c>
      <c r="O1729" s="322">
        <v>50.22</v>
      </c>
      <c r="P1729" s="125">
        <v>2</v>
      </c>
      <c r="Q1729" s="126"/>
      <c r="R1729" s="126"/>
    </row>
    <row r="1730" spans="1:18" ht="21">
      <c r="A1730" s="225"/>
      <c r="B1730" s="137"/>
      <c r="C1730" s="168"/>
      <c r="D1730" s="168"/>
      <c r="E1730" s="137"/>
      <c r="F1730" s="111"/>
      <c r="G1730" s="111"/>
      <c r="H1730" s="272"/>
      <c r="I1730" s="111"/>
      <c r="J1730" s="111"/>
      <c r="K1730" s="272"/>
      <c r="L1730" s="273"/>
      <c r="M1730" s="274"/>
      <c r="N1730" s="272"/>
      <c r="O1730" s="272"/>
      <c r="P1730" s="114"/>
      <c r="Q1730" s="114"/>
      <c r="R1730" s="114"/>
    </row>
    <row r="1731" spans="1:18" ht="126">
      <c r="A1731" s="226">
        <v>596</v>
      </c>
      <c r="B1731" s="101" t="s">
        <v>2380</v>
      </c>
      <c r="C1731" s="195" t="s">
        <v>1082</v>
      </c>
      <c r="D1731" s="195" t="s">
        <v>2349</v>
      </c>
      <c r="E1731" s="101">
        <v>50</v>
      </c>
      <c r="F1731" s="90" t="s">
        <v>1684</v>
      </c>
      <c r="G1731" s="96" t="s">
        <v>1667</v>
      </c>
      <c r="H1731" s="276">
        <v>10</v>
      </c>
      <c r="I1731" s="90" t="s">
        <v>1164</v>
      </c>
      <c r="J1731" s="90" t="s">
        <v>1124</v>
      </c>
      <c r="K1731" s="276">
        <v>238.2</v>
      </c>
      <c r="L1731" s="277">
        <v>19.85</v>
      </c>
      <c r="M1731" s="278">
        <v>328.84</v>
      </c>
      <c r="N1731" s="282"/>
      <c r="O1731" s="276">
        <v>23.82</v>
      </c>
      <c r="P1731" s="112">
        <v>1</v>
      </c>
      <c r="Q1731" s="113"/>
      <c r="R1731" s="113"/>
    </row>
    <row r="1732" spans="1:18" ht="81">
      <c r="A1732" s="229">
        <v>596</v>
      </c>
      <c r="B1732" s="316" t="s">
        <v>2380</v>
      </c>
      <c r="C1732" s="465" t="s">
        <v>1082</v>
      </c>
      <c r="D1732" s="465" t="s">
        <v>2349</v>
      </c>
      <c r="E1732" s="316">
        <v>50</v>
      </c>
      <c r="F1732" s="317" t="s">
        <v>381</v>
      </c>
      <c r="G1732" s="317"/>
      <c r="H1732" s="317"/>
      <c r="I1732" s="318" t="s">
        <v>178</v>
      </c>
      <c r="J1732" s="317" t="s">
        <v>179</v>
      </c>
      <c r="K1732" s="319">
        <v>24.78</v>
      </c>
      <c r="L1732" s="320">
        <v>24.78</v>
      </c>
      <c r="M1732" s="319">
        <v>32.88</v>
      </c>
      <c r="N1732" s="321">
        <v>32.88</v>
      </c>
      <c r="O1732" s="322">
        <v>24.78</v>
      </c>
      <c r="P1732" s="125">
        <v>2</v>
      </c>
      <c r="Q1732" s="126"/>
      <c r="R1732" s="126"/>
    </row>
    <row r="1733" spans="1:18" ht="21">
      <c r="A1733" s="225"/>
      <c r="B1733" s="137"/>
      <c r="C1733" s="168"/>
      <c r="D1733" s="168"/>
      <c r="E1733" s="137"/>
      <c r="F1733" s="111"/>
      <c r="G1733" s="111"/>
      <c r="H1733" s="272"/>
      <c r="I1733" s="111"/>
      <c r="J1733" s="111"/>
      <c r="K1733" s="272"/>
      <c r="L1733" s="273"/>
      <c r="M1733" s="274"/>
      <c r="N1733" s="272"/>
      <c r="O1733" s="272"/>
      <c r="P1733" s="114"/>
      <c r="Q1733" s="114"/>
      <c r="R1733" s="114"/>
    </row>
    <row r="1734" spans="1:18" ht="61.5">
      <c r="A1734" s="222">
        <v>597</v>
      </c>
      <c r="B1734" s="106" t="s">
        <v>2380</v>
      </c>
      <c r="C1734" s="106" t="s">
        <v>393</v>
      </c>
      <c r="D1734" s="106" t="s">
        <v>394</v>
      </c>
      <c r="E1734" s="106">
        <v>200</v>
      </c>
      <c r="F1734" s="255" t="s">
        <v>1993</v>
      </c>
      <c r="G1734" s="255"/>
      <c r="H1734" s="255"/>
      <c r="I1734" s="256" t="s">
        <v>1729</v>
      </c>
      <c r="J1734" s="255" t="s">
        <v>1724</v>
      </c>
      <c r="K1734" s="250">
        <v>450</v>
      </c>
      <c r="L1734" s="251">
        <v>45</v>
      </c>
      <c r="M1734" s="250">
        <v>484.26</v>
      </c>
      <c r="N1734" s="290"/>
      <c r="O1734" s="250">
        <v>450</v>
      </c>
      <c r="P1734" s="112">
        <v>1</v>
      </c>
      <c r="Q1734" s="113"/>
      <c r="R1734" s="113"/>
    </row>
    <row r="1735" spans="1:18" ht="21">
      <c r="A1735" s="225"/>
      <c r="B1735" s="148"/>
      <c r="C1735" s="148"/>
      <c r="D1735" s="148"/>
      <c r="E1735" s="148"/>
      <c r="F1735" s="296"/>
      <c r="G1735" s="296"/>
      <c r="H1735" s="296"/>
      <c r="I1735" s="297"/>
      <c r="J1735" s="296"/>
      <c r="K1735" s="292"/>
      <c r="L1735" s="298"/>
      <c r="M1735" s="292"/>
      <c r="N1735" s="292"/>
      <c r="O1735" s="292"/>
      <c r="P1735" s="114"/>
      <c r="Q1735" s="114"/>
      <c r="R1735" s="114"/>
    </row>
    <row r="1736" spans="1:18" ht="61.5">
      <c r="A1736" s="222">
        <v>598</v>
      </c>
      <c r="B1736" s="106" t="s">
        <v>2380</v>
      </c>
      <c r="C1736" s="106" t="s">
        <v>395</v>
      </c>
      <c r="D1736" s="106" t="s">
        <v>401</v>
      </c>
      <c r="E1736" s="106">
        <v>100</v>
      </c>
      <c r="F1736" s="255" t="s">
        <v>1994</v>
      </c>
      <c r="G1736" s="255"/>
      <c r="H1736" s="255"/>
      <c r="I1736" s="256" t="s">
        <v>1729</v>
      </c>
      <c r="J1736" s="255" t="s">
        <v>1724</v>
      </c>
      <c r="K1736" s="250">
        <v>178.1</v>
      </c>
      <c r="L1736" s="251">
        <v>17.81</v>
      </c>
      <c r="M1736" s="250">
        <v>178.15</v>
      </c>
      <c r="N1736" s="290"/>
      <c r="O1736" s="250">
        <v>178.1</v>
      </c>
      <c r="P1736" s="112">
        <v>1</v>
      </c>
      <c r="Q1736" s="113"/>
      <c r="R1736" s="113"/>
    </row>
    <row r="1737" spans="1:18" ht="21">
      <c r="A1737" s="225"/>
      <c r="B1737" s="148"/>
      <c r="C1737" s="148"/>
      <c r="D1737" s="148"/>
      <c r="E1737" s="148"/>
      <c r="F1737" s="296"/>
      <c r="G1737" s="296"/>
      <c r="H1737" s="296"/>
      <c r="I1737" s="297"/>
      <c r="J1737" s="296"/>
      <c r="K1737" s="292"/>
      <c r="L1737" s="298"/>
      <c r="M1737" s="292"/>
      <c r="N1737" s="292"/>
      <c r="O1737" s="292"/>
      <c r="P1737" s="114"/>
      <c r="Q1737" s="114"/>
      <c r="R1737" s="114"/>
    </row>
    <row r="1738" spans="1:18" ht="61.5">
      <c r="A1738" s="222">
        <v>599</v>
      </c>
      <c r="B1738" s="106" t="s">
        <v>2380</v>
      </c>
      <c r="C1738" s="106" t="s">
        <v>395</v>
      </c>
      <c r="D1738" s="106" t="s">
        <v>396</v>
      </c>
      <c r="E1738" s="106">
        <v>550</v>
      </c>
      <c r="F1738" s="255" t="s">
        <v>1995</v>
      </c>
      <c r="G1738" s="255"/>
      <c r="H1738" s="255"/>
      <c r="I1738" s="256" t="s">
        <v>1729</v>
      </c>
      <c r="J1738" s="255" t="s">
        <v>1724</v>
      </c>
      <c r="K1738" s="250">
        <v>356.22</v>
      </c>
      <c r="L1738" s="251">
        <v>35.622</v>
      </c>
      <c r="M1738" s="250">
        <v>356.29</v>
      </c>
      <c r="N1738" s="290"/>
      <c r="O1738" s="250">
        <v>356.22</v>
      </c>
      <c r="P1738" s="112">
        <v>1</v>
      </c>
      <c r="Q1738" s="113"/>
      <c r="R1738" s="113"/>
    </row>
    <row r="1739" spans="1:18" ht="21">
      <c r="A1739" s="225"/>
      <c r="B1739" s="148"/>
      <c r="C1739" s="148"/>
      <c r="D1739" s="148"/>
      <c r="E1739" s="148"/>
      <c r="F1739" s="296"/>
      <c r="G1739" s="296"/>
      <c r="H1739" s="296"/>
      <c r="I1739" s="297"/>
      <c r="J1739" s="296"/>
      <c r="K1739" s="292"/>
      <c r="L1739" s="298"/>
      <c r="M1739" s="292"/>
      <c r="N1739" s="292"/>
      <c r="O1739" s="292"/>
      <c r="P1739" s="114"/>
      <c r="Q1739" s="114"/>
      <c r="R1739" s="114"/>
    </row>
    <row r="1740" spans="1:18" ht="61.5">
      <c r="A1740" s="222">
        <v>600</v>
      </c>
      <c r="B1740" s="106" t="s">
        <v>2380</v>
      </c>
      <c r="C1740" s="106" t="s">
        <v>395</v>
      </c>
      <c r="D1740" s="106" t="s">
        <v>400</v>
      </c>
      <c r="E1740" s="106">
        <v>550</v>
      </c>
      <c r="F1740" s="255" t="s">
        <v>1996</v>
      </c>
      <c r="G1740" s="255"/>
      <c r="H1740" s="255"/>
      <c r="I1740" s="256" t="s">
        <v>1729</v>
      </c>
      <c r="J1740" s="255" t="s">
        <v>1724</v>
      </c>
      <c r="K1740" s="250">
        <v>712.5</v>
      </c>
      <c r="L1740" s="251">
        <v>71.25</v>
      </c>
      <c r="M1740" s="250">
        <v>712.58</v>
      </c>
      <c r="N1740" s="290"/>
      <c r="O1740" s="250">
        <v>712.5</v>
      </c>
      <c r="P1740" s="112">
        <v>1</v>
      </c>
      <c r="Q1740" s="113"/>
      <c r="R1740" s="113"/>
    </row>
    <row r="1741" spans="1:18" ht="21">
      <c r="A1741" s="225"/>
      <c r="B1741" s="148"/>
      <c r="C1741" s="148"/>
      <c r="D1741" s="148"/>
      <c r="E1741" s="148"/>
      <c r="F1741" s="296"/>
      <c r="G1741" s="296"/>
      <c r="H1741" s="296"/>
      <c r="I1741" s="297"/>
      <c r="J1741" s="296"/>
      <c r="K1741" s="292"/>
      <c r="L1741" s="298"/>
      <c r="M1741" s="292"/>
      <c r="N1741" s="292"/>
      <c r="O1741" s="292"/>
      <c r="P1741" s="114"/>
      <c r="Q1741" s="114"/>
      <c r="R1741" s="114"/>
    </row>
    <row r="1742" spans="1:18" ht="61.5">
      <c r="A1742" s="222">
        <v>601</v>
      </c>
      <c r="B1742" s="106" t="s">
        <v>399</v>
      </c>
      <c r="C1742" s="106" t="s">
        <v>397</v>
      </c>
      <c r="D1742" s="106" t="s">
        <v>398</v>
      </c>
      <c r="E1742" s="106">
        <v>30</v>
      </c>
      <c r="F1742" s="255" t="s">
        <v>1997</v>
      </c>
      <c r="G1742" s="255"/>
      <c r="H1742" s="255"/>
      <c r="I1742" s="256" t="s">
        <v>1723</v>
      </c>
      <c r="J1742" s="255" t="s">
        <v>1724</v>
      </c>
      <c r="K1742" s="250">
        <v>634.8</v>
      </c>
      <c r="L1742" s="251">
        <v>63.48</v>
      </c>
      <c r="M1742" s="250">
        <v>634.85</v>
      </c>
      <c r="N1742" s="290"/>
      <c r="O1742" s="250">
        <v>634.8</v>
      </c>
      <c r="P1742" s="112">
        <v>1</v>
      </c>
      <c r="Q1742" s="113"/>
      <c r="R1742" s="113"/>
    </row>
    <row r="1743" spans="1:18" ht="21">
      <c r="A1743" s="225"/>
      <c r="B1743" s="148"/>
      <c r="C1743" s="148"/>
      <c r="D1743" s="148"/>
      <c r="E1743" s="148"/>
      <c r="F1743" s="296"/>
      <c r="G1743" s="296"/>
      <c r="H1743" s="296"/>
      <c r="I1743" s="297"/>
      <c r="J1743" s="296"/>
      <c r="K1743" s="292"/>
      <c r="L1743" s="298"/>
      <c r="M1743" s="292"/>
      <c r="N1743" s="292"/>
      <c r="O1743" s="292"/>
      <c r="P1743" s="114"/>
      <c r="Q1743" s="114"/>
      <c r="R1743" s="114"/>
    </row>
    <row r="1744" spans="1:18" ht="81.75">
      <c r="A1744" s="222"/>
      <c r="B1744" s="222" t="s">
        <v>2219</v>
      </c>
      <c r="C1744" s="254"/>
      <c r="D1744" s="308" t="s">
        <v>2220</v>
      </c>
      <c r="E1744" s="254"/>
      <c r="F1744" s="255"/>
      <c r="G1744" s="255"/>
      <c r="H1744" s="255"/>
      <c r="I1744" s="256"/>
      <c r="J1744" s="255"/>
      <c r="K1744" s="250"/>
      <c r="L1744" s="251"/>
      <c r="M1744" s="250"/>
      <c r="N1744" s="290"/>
      <c r="O1744" s="250"/>
      <c r="P1744" s="112"/>
      <c r="Q1744" s="113"/>
      <c r="R1744" s="113"/>
    </row>
    <row r="1745" spans="1:18" ht="61.5">
      <c r="A1745" s="222">
        <v>602</v>
      </c>
      <c r="B1745" s="254" t="s">
        <v>2381</v>
      </c>
      <c r="C1745" s="254" t="s">
        <v>2382</v>
      </c>
      <c r="D1745" s="254" t="s">
        <v>2383</v>
      </c>
      <c r="E1745" s="254">
        <v>50</v>
      </c>
      <c r="F1745" s="255" t="s">
        <v>1998</v>
      </c>
      <c r="G1745" s="255"/>
      <c r="H1745" s="255"/>
      <c r="I1745" s="256" t="s">
        <v>1999</v>
      </c>
      <c r="J1745" s="255" t="s">
        <v>1724</v>
      </c>
      <c r="K1745" s="250">
        <v>5.77</v>
      </c>
      <c r="L1745" s="251">
        <v>5.77</v>
      </c>
      <c r="M1745" s="250"/>
      <c r="N1745" s="290"/>
      <c r="O1745" s="250">
        <v>5.77</v>
      </c>
      <c r="P1745" s="112">
        <v>1</v>
      </c>
      <c r="Q1745" s="113"/>
      <c r="R1745" s="113"/>
    </row>
    <row r="1746" spans="1:18" ht="21">
      <c r="A1746" s="225"/>
      <c r="B1746" s="137"/>
      <c r="C1746" s="137"/>
      <c r="D1746" s="137"/>
      <c r="E1746" s="137"/>
      <c r="F1746" s="296"/>
      <c r="G1746" s="296"/>
      <c r="H1746" s="296"/>
      <c r="I1746" s="297"/>
      <c r="J1746" s="296"/>
      <c r="K1746" s="292"/>
      <c r="L1746" s="298"/>
      <c r="M1746" s="292"/>
      <c r="N1746" s="292"/>
      <c r="O1746" s="292"/>
      <c r="P1746" s="114"/>
      <c r="Q1746" s="114"/>
      <c r="R1746" s="114"/>
    </row>
    <row r="1747" spans="1:18" ht="21">
      <c r="A1747" s="222"/>
      <c r="B1747" s="254"/>
      <c r="C1747" s="254"/>
      <c r="D1747" s="308" t="s">
        <v>897</v>
      </c>
      <c r="E1747" s="254"/>
      <c r="F1747" s="255"/>
      <c r="G1747" s="255"/>
      <c r="H1747" s="255"/>
      <c r="I1747" s="256"/>
      <c r="J1747" s="255"/>
      <c r="K1747" s="250"/>
      <c r="L1747" s="251"/>
      <c r="M1747" s="250"/>
      <c r="N1747" s="290"/>
      <c r="O1747" s="250"/>
      <c r="P1747" s="112"/>
      <c r="Q1747" s="113"/>
      <c r="R1747" s="113"/>
    </row>
    <row r="1748" spans="1:248" ht="81.75">
      <c r="A1748" s="222">
        <v>603</v>
      </c>
      <c r="B1748" s="254" t="s">
        <v>974</v>
      </c>
      <c r="C1748" s="254" t="s">
        <v>2719</v>
      </c>
      <c r="D1748" s="254" t="s">
        <v>2720</v>
      </c>
      <c r="E1748" s="254">
        <v>3000</v>
      </c>
      <c r="F1748" s="255" t="s">
        <v>2000</v>
      </c>
      <c r="G1748" s="255"/>
      <c r="H1748" s="255"/>
      <c r="I1748" s="254" t="s">
        <v>1723</v>
      </c>
      <c r="J1748" s="254" t="s">
        <v>1724</v>
      </c>
      <c r="K1748" s="403">
        <v>5.75</v>
      </c>
      <c r="L1748" s="404">
        <v>5.75</v>
      </c>
      <c r="M1748" s="403">
        <v>6.01</v>
      </c>
      <c r="N1748" s="405">
        <v>6.01</v>
      </c>
      <c r="O1748" s="403">
        <v>5.75</v>
      </c>
      <c r="P1748" s="115">
        <v>1</v>
      </c>
      <c r="Q1748" s="116"/>
      <c r="R1748" s="116"/>
      <c r="S1748" s="100"/>
      <c r="T1748" s="100"/>
      <c r="U1748" s="100"/>
      <c r="V1748" s="100"/>
      <c r="W1748" s="100"/>
      <c r="X1748" s="100"/>
      <c r="Y1748" s="100"/>
      <c r="Z1748" s="100"/>
      <c r="AA1748" s="100"/>
      <c r="AB1748" s="100"/>
      <c r="AC1748" s="100"/>
      <c r="AD1748" s="100"/>
      <c r="AE1748" s="100"/>
      <c r="AF1748" s="100"/>
      <c r="AG1748" s="100"/>
      <c r="AH1748" s="100"/>
      <c r="AI1748" s="100"/>
      <c r="AJ1748" s="100"/>
      <c r="AK1748" s="100"/>
      <c r="AL1748" s="100"/>
      <c r="AM1748" s="100"/>
      <c r="AN1748" s="100"/>
      <c r="AO1748" s="100"/>
      <c r="AP1748" s="100"/>
      <c r="AQ1748" s="100"/>
      <c r="AR1748" s="100"/>
      <c r="AS1748" s="100"/>
      <c r="AT1748" s="100"/>
      <c r="AU1748" s="100"/>
      <c r="AV1748" s="100"/>
      <c r="AW1748" s="100"/>
      <c r="AX1748" s="100"/>
      <c r="AY1748" s="100"/>
      <c r="AZ1748" s="100"/>
      <c r="BA1748" s="100"/>
      <c r="BB1748" s="100"/>
      <c r="BC1748" s="100"/>
      <c r="BD1748" s="100"/>
      <c r="BE1748" s="100"/>
      <c r="BF1748" s="100"/>
      <c r="BG1748" s="100"/>
      <c r="BH1748" s="100"/>
      <c r="BI1748" s="100"/>
      <c r="BJ1748" s="100"/>
      <c r="BK1748" s="100"/>
      <c r="BL1748" s="100"/>
      <c r="BM1748" s="100"/>
      <c r="BN1748" s="100"/>
      <c r="BO1748" s="100"/>
      <c r="BP1748" s="100"/>
      <c r="BQ1748" s="100"/>
      <c r="BR1748" s="100"/>
      <c r="BS1748" s="100"/>
      <c r="BT1748" s="100"/>
      <c r="BU1748" s="100"/>
      <c r="BV1748" s="100"/>
      <c r="BW1748" s="100"/>
      <c r="BX1748" s="100"/>
      <c r="BY1748" s="100"/>
      <c r="BZ1748" s="100"/>
      <c r="CA1748" s="100"/>
      <c r="CB1748" s="100"/>
      <c r="CC1748" s="100"/>
      <c r="CD1748" s="100"/>
      <c r="CE1748" s="100"/>
      <c r="CF1748" s="100"/>
      <c r="CG1748" s="100"/>
      <c r="CH1748" s="100"/>
      <c r="CI1748" s="100"/>
      <c r="CJ1748" s="100"/>
      <c r="CK1748" s="100"/>
      <c r="CL1748" s="100"/>
      <c r="CM1748" s="100"/>
      <c r="CN1748" s="100"/>
      <c r="CO1748" s="100"/>
      <c r="CP1748" s="100"/>
      <c r="CQ1748" s="100"/>
      <c r="CR1748" s="100"/>
      <c r="CS1748" s="100"/>
      <c r="CT1748" s="100"/>
      <c r="CU1748" s="100"/>
      <c r="CV1748" s="100"/>
      <c r="CW1748" s="100"/>
      <c r="CX1748" s="100"/>
      <c r="CY1748" s="100"/>
      <c r="CZ1748" s="100"/>
      <c r="DA1748" s="100"/>
      <c r="DB1748" s="100"/>
      <c r="DC1748" s="100"/>
      <c r="DD1748" s="100"/>
      <c r="DE1748" s="100"/>
      <c r="DF1748" s="100"/>
      <c r="DG1748" s="100"/>
      <c r="DH1748" s="100"/>
      <c r="DI1748" s="100"/>
      <c r="DJ1748" s="100"/>
      <c r="DK1748" s="100"/>
      <c r="DL1748" s="100"/>
      <c r="DM1748" s="100"/>
      <c r="DN1748" s="100"/>
      <c r="DO1748" s="100"/>
      <c r="DP1748" s="100"/>
      <c r="DQ1748" s="100"/>
      <c r="DR1748" s="100"/>
      <c r="DS1748" s="100"/>
      <c r="DT1748" s="100"/>
      <c r="DU1748" s="100"/>
      <c r="DV1748" s="100"/>
      <c r="DW1748" s="100"/>
      <c r="DX1748" s="100"/>
      <c r="DY1748" s="100"/>
      <c r="DZ1748" s="100"/>
      <c r="EA1748" s="100"/>
      <c r="EB1748" s="100"/>
      <c r="EC1748" s="100"/>
      <c r="ED1748" s="100"/>
      <c r="EE1748" s="100"/>
      <c r="EF1748" s="100"/>
      <c r="EG1748" s="100"/>
      <c r="EH1748" s="100"/>
      <c r="EI1748" s="100"/>
      <c r="EJ1748" s="100"/>
      <c r="EK1748" s="100"/>
      <c r="EL1748" s="100"/>
      <c r="EM1748" s="100"/>
      <c r="EN1748" s="100"/>
      <c r="EO1748" s="100"/>
      <c r="EP1748" s="100"/>
      <c r="EQ1748" s="100"/>
      <c r="ER1748" s="100"/>
      <c r="ES1748" s="100"/>
      <c r="ET1748" s="100"/>
      <c r="EU1748" s="100"/>
      <c r="EV1748" s="100"/>
      <c r="EW1748" s="100"/>
      <c r="EX1748" s="100"/>
      <c r="EY1748" s="100"/>
      <c r="EZ1748" s="100"/>
      <c r="FA1748" s="100"/>
      <c r="FB1748" s="100"/>
      <c r="FC1748" s="100"/>
      <c r="FD1748" s="100"/>
      <c r="FE1748" s="100"/>
      <c r="FF1748" s="100"/>
      <c r="FG1748" s="100"/>
      <c r="FH1748" s="100"/>
      <c r="FI1748" s="100"/>
      <c r="FJ1748" s="100"/>
      <c r="FK1748" s="100"/>
      <c r="FL1748" s="100"/>
      <c r="FM1748" s="100"/>
      <c r="FN1748" s="100"/>
      <c r="FO1748" s="100"/>
      <c r="FP1748" s="100"/>
      <c r="FQ1748" s="100"/>
      <c r="FR1748" s="100"/>
      <c r="FS1748" s="100"/>
      <c r="FT1748" s="100"/>
      <c r="FU1748" s="100"/>
      <c r="FV1748" s="100"/>
      <c r="FW1748" s="100"/>
      <c r="FX1748" s="100"/>
      <c r="FY1748" s="100"/>
      <c r="FZ1748" s="100"/>
      <c r="GA1748" s="100"/>
      <c r="GB1748" s="100"/>
      <c r="GC1748" s="100"/>
      <c r="GD1748" s="100"/>
      <c r="GE1748" s="100"/>
      <c r="GF1748" s="100"/>
      <c r="GG1748" s="100"/>
      <c r="GH1748" s="100"/>
      <c r="GI1748" s="100"/>
      <c r="GJ1748" s="100"/>
      <c r="GK1748" s="100"/>
      <c r="GL1748" s="100"/>
      <c r="GM1748" s="100"/>
      <c r="GN1748" s="100"/>
      <c r="GO1748" s="100"/>
      <c r="GP1748" s="100"/>
      <c r="GQ1748" s="100"/>
      <c r="GR1748" s="100"/>
      <c r="GS1748" s="100"/>
      <c r="GT1748" s="100"/>
      <c r="GU1748" s="100"/>
      <c r="GV1748" s="100"/>
      <c r="GW1748" s="100"/>
      <c r="GX1748" s="100"/>
      <c r="GY1748" s="100"/>
      <c r="GZ1748" s="100"/>
      <c r="HA1748" s="100"/>
      <c r="HB1748" s="100"/>
      <c r="HC1748" s="100"/>
      <c r="HD1748" s="100"/>
      <c r="HE1748" s="100"/>
      <c r="HF1748" s="100"/>
      <c r="HG1748" s="100"/>
      <c r="HH1748" s="100"/>
      <c r="HI1748" s="100"/>
      <c r="HJ1748" s="100"/>
      <c r="HK1748" s="100"/>
      <c r="HL1748" s="100"/>
      <c r="HM1748" s="100"/>
      <c r="HN1748" s="100"/>
      <c r="HO1748" s="100"/>
      <c r="HP1748" s="100"/>
      <c r="HQ1748" s="100"/>
      <c r="HR1748" s="100"/>
      <c r="HS1748" s="100"/>
      <c r="HT1748" s="100"/>
      <c r="HU1748" s="100"/>
      <c r="HV1748" s="100"/>
      <c r="HW1748" s="100"/>
      <c r="HX1748" s="100"/>
      <c r="HY1748" s="100"/>
      <c r="HZ1748" s="100"/>
      <c r="IA1748" s="100"/>
      <c r="IB1748" s="100"/>
      <c r="IC1748" s="100"/>
      <c r="ID1748" s="100"/>
      <c r="IE1748" s="100"/>
      <c r="IF1748" s="100"/>
      <c r="IG1748" s="100"/>
      <c r="IH1748" s="100"/>
      <c r="II1748" s="100"/>
      <c r="IJ1748" s="100"/>
      <c r="IK1748" s="100"/>
      <c r="IL1748" s="100"/>
      <c r="IM1748" s="100"/>
      <c r="IN1748" s="100"/>
    </row>
    <row r="1749" spans="1:248" ht="21">
      <c r="A1749" s="225"/>
      <c r="B1749" s="137"/>
      <c r="C1749" s="137"/>
      <c r="D1749" s="137"/>
      <c r="E1749" s="137"/>
      <c r="F1749" s="296"/>
      <c r="G1749" s="296"/>
      <c r="H1749" s="296"/>
      <c r="I1749" s="137"/>
      <c r="J1749" s="137"/>
      <c r="K1749" s="406"/>
      <c r="L1749" s="407"/>
      <c r="M1749" s="406"/>
      <c r="N1749" s="406"/>
      <c r="O1749" s="406"/>
      <c r="P1749" s="133"/>
      <c r="Q1749" s="133"/>
      <c r="R1749" s="133"/>
      <c r="S1749" s="100"/>
      <c r="T1749" s="100"/>
      <c r="U1749" s="100"/>
      <c r="V1749" s="100"/>
      <c r="W1749" s="100"/>
      <c r="X1749" s="100"/>
      <c r="Y1749" s="100"/>
      <c r="Z1749" s="100"/>
      <c r="AA1749" s="100"/>
      <c r="AB1749" s="100"/>
      <c r="AC1749" s="100"/>
      <c r="AD1749" s="100"/>
      <c r="AE1749" s="100"/>
      <c r="AF1749" s="100"/>
      <c r="AG1749" s="100"/>
      <c r="AH1749" s="100"/>
      <c r="AI1749" s="100"/>
      <c r="AJ1749" s="100"/>
      <c r="AK1749" s="100"/>
      <c r="AL1749" s="100"/>
      <c r="AM1749" s="100"/>
      <c r="AN1749" s="100"/>
      <c r="AO1749" s="100"/>
      <c r="AP1749" s="100"/>
      <c r="AQ1749" s="100"/>
      <c r="AR1749" s="100"/>
      <c r="AS1749" s="100"/>
      <c r="AT1749" s="100"/>
      <c r="AU1749" s="100"/>
      <c r="AV1749" s="100"/>
      <c r="AW1749" s="100"/>
      <c r="AX1749" s="100"/>
      <c r="AY1749" s="100"/>
      <c r="AZ1749" s="100"/>
      <c r="BA1749" s="100"/>
      <c r="BB1749" s="100"/>
      <c r="BC1749" s="100"/>
      <c r="BD1749" s="100"/>
      <c r="BE1749" s="100"/>
      <c r="BF1749" s="100"/>
      <c r="BG1749" s="100"/>
      <c r="BH1749" s="100"/>
      <c r="BI1749" s="100"/>
      <c r="BJ1749" s="100"/>
      <c r="BK1749" s="100"/>
      <c r="BL1749" s="100"/>
      <c r="BM1749" s="100"/>
      <c r="BN1749" s="100"/>
      <c r="BO1749" s="100"/>
      <c r="BP1749" s="100"/>
      <c r="BQ1749" s="100"/>
      <c r="BR1749" s="100"/>
      <c r="BS1749" s="100"/>
      <c r="BT1749" s="100"/>
      <c r="BU1749" s="100"/>
      <c r="BV1749" s="100"/>
      <c r="BW1749" s="100"/>
      <c r="BX1749" s="100"/>
      <c r="BY1749" s="100"/>
      <c r="BZ1749" s="100"/>
      <c r="CA1749" s="100"/>
      <c r="CB1749" s="100"/>
      <c r="CC1749" s="100"/>
      <c r="CD1749" s="100"/>
      <c r="CE1749" s="100"/>
      <c r="CF1749" s="100"/>
      <c r="CG1749" s="100"/>
      <c r="CH1749" s="100"/>
      <c r="CI1749" s="100"/>
      <c r="CJ1749" s="100"/>
      <c r="CK1749" s="100"/>
      <c r="CL1749" s="100"/>
      <c r="CM1749" s="100"/>
      <c r="CN1749" s="100"/>
      <c r="CO1749" s="100"/>
      <c r="CP1749" s="100"/>
      <c r="CQ1749" s="100"/>
      <c r="CR1749" s="100"/>
      <c r="CS1749" s="100"/>
      <c r="CT1749" s="100"/>
      <c r="CU1749" s="100"/>
      <c r="CV1749" s="100"/>
      <c r="CW1749" s="100"/>
      <c r="CX1749" s="100"/>
      <c r="CY1749" s="100"/>
      <c r="CZ1749" s="100"/>
      <c r="DA1749" s="100"/>
      <c r="DB1749" s="100"/>
      <c r="DC1749" s="100"/>
      <c r="DD1749" s="100"/>
      <c r="DE1749" s="100"/>
      <c r="DF1749" s="100"/>
      <c r="DG1749" s="100"/>
      <c r="DH1749" s="100"/>
      <c r="DI1749" s="100"/>
      <c r="DJ1749" s="100"/>
      <c r="DK1749" s="100"/>
      <c r="DL1749" s="100"/>
      <c r="DM1749" s="100"/>
      <c r="DN1749" s="100"/>
      <c r="DO1749" s="100"/>
      <c r="DP1749" s="100"/>
      <c r="DQ1749" s="100"/>
      <c r="DR1749" s="100"/>
      <c r="DS1749" s="100"/>
      <c r="DT1749" s="100"/>
      <c r="DU1749" s="100"/>
      <c r="DV1749" s="100"/>
      <c r="DW1749" s="100"/>
      <c r="DX1749" s="100"/>
      <c r="DY1749" s="100"/>
      <c r="DZ1749" s="100"/>
      <c r="EA1749" s="100"/>
      <c r="EB1749" s="100"/>
      <c r="EC1749" s="100"/>
      <c r="ED1749" s="100"/>
      <c r="EE1749" s="100"/>
      <c r="EF1749" s="100"/>
      <c r="EG1749" s="100"/>
      <c r="EH1749" s="100"/>
      <c r="EI1749" s="100"/>
      <c r="EJ1749" s="100"/>
      <c r="EK1749" s="100"/>
      <c r="EL1749" s="100"/>
      <c r="EM1749" s="100"/>
      <c r="EN1749" s="100"/>
      <c r="EO1749" s="100"/>
      <c r="EP1749" s="100"/>
      <c r="EQ1749" s="100"/>
      <c r="ER1749" s="100"/>
      <c r="ES1749" s="100"/>
      <c r="ET1749" s="100"/>
      <c r="EU1749" s="100"/>
      <c r="EV1749" s="100"/>
      <c r="EW1749" s="100"/>
      <c r="EX1749" s="100"/>
      <c r="EY1749" s="100"/>
      <c r="EZ1749" s="100"/>
      <c r="FA1749" s="100"/>
      <c r="FB1749" s="100"/>
      <c r="FC1749" s="100"/>
      <c r="FD1749" s="100"/>
      <c r="FE1749" s="100"/>
      <c r="FF1749" s="100"/>
      <c r="FG1749" s="100"/>
      <c r="FH1749" s="100"/>
      <c r="FI1749" s="100"/>
      <c r="FJ1749" s="100"/>
      <c r="FK1749" s="100"/>
      <c r="FL1749" s="100"/>
      <c r="FM1749" s="100"/>
      <c r="FN1749" s="100"/>
      <c r="FO1749" s="100"/>
      <c r="FP1749" s="100"/>
      <c r="FQ1749" s="100"/>
      <c r="FR1749" s="100"/>
      <c r="FS1749" s="100"/>
      <c r="FT1749" s="100"/>
      <c r="FU1749" s="100"/>
      <c r="FV1749" s="100"/>
      <c r="FW1749" s="100"/>
      <c r="FX1749" s="100"/>
      <c r="FY1749" s="100"/>
      <c r="FZ1749" s="100"/>
      <c r="GA1749" s="100"/>
      <c r="GB1749" s="100"/>
      <c r="GC1749" s="100"/>
      <c r="GD1749" s="100"/>
      <c r="GE1749" s="100"/>
      <c r="GF1749" s="100"/>
      <c r="GG1749" s="100"/>
      <c r="GH1749" s="100"/>
      <c r="GI1749" s="100"/>
      <c r="GJ1749" s="100"/>
      <c r="GK1749" s="100"/>
      <c r="GL1749" s="100"/>
      <c r="GM1749" s="100"/>
      <c r="GN1749" s="100"/>
      <c r="GO1749" s="100"/>
      <c r="GP1749" s="100"/>
      <c r="GQ1749" s="100"/>
      <c r="GR1749" s="100"/>
      <c r="GS1749" s="100"/>
      <c r="GT1749" s="100"/>
      <c r="GU1749" s="100"/>
      <c r="GV1749" s="100"/>
      <c r="GW1749" s="100"/>
      <c r="GX1749" s="100"/>
      <c r="GY1749" s="100"/>
      <c r="GZ1749" s="100"/>
      <c r="HA1749" s="100"/>
      <c r="HB1749" s="100"/>
      <c r="HC1749" s="100"/>
      <c r="HD1749" s="100"/>
      <c r="HE1749" s="100"/>
      <c r="HF1749" s="100"/>
      <c r="HG1749" s="100"/>
      <c r="HH1749" s="100"/>
      <c r="HI1749" s="100"/>
      <c r="HJ1749" s="100"/>
      <c r="HK1749" s="100"/>
      <c r="HL1749" s="100"/>
      <c r="HM1749" s="100"/>
      <c r="HN1749" s="100"/>
      <c r="HO1749" s="100"/>
      <c r="HP1749" s="100"/>
      <c r="HQ1749" s="100"/>
      <c r="HR1749" s="100"/>
      <c r="HS1749" s="100"/>
      <c r="HT1749" s="100"/>
      <c r="HU1749" s="100"/>
      <c r="HV1749" s="100"/>
      <c r="HW1749" s="100"/>
      <c r="HX1749" s="100"/>
      <c r="HY1749" s="100"/>
      <c r="HZ1749" s="100"/>
      <c r="IA1749" s="100"/>
      <c r="IB1749" s="100"/>
      <c r="IC1749" s="100"/>
      <c r="ID1749" s="100"/>
      <c r="IE1749" s="100"/>
      <c r="IF1749" s="100"/>
      <c r="IG1749" s="100"/>
      <c r="IH1749" s="100"/>
      <c r="II1749" s="100"/>
      <c r="IJ1749" s="100"/>
      <c r="IK1749" s="100"/>
      <c r="IL1749" s="100"/>
      <c r="IM1749" s="100"/>
      <c r="IN1749" s="100"/>
    </row>
    <row r="1750" spans="1:248" ht="81.75">
      <c r="A1750" s="222">
        <v>604</v>
      </c>
      <c r="B1750" s="254" t="s">
        <v>974</v>
      </c>
      <c r="C1750" s="254" t="s">
        <v>2719</v>
      </c>
      <c r="D1750" s="254" t="s">
        <v>2338</v>
      </c>
      <c r="E1750" s="254">
        <v>2000</v>
      </c>
      <c r="F1750" s="255" t="s">
        <v>2001</v>
      </c>
      <c r="G1750" s="255"/>
      <c r="H1750" s="255"/>
      <c r="I1750" s="254" t="s">
        <v>1723</v>
      </c>
      <c r="J1750" s="254" t="s">
        <v>1724</v>
      </c>
      <c r="K1750" s="403">
        <v>10.8</v>
      </c>
      <c r="L1750" s="404">
        <v>10.8</v>
      </c>
      <c r="M1750" s="403">
        <v>12.04</v>
      </c>
      <c r="N1750" s="405">
        <v>12.04</v>
      </c>
      <c r="O1750" s="403">
        <v>10.8</v>
      </c>
      <c r="P1750" s="115">
        <v>1</v>
      </c>
      <c r="Q1750" s="116"/>
      <c r="R1750" s="116"/>
      <c r="S1750" s="100"/>
      <c r="T1750" s="100"/>
      <c r="U1750" s="100"/>
      <c r="V1750" s="100"/>
      <c r="W1750" s="100"/>
      <c r="X1750" s="100"/>
      <c r="Y1750" s="100"/>
      <c r="Z1750" s="100"/>
      <c r="AA1750" s="100"/>
      <c r="AB1750" s="100"/>
      <c r="AC1750" s="100"/>
      <c r="AD1750" s="100"/>
      <c r="AE1750" s="100"/>
      <c r="AF1750" s="100"/>
      <c r="AG1750" s="100"/>
      <c r="AH1750" s="100"/>
      <c r="AI1750" s="100"/>
      <c r="AJ1750" s="100"/>
      <c r="AK1750" s="100"/>
      <c r="AL1750" s="100"/>
      <c r="AM1750" s="100"/>
      <c r="AN1750" s="100"/>
      <c r="AO1750" s="100"/>
      <c r="AP1750" s="100"/>
      <c r="AQ1750" s="100"/>
      <c r="AR1750" s="100"/>
      <c r="AS1750" s="100"/>
      <c r="AT1750" s="100"/>
      <c r="AU1750" s="100"/>
      <c r="AV1750" s="100"/>
      <c r="AW1750" s="100"/>
      <c r="AX1750" s="100"/>
      <c r="AY1750" s="100"/>
      <c r="AZ1750" s="100"/>
      <c r="BA1750" s="100"/>
      <c r="BB1750" s="100"/>
      <c r="BC1750" s="100"/>
      <c r="BD1750" s="100"/>
      <c r="BE1750" s="100"/>
      <c r="BF1750" s="100"/>
      <c r="BG1750" s="100"/>
      <c r="BH1750" s="100"/>
      <c r="BI1750" s="100"/>
      <c r="BJ1750" s="100"/>
      <c r="BK1750" s="100"/>
      <c r="BL1750" s="100"/>
      <c r="BM1750" s="100"/>
      <c r="BN1750" s="100"/>
      <c r="BO1750" s="100"/>
      <c r="BP1750" s="100"/>
      <c r="BQ1750" s="100"/>
      <c r="BR1750" s="100"/>
      <c r="BS1750" s="100"/>
      <c r="BT1750" s="100"/>
      <c r="BU1750" s="100"/>
      <c r="BV1750" s="100"/>
      <c r="BW1750" s="100"/>
      <c r="BX1750" s="100"/>
      <c r="BY1750" s="100"/>
      <c r="BZ1750" s="100"/>
      <c r="CA1750" s="100"/>
      <c r="CB1750" s="100"/>
      <c r="CC1750" s="100"/>
      <c r="CD1750" s="100"/>
      <c r="CE1750" s="100"/>
      <c r="CF1750" s="100"/>
      <c r="CG1750" s="100"/>
      <c r="CH1750" s="100"/>
      <c r="CI1750" s="100"/>
      <c r="CJ1750" s="100"/>
      <c r="CK1750" s="100"/>
      <c r="CL1750" s="100"/>
      <c r="CM1750" s="100"/>
      <c r="CN1750" s="100"/>
      <c r="CO1750" s="100"/>
      <c r="CP1750" s="100"/>
      <c r="CQ1750" s="100"/>
      <c r="CR1750" s="100"/>
      <c r="CS1750" s="100"/>
      <c r="CT1750" s="100"/>
      <c r="CU1750" s="100"/>
      <c r="CV1750" s="100"/>
      <c r="CW1750" s="100"/>
      <c r="CX1750" s="100"/>
      <c r="CY1750" s="100"/>
      <c r="CZ1750" s="100"/>
      <c r="DA1750" s="100"/>
      <c r="DB1750" s="100"/>
      <c r="DC1750" s="100"/>
      <c r="DD1750" s="100"/>
      <c r="DE1750" s="100"/>
      <c r="DF1750" s="100"/>
      <c r="DG1750" s="100"/>
      <c r="DH1750" s="100"/>
      <c r="DI1750" s="100"/>
      <c r="DJ1750" s="100"/>
      <c r="DK1750" s="100"/>
      <c r="DL1750" s="100"/>
      <c r="DM1750" s="100"/>
      <c r="DN1750" s="100"/>
      <c r="DO1750" s="100"/>
      <c r="DP1750" s="100"/>
      <c r="DQ1750" s="100"/>
      <c r="DR1750" s="100"/>
      <c r="DS1750" s="100"/>
      <c r="DT1750" s="100"/>
      <c r="DU1750" s="100"/>
      <c r="DV1750" s="100"/>
      <c r="DW1750" s="100"/>
      <c r="DX1750" s="100"/>
      <c r="DY1750" s="100"/>
      <c r="DZ1750" s="100"/>
      <c r="EA1750" s="100"/>
      <c r="EB1750" s="100"/>
      <c r="EC1750" s="100"/>
      <c r="ED1750" s="100"/>
      <c r="EE1750" s="100"/>
      <c r="EF1750" s="100"/>
      <c r="EG1750" s="100"/>
      <c r="EH1750" s="100"/>
      <c r="EI1750" s="100"/>
      <c r="EJ1750" s="100"/>
      <c r="EK1750" s="100"/>
      <c r="EL1750" s="100"/>
      <c r="EM1750" s="100"/>
      <c r="EN1750" s="100"/>
      <c r="EO1750" s="100"/>
      <c r="EP1750" s="100"/>
      <c r="EQ1750" s="100"/>
      <c r="ER1750" s="100"/>
      <c r="ES1750" s="100"/>
      <c r="ET1750" s="100"/>
      <c r="EU1750" s="100"/>
      <c r="EV1750" s="100"/>
      <c r="EW1750" s="100"/>
      <c r="EX1750" s="100"/>
      <c r="EY1750" s="100"/>
      <c r="EZ1750" s="100"/>
      <c r="FA1750" s="100"/>
      <c r="FB1750" s="100"/>
      <c r="FC1750" s="100"/>
      <c r="FD1750" s="100"/>
      <c r="FE1750" s="100"/>
      <c r="FF1750" s="100"/>
      <c r="FG1750" s="100"/>
      <c r="FH1750" s="100"/>
      <c r="FI1750" s="100"/>
      <c r="FJ1750" s="100"/>
      <c r="FK1750" s="100"/>
      <c r="FL1750" s="100"/>
      <c r="FM1750" s="100"/>
      <c r="FN1750" s="100"/>
      <c r="FO1750" s="100"/>
      <c r="FP1750" s="100"/>
      <c r="FQ1750" s="100"/>
      <c r="FR1750" s="100"/>
      <c r="FS1750" s="100"/>
      <c r="FT1750" s="100"/>
      <c r="FU1750" s="100"/>
      <c r="FV1750" s="100"/>
      <c r="FW1750" s="100"/>
      <c r="FX1750" s="100"/>
      <c r="FY1750" s="100"/>
      <c r="FZ1750" s="100"/>
      <c r="GA1750" s="100"/>
      <c r="GB1750" s="100"/>
      <c r="GC1750" s="100"/>
      <c r="GD1750" s="100"/>
      <c r="GE1750" s="100"/>
      <c r="GF1750" s="100"/>
      <c r="GG1750" s="100"/>
      <c r="GH1750" s="100"/>
      <c r="GI1750" s="100"/>
      <c r="GJ1750" s="100"/>
      <c r="GK1750" s="100"/>
      <c r="GL1750" s="100"/>
      <c r="GM1750" s="100"/>
      <c r="GN1750" s="100"/>
      <c r="GO1750" s="100"/>
      <c r="GP1750" s="100"/>
      <c r="GQ1750" s="100"/>
      <c r="GR1750" s="100"/>
      <c r="GS1750" s="100"/>
      <c r="GT1750" s="100"/>
      <c r="GU1750" s="100"/>
      <c r="GV1750" s="100"/>
      <c r="GW1750" s="100"/>
      <c r="GX1750" s="100"/>
      <c r="GY1750" s="100"/>
      <c r="GZ1750" s="100"/>
      <c r="HA1750" s="100"/>
      <c r="HB1750" s="100"/>
      <c r="HC1750" s="100"/>
      <c r="HD1750" s="100"/>
      <c r="HE1750" s="100"/>
      <c r="HF1750" s="100"/>
      <c r="HG1750" s="100"/>
      <c r="HH1750" s="100"/>
      <c r="HI1750" s="100"/>
      <c r="HJ1750" s="100"/>
      <c r="HK1750" s="100"/>
      <c r="HL1750" s="100"/>
      <c r="HM1750" s="100"/>
      <c r="HN1750" s="100"/>
      <c r="HO1750" s="100"/>
      <c r="HP1750" s="100"/>
      <c r="HQ1750" s="100"/>
      <c r="HR1750" s="100"/>
      <c r="HS1750" s="100"/>
      <c r="HT1750" s="100"/>
      <c r="HU1750" s="100"/>
      <c r="HV1750" s="100"/>
      <c r="HW1750" s="100"/>
      <c r="HX1750" s="100"/>
      <c r="HY1750" s="100"/>
      <c r="HZ1750" s="100"/>
      <c r="IA1750" s="100"/>
      <c r="IB1750" s="100"/>
      <c r="IC1750" s="100"/>
      <c r="ID1750" s="100"/>
      <c r="IE1750" s="100"/>
      <c r="IF1750" s="100"/>
      <c r="IG1750" s="100"/>
      <c r="IH1750" s="100"/>
      <c r="II1750" s="100"/>
      <c r="IJ1750" s="100"/>
      <c r="IK1750" s="100"/>
      <c r="IL1750" s="100"/>
      <c r="IM1750" s="100"/>
      <c r="IN1750" s="100"/>
    </row>
    <row r="1751" spans="1:248" ht="126">
      <c r="A1751" s="222">
        <v>604</v>
      </c>
      <c r="B1751" s="254" t="s">
        <v>974</v>
      </c>
      <c r="C1751" s="254" t="s">
        <v>2719</v>
      </c>
      <c r="D1751" s="254" t="s">
        <v>2338</v>
      </c>
      <c r="E1751" s="254">
        <v>2000</v>
      </c>
      <c r="F1751" s="96" t="s">
        <v>1919</v>
      </c>
      <c r="G1751" s="96"/>
      <c r="H1751" s="96"/>
      <c r="I1751" s="254" t="s">
        <v>1920</v>
      </c>
      <c r="J1751" s="279" t="s">
        <v>147</v>
      </c>
      <c r="K1751" s="254">
        <v>10.92</v>
      </c>
      <c r="L1751" s="466">
        <f>K1751</f>
        <v>10.92</v>
      </c>
      <c r="M1751" s="254">
        <v>12.04</v>
      </c>
      <c r="N1751" s="412">
        <v>12.04</v>
      </c>
      <c r="O1751" s="254">
        <v>10.92</v>
      </c>
      <c r="P1751" s="115">
        <v>2</v>
      </c>
      <c r="Q1751" s="116"/>
      <c r="R1751" s="116"/>
      <c r="S1751" s="100"/>
      <c r="T1751" s="100"/>
      <c r="U1751" s="100"/>
      <c r="V1751" s="100"/>
      <c r="W1751" s="100"/>
      <c r="X1751" s="100"/>
      <c r="Y1751" s="100"/>
      <c r="Z1751" s="100"/>
      <c r="AA1751" s="100"/>
      <c r="AB1751" s="100"/>
      <c r="AC1751" s="100"/>
      <c r="AD1751" s="100"/>
      <c r="AE1751" s="100"/>
      <c r="AF1751" s="100"/>
      <c r="AG1751" s="100"/>
      <c r="AH1751" s="100"/>
      <c r="AI1751" s="100"/>
      <c r="AJ1751" s="100"/>
      <c r="AK1751" s="100"/>
      <c r="AL1751" s="100"/>
      <c r="AM1751" s="100"/>
      <c r="AN1751" s="100"/>
      <c r="AO1751" s="100"/>
      <c r="AP1751" s="100"/>
      <c r="AQ1751" s="100"/>
      <c r="AR1751" s="100"/>
      <c r="AS1751" s="100"/>
      <c r="AT1751" s="100"/>
      <c r="AU1751" s="100"/>
      <c r="AV1751" s="100"/>
      <c r="AW1751" s="100"/>
      <c r="AX1751" s="100"/>
      <c r="AY1751" s="100"/>
      <c r="AZ1751" s="100"/>
      <c r="BA1751" s="100"/>
      <c r="BB1751" s="100"/>
      <c r="BC1751" s="100"/>
      <c r="BD1751" s="100"/>
      <c r="BE1751" s="100"/>
      <c r="BF1751" s="100"/>
      <c r="BG1751" s="100"/>
      <c r="BH1751" s="100"/>
      <c r="BI1751" s="100"/>
      <c r="BJ1751" s="100"/>
      <c r="BK1751" s="100"/>
      <c r="BL1751" s="100"/>
      <c r="BM1751" s="100"/>
      <c r="BN1751" s="100"/>
      <c r="BO1751" s="100"/>
      <c r="BP1751" s="100"/>
      <c r="BQ1751" s="100"/>
      <c r="BR1751" s="100"/>
      <c r="BS1751" s="100"/>
      <c r="BT1751" s="100"/>
      <c r="BU1751" s="100"/>
      <c r="BV1751" s="100"/>
      <c r="BW1751" s="100"/>
      <c r="BX1751" s="100"/>
      <c r="BY1751" s="100"/>
      <c r="BZ1751" s="100"/>
      <c r="CA1751" s="100"/>
      <c r="CB1751" s="100"/>
      <c r="CC1751" s="100"/>
      <c r="CD1751" s="100"/>
      <c r="CE1751" s="100"/>
      <c r="CF1751" s="100"/>
      <c r="CG1751" s="100"/>
      <c r="CH1751" s="100"/>
      <c r="CI1751" s="100"/>
      <c r="CJ1751" s="100"/>
      <c r="CK1751" s="100"/>
      <c r="CL1751" s="100"/>
      <c r="CM1751" s="100"/>
      <c r="CN1751" s="100"/>
      <c r="CO1751" s="100"/>
      <c r="CP1751" s="100"/>
      <c r="CQ1751" s="100"/>
      <c r="CR1751" s="100"/>
      <c r="CS1751" s="100"/>
      <c r="CT1751" s="100"/>
      <c r="CU1751" s="100"/>
      <c r="CV1751" s="100"/>
      <c r="CW1751" s="100"/>
      <c r="CX1751" s="100"/>
      <c r="CY1751" s="100"/>
      <c r="CZ1751" s="100"/>
      <c r="DA1751" s="100"/>
      <c r="DB1751" s="100"/>
      <c r="DC1751" s="100"/>
      <c r="DD1751" s="100"/>
      <c r="DE1751" s="100"/>
      <c r="DF1751" s="100"/>
      <c r="DG1751" s="100"/>
      <c r="DH1751" s="100"/>
      <c r="DI1751" s="100"/>
      <c r="DJ1751" s="100"/>
      <c r="DK1751" s="100"/>
      <c r="DL1751" s="100"/>
      <c r="DM1751" s="100"/>
      <c r="DN1751" s="100"/>
      <c r="DO1751" s="100"/>
      <c r="DP1751" s="100"/>
      <c r="DQ1751" s="100"/>
      <c r="DR1751" s="100"/>
      <c r="DS1751" s="100"/>
      <c r="DT1751" s="100"/>
      <c r="DU1751" s="100"/>
      <c r="DV1751" s="100"/>
      <c r="DW1751" s="100"/>
      <c r="DX1751" s="100"/>
      <c r="DY1751" s="100"/>
      <c r="DZ1751" s="100"/>
      <c r="EA1751" s="100"/>
      <c r="EB1751" s="100"/>
      <c r="EC1751" s="100"/>
      <c r="ED1751" s="100"/>
      <c r="EE1751" s="100"/>
      <c r="EF1751" s="100"/>
      <c r="EG1751" s="100"/>
      <c r="EH1751" s="100"/>
      <c r="EI1751" s="100"/>
      <c r="EJ1751" s="100"/>
      <c r="EK1751" s="100"/>
      <c r="EL1751" s="100"/>
      <c r="EM1751" s="100"/>
      <c r="EN1751" s="100"/>
      <c r="EO1751" s="100"/>
      <c r="EP1751" s="100"/>
      <c r="EQ1751" s="100"/>
      <c r="ER1751" s="100"/>
      <c r="ES1751" s="100"/>
      <c r="ET1751" s="100"/>
      <c r="EU1751" s="100"/>
      <c r="EV1751" s="100"/>
      <c r="EW1751" s="100"/>
      <c r="EX1751" s="100"/>
      <c r="EY1751" s="100"/>
      <c r="EZ1751" s="100"/>
      <c r="FA1751" s="100"/>
      <c r="FB1751" s="100"/>
      <c r="FC1751" s="100"/>
      <c r="FD1751" s="100"/>
      <c r="FE1751" s="100"/>
      <c r="FF1751" s="100"/>
      <c r="FG1751" s="100"/>
      <c r="FH1751" s="100"/>
      <c r="FI1751" s="100"/>
      <c r="FJ1751" s="100"/>
      <c r="FK1751" s="100"/>
      <c r="FL1751" s="100"/>
      <c r="FM1751" s="100"/>
      <c r="FN1751" s="100"/>
      <c r="FO1751" s="100"/>
      <c r="FP1751" s="100"/>
      <c r="FQ1751" s="100"/>
      <c r="FR1751" s="100"/>
      <c r="FS1751" s="100"/>
      <c r="FT1751" s="100"/>
      <c r="FU1751" s="100"/>
      <c r="FV1751" s="100"/>
      <c r="FW1751" s="100"/>
      <c r="FX1751" s="100"/>
      <c r="FY1751" s="100"/>
      <c r="FZ1751" s="100"/>
      <c r="GA1751" s="100"/>
      <c r="GB1751" s="100"/>
      <c r="GC1751" s="100"/>
      <c r="GD1751" s="100"/>
      <c r="GE1751" s="100"/>
      <c r="GF1751" s="100"/>
      <c r="GG1751" s="100"/>
      <c r="GH1751" s="100"/>
      <c r="GI1751" s="100"/>
      <c r="GJ1751" s="100"/>
      <c r="GK1751" s="100"/>
      <c r="GL1751" s="100"/>
      <c r="GM1751" s="100"/>
      <c r="GN1751" s="100"/>
      <c r="GO1751" s="100"/>
      <c r="GP1751" s="100"/>
      <c r="GQ1751" s="100"/>
      <c r="GR1751" s="100"/>
      <c r="GS1751" s="100"/>
      <c r="GT1751" s="100"/>
      <c r="GU1751" s="100"/>
      <c r="GV1751" s="100"/>
      <c r="GW1751" s="100"/>
      <c r="GX1751" s="100"/>
      <c r="GY1751" s="100"/>
      <c r="GZ1751" s="100"/>
      <c r="HA1751" s="100"/>
      <c r="HB1751" s="100"/>
      <c r="HC1751" s="100"/>
      <c r="HD1751" s="100"/>
      <c r="HE1751" s="100"/>
      <c r="HF1751" s="100"/>
      <c r="HG1751" s="100"/>
      <c r="HH1751" s="100"/>
      <c r="HI1751" s="100"/>
      <c r="HJ1751" s="100"/>
      <c r="HK1751" s="100"/>
      <c r="HL1751" s="100"/>
      <c r="HM1751" s="100"/>
      <c r="HN1751" s="100"/>
      <c r="HO1751" s="100"/>
      <c r="HP1751" s="100"/>
      <c r="HQ1751" s="100"/>
      <c r="HR1751" s="100"/>
      <c r="HS1751" s="100"/>
      <c r="HT1751" s="100"/>
      <c r="HU1751" s="100"/>
      <c r="HV1751" s="100"/>
      <c r="HW1751" s="100"/>
      <c r="HX1751" s="100"/>
      <c r="HY1751" s="100"/>
      <c r="HZ1751" s="100"/>
      <c r="IA1751" s="100"/>
      <c r="IB1751" s="100"/>
      <c r="IC1751" s="100"/>
      <c r="ID1751" s="100"/>
      <c r="IE1751" s="100"/>
      <c r="IF1751" s="100"/>
      <c r="IG1751" s="100"/>
      <c r="IH1751" s="100"/>
      <c r="II1751" s="100"/>
      <c r="IJ1751" s="100"/>
      <c r="IK1751" s="100"/>
      <c r="IL1751" s="100"/>
      <c r="IM1751" s="100"/>
      <c r="IN1751" s="100"/>
    </row>
    <row r="1752" spans="1:248" ht="126">
      <c r="A1752" s="226">
        <v>604</v>
      </c>
      <c r="B1752" s="101" t="s">
        <v>974</v>
      </c>
      <c r="C1752" s="101" t="s">
        <v>2719</v>
      </c>
      <c r="D1752" s="101" t="s">
        <v>2338</v>
      </c>
      <c r="E1752" s="101">
        <v>2000</v>
      </c>
      <c r="F1752" s="90" t="s">
        <v>1685</v>
      </c>
      <c r="G1752" s="96" t="s">
        <v>1136</v>
      </c>
      <c r="H1752" s="276">
        <v>1</v>
      </c>
      <c r="I1752" s="90" t="s">
        <v>1164</v>
      </c>
      <c r="J1752" s="90" t="s">
        <v>1124</v>
      </c>
      <c r="K1752" s="276">
        <v>12</v>
      </c>
      <c r="L1752" s="277">
        <v>10</v>
      </c>
      <c r="M1752" s="278">
        <v>12.04</v>
      </c>
      <c r="N1752" s="409">
        <v>12.04</v>
      </c>
      <c r="O1752" s="410">
        <v>12</v>
      </c>
      <c r="P1752" s="115">
        <v>3</v>
      </c>
      <c r="Q1752" s="116"/>
      <c r="R1752" s="116"/>
      <c r="S1752" s="100"/>
      <c r="T1752" s="100"/>
      <c r="U1752" s="100"/>
      <c r="V1752" s="100"/>
      <c r="W1752" s="100"/>
      <c r="X1752" s="100"/>
      <c r="Y1752" s="100"/>
      <c r="Z1752" s="100"/>
      <c r="AA1752" s="100"/>
      <c r="AB1752" s="100"/>
      <c r="AC1752" s="100"/>
      <c r="AD1752" s="100"/>
      <c r="AE1752" s="100"/>
      <c r="AF1752" s="100"/>
      <c r="AG1752" s="100"/>
      <c r="AH1752" s="100"/>
      <c r="AI1752" s="100"/>
      <c r="AJ1752" s="100"/>
      <c r="AK1752" s="100"/>
      <c r="AL1752" s="100"/>
      <c r="AM1752" s="100"/>
      <c r="AN1752" s="100"/>
      <c r="AO1752" s="100"/>
      <c r="AP1752" s="100"/>
      <c r="AQ1752" s="100"/>
      <c r="AR1752" s="100"/>
      <c r="AS1752" s="100"/>
      <c r="AT1752" s="100"/>
      <c r="AU1752" s="100"/>
      <c r="AV1752" s="100"/>
      <c r="AW1752" s="100"/>
      <c r="AX1752" s="100"/>
      <c r="AY1752" s="100"/>
      <c r="AZ1752" s="100"/>
      <c r="BA1752" s="100"/>
      <c r="BB1752" s="100"/>
      <c r="BC1752" s="100"/>
      <c r="BD1752" s="100"/>
      <c r="BE1752" s="100"/>
      <c r="BF1752" s="100"/>
      <c r="BG1752" s="100"/>
      <c r="BH1752" s="100"/>
      <c r="BI1752" s="100"/>
      <c r="BJ1752" s="100"/>
      <c r="BK1752" s="100"/>
      <c r="BL1752" s="100"/>
      <c r="BM1752" s="100"/>
      <c r="BN1752" s="100"/>
      <c r="BO1752" s="100"/>
      <c r="BP1752" s="100"/>
      <c r="BQ1752" s="100"/>
      <c r="BR1752" s="100"/>
      <c r="BS1752" s="100"/>
      <c r="BT1752" s="100"/>
      <c r="BU1752" s="100"/>
      <c r="BV1752" s="100"/>
      <c r="BW1752" s="100"/>
      <c r="BX1752" s="100"/>
      <c r="BY1752" s="100"/>
      <c r="BZ1752" s="100"/>
      <c r="CA1752" s="100"/>
      <c r="CB1752" s="100"/>
      <c r="CC1752" s="100"/>
      <c r="CD1752" s="100"/>
      <c r="CE1752" s="100"/>
      <c r="CF1752" s="100"/>
      <c r="CG1752" s="100"/>
      <c r="CH1752" s="100"/>
      <c r="CI1752" s="100"/>
      <c r="CJ1752" s="100"/>
      <c r="CK1752" s="100"/>
      <c r="CL1752" s="100"/>
      <c r="CM1752" s="100"/>
      <c r="CN1752" s="100"/>
      <c r="CO1752" s="100"/>
      <c r="CP1752" s="100"/>
      <c r="CQ1752" s="100"/>
      <c r="CR1752" s="100"/>
      <c r="CS1752" s="100"/>
      <c r="CT1752" s="100"/>
      <c r="CU1752" s="100"/>
      <c r="CV1752" s="100"/>
      <c r="CW1752" s="100"/>
      <c r="CX1752" s="100"/>
      <c r="CY1752" s="100"/>
      <c r="CZ1752" s="100"/>
      <c r="DA1752" s="100"/>
      <c r="DB1752" s="100"/>
      <c r="DC1752" s="100"/>
      <c r="DD1752" s="100"/>
      <c r="DE1752" s="100"/>
      <c r="DF1752" s="100"/>
      <c r="DG1752" s="100"/>
      <c r="DH1752" s="100"/>
      <c r="DI1752" s="100"/>
      <c r="DJ1752" s="100"/>
      <c r="DK1752" s="100"/>
      <c r="DL1752" s="100"/>
      <c r="DM1752" s="100"/>
      <c r="DN1752" s="100"/>
      <c r="DO1752" s="100"/>
      <c r="DP1752" s="100"/>
      <c r="DQ1752" s="100"/>
      <c r="DR1752" s="100"/>
      <c r="DS1752" s="100"/>
      <c r="DT1752" s="100"/>
      <c r="DU1752" s="100"/>
      <c r="DV1752" s="100"/>
      <c r="DW1752" s="100"/>
      <c r="DX1752" s="100"/>
      <c r="DY1752" s="100"/>
      <c r="DZ1752" s="100"/>
      <c r="EA1752" s="100"/>
      <c r="EB1752" s="100"/>
      <c r="EC1752" s="100"/>
      <c r="ED1752" s="100"/>
      <c r="EE1752" s="100"/>
      <c r="EF1752" s="100"/>
      <c r="EG1752" s="100"/>
      <c r="EH1752" s="100"/>
      <c r="EI1752" s="100"/>
      <c r="EJ1752" s="100"/>
      <c r="EK1752" s="100"/>
      <c r="EL1752" s="100"/>
      <c r="EM1752" s="100"/>
      <c r="EN1752" s="100"/>
      <c r="EO1752" s="100"/>
      <c r="EP1752" s="100"/>
      <c r="EQ1752" s="100"/>
      <c r="ER1752" s="100"/>
      <c r="ES1752" s="100"/>
      <c r="ET1752" s="100"/>
      <c r="EU1752" s="100"/>
      <c r="EV1752" s="100"/>
      <c r="EW1752" s="100"/>
      <c r="EX1752" s="100"/>
      <c r="EY1752" s="100"/>
      <c r="EZ1752" s="100"/>
      <c r="FA1752" s="100"/>
      <c r="FB1752" s="100"/>
      <c r="FC1752" s="100"/>
      <c r="FD1752" s="100"/>
      <c r="FE1752" s="100"/>
      <c r="FF1752" s="100"/>
      <c r="FG1752" s="100"/>
      <c r="FH1752" s="100"/>
      <c r="FI1752" s="100"/>
      <c r="FJ1752" s="100"/>
      <c r="FK1752" s="100"/>
      <c r="FL1752" s="100"/>
      <c r="FM1752" s="100"/>
      <c r="FN1752" s="100"/>
      <c r="FO1752" s="100"/>
      <c r="FP1752" s="100"/>
      <c r="FQ1752" s="100"/>
      <c r="FR1752" s="100"/>
      <c r="FS1752" s="100"/>
      <c r="FT1752" s="100"/>
      <c r="FU1752" s="100"/>
      <c r="FV1752" s="100"/>
      <c r="FW1752" s="100"/>
      <c r="FX1752" s="100"/>
      <c r="FY1752" s="100"/>
      <c r="FZ1752" s="100"/>
      <c r="GA1752" s="100"/>
      <c r="GB1752" s="100"/>
      <c r="GC1752" s="100"/>
      <c r="GD1752" s="100"/>
      <c r="GE1752" s="100"/>
      <c r="GF1752" s="100"/>
      <c r="GG1752" s="100"/>
      <c r="GH1752" s="100"/>
      <c r="GI1752" s="100"/>
      <c r="GJ1752" s="100"/>
      <c r="GK1752" s="100"/>
      <c r="GL1752" s="100"/>
      <c r="GM1752" s="100"/>
      <c r="GN1752" s="100"/>
      <c r="GO1752" s="100"/>
      <c r="GP1752" s="100"/>
      <c r="GQ1752" s="100"/>
      <c r="GR1752" s="100"/>
      <c r="GS1752" s="100"/>
      <c r="GT1752" s="100"/>
      <c r="GU1752" s="100"/>
      <c r="GV1752" s="100"/>
      <c r="GW1752" s="100"/>
      <c r="GX1752" s="100"/>
      <c r="GY1752" s="100"/>
      <c r="GZ1752" s="100"/>
      <c r="HA1752" s="100"/>
      <c r="HB1752" s="100"/>
      <c r="HC1752" s="100"/>
      <c r="HD1752" s="100"/>
      <c r="HE1752" s="100"/>
      <c r="HF1752" s="100"/>
      <c r="HG1752" s="100"/>
      <c r="HH1752" s="100"/>
      <c r="HI1752" s="100"/>
      <c r="HJ1752" s="100"/>
      <c r="HK1752" s="100"/>
      <c r="HL1752" s="100"/>
      <c r="HM1752" s="100"/>
      <c r="HN1752" s="100"/>
      <c r="HO1752" s="100"/>
      <c r="HP1752" s="100"/>
      <c r="HQ1752" s="100"/>
      <c r="HR1752" s="100"/>
      <c r="HS1752" s="100"/>
      <c r="HT1752" s="100"/>
      <c r="HU1752" s="100"/>
      <c r="HV1752" s="100"/>
      <c r="HW1752" s="100"/>
      <c r="HX1752" s="100"/>
      <c r="HY1752" s="100"/>
      <c r="HZ1752" s="100"/>
      <c r="IA1752" s="100"/>
      <c r="IB1752" s="100"/>
      <c r="IC1752" s="100"/>
      <c r="ID1752" s="100"/>
      <c r="IE1752" s="100"/>
      <c r="IF1752" s="100"/>
      <c r="IG1752" s="100"/>
      <c r="IH1752" s="100"/>
      <c r="II1752" s="100"/>
      <c r="IJ1752" s="100"/>
      <c r="IK1752" s="100"/>
      <c r="IL1752" s="100"/>
      <c r="IM1752" s="100"/>
      <c r="IN1752" s="100"/>
    </row>
    <row r="1753" spans="1:248" ht="21">
      <c r="A1753" s="225"/>
      <c r="B1753" s="137"/>
      <c r="C1753" s="137"/>
      <c r="D1753" s="137"/>
      <c r="E1753" s="137"/>
      <c r="F1753" s="111"/>
      <c r="G1753" s="111"/>
      <c r="H1753" s="272"/>
      <c r="I1753" s="111"/>
      <c r="J1753" s="111"/>
      <c r="K1753" s="272"/>
      <c r="L1753" s="273"/>
      <c r="M1753" s="274"/>
      <c r="N1753" s="137"/>
      <c r="O1753" s="137"/>
      <c r="P1753" s="133"/>
      <c r="Q1753" s="133"/>
      <c r="R1753" s="133"/>
      <c r="S1753" s="100"/>
      <c r="T1753" s="100"/>
      <c r="U1753" s="100"/>
      <c r="V1753" s="100"/>
      <c r="W1753" s="100"/>
      <c r="X1753" s="100"/>
      <c r="Y1753" s="100"/>
      <c r="Z1753" s="100"/>
      <c r="AA1753" s="100"/>
      <c r="AB1753" s="100"/>
      <c r="AC1753" s="100"/>
      <c r="AD1753" s="100"/>
      <c r="AE1753" s="100"/>
      <c r="AF1753" s="100"/>
      <c r="AG1753" s="100"/>
      <c r="AH1753" s="100"/>
      <c r="AI1753" s="100"/>
      <c r="AJ1753" s="100"/>
      <c r="AK1753" s="100"/>
      <c r="AL1753" s="100"/>
      <c r="AM1753" s="100"/>
      <c r="AN1753" s="100"/>
      <c r="AO1753" s="100"/>
      <c r="AP1753" s="100"/>
      <c r="AQ1753" s="100"/>
      <c r="AR1753" s="100"/>
      <c r="AS1753" s="100"/>
      <c r="AT1753" s="100"/>
      <c r="AU1753" s="100"/>
      <c r="AV1753" s="100"/>
      <c r="AW1753" s="100"/>
      <c r="AX1753" s="100"/>
      <c r="AY1753" s="100"/>
      <c r="AZ1753" s="100"/>
      <c r="BA1753" s="100"/>
      <c r="BB1753" s="100"/>
      <c r="BC1753" s="100"/>
      <c r="BD1753" s="100"/>
      <c r="BE1753" s="100"/>
      <c r="BF1753" s="100"/>
      <c r="BG1753" s="100"/>
      <c r="BH1753" s="100"/>
      <c r="BI1753" s="100"/>
      <c r="BJ1753" s="100"/>
      <c r="BK1753" s="100"/>
      <c r="BL1753" s="100"/>
      <c r="BM1753" s="100"/>
      <c r="BN1753" s="100"/>
      <c r="BO1753" s="100"/>
      <c r="BP1753" s="100"/>
      <c r="BQ1753" s="100"/>
      <c r="BR1753" s="100"/>
      <c r="BS1753" s="100"/>
      <c r="BT1753" s="100"/>
      <c r="BU1753" s="100"/>
      <c r="BV1753" s="100"/>
      <c r="BW1753" s="100"/>
      <c r="BX1753" s="100"/>
      <c r="BY1753" s="100"/>
      <c r="BZ1753" s="100"/>
      <c r="CA1753" s="100"/>
      <c r="CB1753" s="100"/>
      <c r="CC1753" s="100"/>
      <c r="CD1753" s="100"/>
      <c r="CE1753" s="100"/>
      <c r="CF1753" s="100"/>
      <c r="CG1753" s="100"/>
      <c r="CH1753" s="100"/>
      <c r="CI1753" s="100"/>
      <c r="CJ1753" s="100"/>
      <c r="CK1753" s="100"/>
      <c r="CL1753" s="100"/>
      <c r="CM1753" s="100"/>
      <c r="CN1753" s="100"/>
      <c r="CO1753" s="100"/>
      <c r="CP1753" s="100"/>
      <c r="CQ1753" s="100"/>
      <c r="CR1753" s="100"/>
      <c r="CS1753" s="100"/>
      <c r="CT1753" s="100"/>
      <c r="CU1753" s="100"/>
      <c r="CV1753" s="100"/>
      <c r="CW1753" s="100"/>
      <c r="CX1753" s="100"/>
      <c r="CY1753" s="100"/>
      <c r="CZ1753" s="100"/>
      <c r="DA1753" s="100"/>
      <c r="DB1753" s="100"/>
      <c r="DC1753" s="100"/>
      <c r="DD1753" s="100"/>
      <c r="DE1753" s="100"/>
      <c r="DF1753" s="100"/>
      <c r="DG1753" s="100"/>
      <c r="DH1753" s="100"/>
      <c r="DI1753" s="100"/>
      <c r="DJ1753" s="100"/>
      <c r="DK1753" s="100"/>
      <c r="DL1753" s="100"/>
      <c r="DM1753" s="100"/>
      <c r="DN1753" s="100"/>
      <c r="DO1753" s="100"/>
      <c r="DP1753" s="100"/>
      <c r="DQ1753" s="100"/>
      <c r="DR1753" s="100"/>
      <c r="DS1753" s="100"/>
      <c r="DT1753" s="100"/>
      <c r="DU1753" s="100"/>
      <c r="DV1753" s="100"/>
      <c r="DW1753" s="100"/>
      <c r="DX1753" s="100"/>
      <c r="DY1753" s="100"/>
      <c r="DZ1753" s="100"/>
      <c r="EA1753" s="100"/>
      <c r="EB1753" s="100"/>
      <c r="EC1753" s="100"/>
      <c r="ED1753" s="100"/>
      <c r="EE1753" s="100"/>
      <c r="EF1753" s="100"/>
      <c r="EG1753" s="100"/>
      <c r="EH1753" s="100"/>
      <c r="EI1753" s="100"/>
      <c r="EJ1753" s="100"/>
      <c r="EK1753" s="100"/>
      <c r="EL1753" s="100"/>
      <c r="EM1753" s="100"/>
      <c r="EN1753" s="100"/>
      <c r="EO1753" s="100"/>
      <c r="EP1753" s="100"/>
      <c r="EQ1753" s="100"/>
      <c r="ER1753" s="100"/>
      <c r="ES1753" s="100"/>
      <c r="ET1753" s="100"/>
      <c r="EU1753" s="100"/>
      <c r="EV1753" s="100"/>
      <c r="EW1753" s="100"/>
      <c r="EX1753" s="100"/>
      <c r="EY1753" s="100"/>
      <c r="EZ1753" s="100"/>
      <c r="FA1753" s="100"/>
      <c r="FB1753" s="100"/>
      <c r="FC1753" s="100"/>
      <c r="FD1753" s="100"/>
      <c r="FE1753" s="100"/>
      <c r="FF1753" s="100"/>
      <c r="FG1753" s="100"/>
      <c r="FH1753" s="100"/>
      <c r="FI1753" s="100"/>
      <c r="FJ1753" s="100"/>
      <c r="FK1753" s="100"/>
      <c r="FL1753" s="100"/>
      <c r="FM1753" s="100"/>
      <c r="FN1753" s="100"/>
      <c r="FO1753" s="100"/>
      <c r="FP1753" s="100"/>
      <c r="FQ1753" s="100"/>
      <c r="FR1753" s="100"/>
      <c r="FS1753" s="100"/>
      <c r="FT1753" s="100"/>
      <c r="FU1753" s="100"/>
      <c r="FV1753" s="100"/>
      <c r="FW1753" s="100"/>
      <c r="FX1753" s="100"/>
      <c r="FY1753" s="100"/>
      <c r="FZ1753" s="100"/>
      <c r="GA1753" s="100"/>
      <c r="GB1753" s="100"/>
      <c r="GC1753" s="100"/>
      <c r="GD1753" s="100"/>
      <c r="GE1753" s="100"/>
      <c r="GF1753" s="100"/>
      <c r="GG1753" s="100"/>
      <c r="GH1753" s="100"/>
      <c r="GI1753" s="100"/>
      <c r="GJ1753" s="100"/>
      <c r="GK1753" s="100"/>
      <c r="GL1753" s="100"/>
      <c r="GM1753" s="100"/>
      <c r="GN1753" s="100"/>
      <c r="GO1753" s="100"/>
      <c r="GP1753" s="100"/>
      <c r="GQ1753" s="100"/>
      <c r="GR1753" s="100"/>
      <c r="GS1753" s="100"/>
      <c r="GT1753" s="100"/>
      <c r="GU1753" s="100"/>
      <c r="GV1753" s="100"/>
      <c r="GW1753" s="100"/>
      <c r="GX1753" s="100"/>
      <c r="GY1753" s="100"/>
      <c r="GZ1753" s="100"/>
      <c r="HA1753" s="100"/>
      <c r="HB1753" s="100"/>
      <c r="HC1753" s="100"/>
      <c r="HD1753" s="100"/>
      <c r="HE1753" s="100"/>
      <c r="HF1753" s="100"/>
      <c r="HG1753" s="100"/>
      <c r="HH1753" s="100"/>
      <c r="HI1753" s="100"/>
      <c r="HJ1753" s="100"/>
      <c r="HK1753" s="100"/>
      <c r="HL1753" s="100"/>
      <c r="HM1753" s="100"/>
      <c r="HN1753" s="100"/>
      <c r="HO1753" s="100"/>
      <c r="HP1753" s="100"/>
      <c r="HQ1753" s="100"/>
      <c r="HR1753" s="100"/>
      <c r="HS1753" s="100"/>
      <c r="HT1753" s="100"/>
      <c r="HU1753" s="100"/>
      <c r="HV1753" s="100"/>
      <c r="HW1753" s="100"/>
      <c r="HX1753" s="100"/>
      <c r="HY1753" s="100"/>
      <c r="HZ1753" s="100"/>
      <c r="IA1753" s="100"/>
      <c r="IB1753" s="100"/>
      <c r="IC1753" s="100"/>
      <c r="ID1753" s="100"/>
      <c r="IE1753" s="100"/>
      <c r="IF1753" s="100"/>
      <c r="IG1753" s="100"/>
      <c r="IH1753" s="100"/>
      <c r="II1753" s="100"/>
      <c r="IJ1753" s="100"/>
      <c r="IK1753" s="100"/>
      <c r="IL1753" s="100"/>
      <c r="IM1753" s="100"/>
      <c r="IN1753" s="100"/>
    </row>
    <row r="1754" spans="1:248" ht="42">
      <c r="A1754" s="222">
        <v>605</v>
      </c>
      <c r="B1754" s="254" t="s">
        <v>974</v>
      </c>
      <c r="C1754" s="254" t="s">
        <v>2719</v>
      </c>
      <c r="D1754" s="467" t="s">
        <v>2339</v>
      </c>
      <c r="E1754" s="254">
        <v>100</v>
      </c>
      <c r="F1754" s="255"/>
      <c r="G1754" s="255"/>
      <c r="H1754" s="255"/>
      <c r="I1754" s="254"/>
      <c r="J1754" s="254"/>
      <c r="K1754" s="403"/>
      <c r="L1754" s="404"/>
      <c r="M1754" s="403"/>
      <c r="N1754" s="405"/>
      <c r="O1754" s="403"/>
      <c r="P1754" s="115">
        <v>0</v>
      </c>
      <c r="Q1754" s="116"/>
      <c r="R1754" s="116"/>
      <c r="S1754" s="100"/>
      <c r="T1754" s="100"/>
      <c r="U1754" s="100"/>
      <c r="V1754" s="100"/>
      <c r="W1754" s="100"/>
      <c r="X1754" s="100"/>
      <c r="Y1754" s="100"/>
      <c r="Z1754" s="100"/>
      <c r="AA1754" s="100"/>
      <c r="AB1754" s="100"/>
      <c r="AC1754" s="100"/>
      <c r="AD1754" s="100"/>
      <c r="AE1754" s="100"/>
      <c r="AF1754" s="100"/>
      <c r="AG1754" s="100"/>
      <c r="AH1754" s="100"/>
      <c r="AI1754" s="100"/>
      <c r="AJ1754" s="100"/>
      <c r="AK1754" s="100"/>
      <c r="AL1754" s="100"/>
      <c r="AM1754" s="100"/>
      <c r="AN1754" s="100"/>
      <c r="AO1754" s="100"/>
      <c r="AP1754" s="100"/>
      <c r="AQ1754" s="100"/>
      <c r="AR1754" s="100"/>
      <c r="AS1754" s="100"/>
      <c r="AT1754" s="100"/>
      <c r="AU1754" s="100"/>
      <c r="AV1754" s="100"/>
      <c r="AW1754" s="100"/>
      <c r="AX1754" s="100"/>
      <c r="AY1754" s="100"/>
      <c r="AZ1754" s="100"/>
      <c r="BA1754" s="100"/>
      <c r="BB1754" s="100"/>
      <c r="BC1754" s="100"/>
      <c r="BD1754" s="100"/>
      <c r="BE1754" s="100"/>
      <c r="BF1754" s="100"/>
      <c r="BG1754" s="100"/>
      <c r="BH1754" s="100"/>
      <c r="BI1754" s="100"/>
      <c r="BJ1754" s="100"/>
      <c r="BK1754" s="100"/>
      <c r="BL1754" s="100"/>
      <c r="BM1754" s="100"/>
      <c r="BN1754" s="100"/>
      <c r="BO1754" s="100"/>
      <c r="BP1754" s="100"/>
      <c r="BQ1754" s="100"/>
      <c r="BR1754" s="100"/>
      <c r="BS1754" s="100"/>
      <c r="BT1754" s="100"/>
      <c r="BU1754" s="100"/>
      <c r="BV1754" s="100"/>
      <c r="BW1754" s="100"/>
      <c r="BX1754" s="100"/>
      <c r="BY1754" s="100"/>
      <c r="BZ1754" s="100"/>
      <c r="CA1754" s="100"/>
      <c r="CB1754" s="100"/>
      <c r="CC1754" s="100"/>
      <c r="CD1754" s="100"/>
      <c r="CE1754" s="100"/>
      <c r="CF1754" s="100"/>
      <c r="CG1754" s="100"/>
      <c r="CH1754" s="100"/>
      <c r="CI1754" s="100"/>
      <c r="CJ1754" s="100"/>
      <c r="CK1754" s="100"/>
      <c r="CL1754" s="100"/>
      <c r="CM1754" s="100"/>
      <c r="CN1754" s="100"/>
      <c r="CO1754" s="100"/>
      <c r="CP1754" s="100"/>
      <c r="CQ1754" s="100"/>
      <c r="CR1754" s="100"/>
      <c r="CS1754" s="100"/>
      <c r="CT1754" s="100"/>
      <c r="CU1754" s="100"/>
      <c r="CV1754" s="100"/>
      <c r="CW1754" s="100"/>
      <c r="CX1754" s="100"/>
      <c r="CY1754" s="100"/>
      <c r="CZ1754" s="100"/>
      <c r="DA1754" s="100"/>
      <c r="DB1754" s="100"/>
      <c r="DC1754" s="100"/>
      <c r="DD1754" s="100"/>
      <c r="DE1754" s="100"/>
      <c r="DF1754" s="100"/>
      <c r="DG1754" s="100"/>
      <c r="DH1754" s="100"/>
      <c r="DI1754" s="100"/>
      <c r="DJ1754" s="100"/>
      <c r="DK1754" s="100"/>
      <c r="DL1754" s="100"/>
      <c r="DM1754" s="100"/>
      <c r="DN1754" s="100"/>
      <c r="DO1754" s="100"/>
      <c r="DP1754" s="100"/>
      <c r="DQ1754" s="100"/>
      <c r="DR1754" s="100"/>
      <c r="DS1754" s="100"/>
      <c r="DT1754" s="100"/>
      <c r="DU1754" s="100"/>
      <c r="DV1754" s="100"/>
      <c r="DW1754" s="100"/>
      <c r="DX1754" s="100"/>
      <c r="DY1754" s="100"/>
      <c r="DZ1754" s="100"/>
      <c r="EA1754" s="100"/>
      <c r="EB1754" s="100"/>
      <c r="EC1754" s="100"/>
      <c r="ED1754" s="100"/>
      <c r="EE1754" s="100"/>
      <c r="EF1754" s="100"/>
      <c r="EG1754" s="100"/>
      <c r="EH1754" s="100"/>
      <c r="EI1754" s="100"/>
      <c r="EJ1754" s="100"/>
      <c r="EK1754" s="100"/>
      <c r="EL1754" s="100"/>
      <c r="EM1754" s="100"/>
      <c r="EN1754" s="100"/>
      <c r="EO1754" s="100"/>
      <c r="EP1754" s="100"/>
      <c r="EQ1754" s="100"/>
      <c r="ER1754" s="100"/>
      <c r="ES1754" s="100"/>
      <c r="ET1754" s="100"/>
      <c r="EU1754" s="100"/>
      <c r="EV1754" s="100"/>
      <c r="EW1754" s="100"/>
      <c r="EX1754" s="100"/>
      <c r="EY1754" s="100"/>
      <c r="EZ1754" s="100"/>
      <c r="FA1754" s="100"/>
      <c r="FB1754" s="100"/>
      <c r="FC1754" s="100"/>
      <c r="FD1754" s="100"/>
      <c r="FE1754" s="100"/>
      <c r="FF1754" s="100"/>
      <c r="FG1754" s="100"/>
      <c r="FH1754" s="100"/>
      <c r="FI1754" s="100"/>
      <c r="FJ1754" s="100"/>
      <c r="FK1754" s="100"/>
      <c r="FL1754" s="100"/>
      <c r="FM1754" s="100"/>
      <c r="FN1754" s="100"/>
      <c r="FO1754" s="100"/>
      <c r="FP1754" s="100"/>
      <c r="FQ1754" s="100"/>
      <c r="FR1754" s="100"/>
      <c r="FS1754" s="100"/>
      <c r="FT1754" s="100"/>
      <c r="FU1754" s="100"/>
      <c r="FV1754" s="100"/>
      <c r="FW1754" s="100"/>
      <c r="FX1754" s="100"/>
      <c r="FY1754" s="100"/>
      <c r="FZ1754" s="100"/>
      <c r="GA1754" s="100"/>
      <c r="GB1754" s="100"/>
      <c r="GC1754" s="100"/>
      <c r="GD1754" s="100"/>
      <c r="GE1754" s="100"/>
      <c r="GF1754" s="100"/>
      <c r="GG1754" s="100"/>
      <c r="GH1754" s="100"/>
      <c r="GI1754" s="100"/>
      <c r="GJ1754" s="100"/>
      <c r="GK1754" s="100"/>
      <c r="GL1754" s="100"/>
      <c r="GM1754" s="100"/>
      <c r="GN1754" s="100"/>
      <c r="GO1754" s="100"/>
      <c r="GP1754" s="100"/>
      <c r="GQ1754" s="100"/>
      <c r="GR1754" s="100"/>
      <c r="GS1754" s="100"/>
      <c r="GT1754" s="100"/>
      <c r="GU1754" s="100"/>
      <c r="GV1754" s="100"/>
      <c r="GW1754" s="100"/>
      <c r="GX1754" s="100"/>
      <c r="GY1754" s="100"/>
      <c r="GZ1754" s="100"/>
      <c r="HA1754" s="100"/>
      <c r="HB1754" s="100"/>
      <c r="HC1754" s="100"/>
      <c r="HD1754" s="100"/>
      <c r="HE1754" s="100"/>
      <c r="HF1754" s="100"/>
      <c r="HG1754" s="100"/>
      <c r="HH1754" s="100"/>
      <c r="HI1754" s="100"/>
      <c r="HJ1754" s="100"/>
      <c r="HK1754" s="100"/>
      <c r="HL1754" s="100"/>
      <c r="HM1754" s="100"/>
      <c r="HN1754" s="100"/>
      <c r="HO1754" s="100"/>
      <c r="HP1754" s="100"/>
      <c r="HQ1754" s="100"/>
      <c r="HR1754" s="100"/>
      <c r="HS1754" s="100"/>
      <c r="HT1754" s="100"/>
      <c r="HU1754" s="100"/>
      <c r="HV1754" s="100"/>
      <c r="HW1754" s="100"/>
      <c r="HX1754" s="100"/>
      <c r="HY1754" s="100"/>
      <c r="HZ1754" s="100"/>
      <c r="IA1754" s="100"/>
      <c r="IB1754" s="100"/>
      <c r="IC1754" s="100"/>
      <c r="ID1754" s="100"/>
      <c r="IE1754" s="100"/>
      <c r="IF1754" s="100"/>
      <c r="IG1754" s="100"/>
      <c r="IH1754" s="100"/>
      <c r="II1754" s="100"/>
      <c r="IJ1754" s="100"/>
      <c r="IK1754" s="100"/>
      <c r="IL1754" s="100"/>
      <c r="IM1754" s="100"/>
      <c r="IN1754" s="100"/>
    </row>
    <row r="1755" spans="1:248" ht="21">
      <c r="A1755" s="240"/>
      <c r="B1755" s="468"/>
      <c r="C1755" s="468"/>
      <c r="D1755" s="469"/>
      <c r="E1755" s="468"/>
      <c r="F1755" s="350"/>
      <c r="G1755" s="350"/>
      <c r="H1755" s="350"/>
      <c r="I1755" s="468"/>
      <c r="J1755" s="468"/>
      <c r="K1755" s="470"/>
      <c r="L1755" s="471"/>
      <c r="M1755" s="470"/>
      <c r="N1755" s="470"/>
      <c r="O1755" s="470"/>
      <c r="P1755" s="149"/>
      <c r="Q1755" s="149"/>
      <c r="R1755" s="149"/>
      <c r="S1755" s="100"/>
      <c r="T1755" s="100"/>
      <c r="U1755" s="100"/>
      <c r="V1755" s="100"/>
      <c r="W1755" s="100"/>
      <c r="X1755" s="100"/>
      <c r="Y1755" s="100"/>
      <c r="Z1755" s="100"/>
      <c r="AA1755" s="100"/>
      <c r="AB1755" s="100"/>
      <c r="AC1755" s="100"/>
      <c r="AD1755" s="100"/>
      <c r="AE1755" s="100"/>
      <c r="AF1755" s="100"/>
      <c r="AG1755" s="100"/>
      <c r="AH1755" s="100"/>
      <c r="AI1755" s="100"/>
      <c r="AJ1755" s="100"/>
      <c r="AK1755" s="100"/>
      <c r="AL1755" s="100"/>
      <c r="AM1755" s="100"/>
      <c r="AN1755" s="100"/>
      <c r="AO1755" s="100"/>
      <c r="AP1755" s="100"/>
      <c r="AQ1755" s="100"/>
      <c r="AR1755" s="100"/>
      <c r="AS1755" s="100"/>
      <c r="AT1755" s="100"/>
      <c r="AU1755" s="100"/>
      <c r="AV1755" s="100"/>
      <c r="AW1755" s="100"/>
      <c r="AX1755" s="100"/>
      <c r="AY1755" s="100"/>
      <c r="AZ1755" s="100"/>
      <c r="BA1755" s="100"/>
      <c r="BB1755" s="100"/>
      <c r="BC1755" s="100"/>
      <c r="BD1755" s="100"/>
      <c r="BE1755" s="100"/>
      <c r="BF1755" s="100"/>
      <c r="BG1755" s="100"/>
      <c r="BH1755" s="100"/>
      <c r="BI1755" s="100"/>
      <c r="BJ1755" s="100"/>
      <c r="BK1755" s="100"/>
      <c r="BL1755" s="100"/>
      <c r="BM1755" s="100"/>
      <c r="BN1755" s="100"/>
      <c r="BO1755" s="100"/>
      <c r="BP1755" s="100"/>
      <c r="BQ1755" s="100"/>
      <c r="BR1755" s="100"/>
      <c r="BS1755" s="100"/>
      <c r="BT1755" s="100"/>
      <c r="BU1755" s="100"/>
      <c r="BV1755" s="100"/>
      <c r="BW1755" s="100"/>
      <c r="BX1755" s="100"/>
      <c r="BY1755" s="100"/>
      <c r="BZ1755" s="100"/>
      <c r="CA1755" s="100"/>
      <c r="CB1755" s="100"/>
      <c r="CC1755" s="100"/>
      <c r="CD1755" s="100"/>
      <c r="CE1755" s="100"/>
      <c r="CF1755" s="100"/>
      <c r="CG1755" s="100"/>
      <c r="CH1755" s="100"/>
      <c r="CI1755" s="100"/>
      <c r="CJ1755" s="100"/>
      <c r="CK1755" s="100"/>
      <c r="CL1755" s="100"/>
      <c r="CM1755" s="100"/>
      <c r="CN1755" s="100"/>
      <c r="CO1755" s="100"/>
      <c r="CP1755" s="100"/>
      <c r="CQ1755" s="100"/>
      <c r="CR1755" s="100"/>
      <c r="CS1755" s="100"/>
      <c r="CT1755" s="100"/>
      <c r="CU1755" s="100"/>
      <c r="CV1755" s="100"/>
      <c r="CW1755" s="100"/>
      <c r="CX1755" s="100"/>
      <c r="CY1755" s="100"/>
      <c r="CZ1755" s="100"/>
      <c r="DA1755" s="100"/>
      <c r="DB1755" s="100"/>
      <c r="DC1755" s="100"/>
      <c r="DD1755" s="100"/>
      <c r="DE1755" s="100"/>
      <c r="DF1755" s="100"/>
      <c r="DG1755" s="100"/>
      <c r="DH1755" s="100"/>
      <c r="DI1755" s="100"/>
      <c r="DJ1755" s="100"/>
      <c r="DK1755" s="100"/>
      <c r="DL1755" s="100"/>
      <c r="DM1755" s="100"/>
      <c r="DN1755" s="100"/>
      <c r="DO1755" s="100"/>
      <c r="DP1755" s="100"/>
      <c r="DQ1755" s="100"/>
      <c r="DR1755" s="100"/>
      <c r="DS1755" s="100"/>
      <c r="DT1755" s="100"/>
      <c r="DU1755" s="100"/>
      <c r="DV1755" s="100"/>
      <c r="DW1755" s="100"/>
      <c r="DX1755" s="100"/>
      <c r="DY1755" s="100"/>
      <c r="DZ1755" s="100"/>
      <c r="EA1755" s="100"/>
      <c r="EB1755" s="100"/>
      <c r="EC1755" s="100"/>
      <c r="ED1755" s="100"/>
      <c r="EE1755" s="100"/>
      <c r="EF1755" s="100"/>
      <c r="EG1755" s="100"/>
      <c r="EH1755" s="100"/>
      <c r="EI1755" s="100"/>
      <c r="EJ1755" s="100"/>
      <c r="EK1755" s="100"/>
      <c r="EL1755" s="100"/>
      <c r="EM1755" s="100"/>
      <c r="EN1755" s="100"/>
      <c r="EO1755" s="100"/>
      <c r="EP1755" s="100"/>
      <c r="EQ1755" s="100"/>
      <c r="ER1755" s="100"/>
      <c r="ES1755" s="100"/>
      <c r="ET1755" s="100"/>
      <c r="EU1755" s="100"/>
      <c r="EV1755" s="100"/>
      <c r="EW1755" s="100"/>
      <c r="EX1755" s="100"/>
      <c r="EY1755" s="100"/>
      <c r="EZ1755" s="100"/>
      <c r="FA1755" s="100"/>
      <c r="FB1755" s="100"/>
      <c r="FC1755" s="100"/>
      <c r="FD1755" s="100"/>
      <c r="FE1755" s="100"/>
      <c r="FF1755" s="100"/>
      <c r="FG1755" s="100"/>
      <c r="FH1755" s="100"/>
      <c r="FI1755" s="100"/>
      <c r="FJ1755" s="100"/>
      <c r="FK1755" s="100"/>
      <c r="FL1755" s="100"/>
      <c r="FM1755" s="100"/>
      <c r="FN1755" s="100"/>
      <c r="FO1755" s="100"/>
      <c r="FP1755" s="100"/>
      <c r="FQ1755" s="100"/>
      <c r="FR1755" s="100"/>
      <c r="FS1755" s="100"/>
      <c r="FT1755" s="100"/>
      <c r="FU1755" s="100"/>
      <c r="FV1755" s="100"/>
      <c r="FW1755" s="100"/>
      <c r="FX1755" s="100"/>
      <c r="FY1755" s="100"/>
      <c r="FZ1755" s="100"/>
      <c r="GA1755" s="100"/>
      <c r="GB1755" s="100"/>
      <c r="GC1755" s="100"/>
      <c r="GD1755" s="100"/>
      <c r="GE1755" s="100"/>
      <c r="GF1755" s="100"/>
      <c r="GG1755" s="100"/>
      <c r="GH1755" s="100"/>
      <c r="GI1755" s="100"/>
      <c r="GJ1755" s="100"/>
      <c r="GK1755" s="100"/>
      <c r="GL1755" s="100"/>
      <c r="GM1755" s="100"/>
      <c r="GN1755" s="100"/>
      <c r="GO1755" s="100"/>
      <c r="GP1755" s="100"/>
      <c r="GQ1755" s="100"/>
      <c r="GR1755" s="100"/>
      <c r="GS1755" s="100"/>
      <c r="GT1755" s="100"/>
      <c r="GU1755" s="100"/>
      <c r="GV1755" s="100"/>
      <c r="GW1755" s="100"/>
      <c r="GX1755" s="100"/>
      <c r="GY1755" s="100"/>
      <c r="GZ1755" s="100"/>
      <c r="HA1755" s="100"/>
      <c r="HB1755" s="100"/>
      <c r="HC1755" s="100"/>
      <c r="HD1755" s="100"/>
      <c r="HE1755" s="100"/>
      <c r="HF1755" s="100"/>
      <c r="HG1755" s="100"/>
      <c r="HH1755" s="100"/>
      <c r="HI1755" s="100"/>
      <c r="HJ1755" s="100"/>
      <c r="HK1755" s="100"/>
      <c r="HL1755" s="100"/>
      <c r="HM1755" s="100"/>
      <c r="HN1755" s="100"/>
      <c r="HO1755" s="100"/>
      <c r="HP1755" s="100"/>
      <c r="HQ1755" s="100"/>
      <c r="HR1755" s="100"/>
      <c r="HS1755" s="100"/>
      <c r="HT1755" s="100"/>
      <c r="HU1755" s="100"/>
      <c r="HV1755" s="100"/>
      <c r="HW1755" s="100"/>
      <c r="HX1755" s="100"/>
      <c r="HY1755" s="100"/>
      <c r="HZ1755" s="100"/>
      <c r="IA1755" s="100"/>
      <c r="IB1755" s="100"/>
      <c r="IC1755" s="100"/>
      <c r="ID1755" s="100"/>
      <c r="IE1755" s="100"/>
      <c r="IF1755" s="100"/>
      <c r="IG1755" s="100"/>
      <c r="IH1755" s="100"/>
      <c r="II1755" s="100"/>
      <c r="IJ1755" s="100"/>
      <c r="IK1755" s="100"/>
      <c r="IL1755" s="100"/>
      <c r="IM1755" s="100"/>
      <c r="IN1755" s="100"/>
    </row>
    <row r="1756" spans="1:248" ht="21">
      <c r="A1756" s="559"/>
      <c r="B1756" s="559"/>
      <c r="C1756" s="241"/>
      <c r="D1756" s="241"/>
      <c r="E1756" s="472"/>
      <c r="F1756" s="241"/>
      <c r="G1756" s="241"/>
      <c r="H1756" s="241"/>
      <c r="I1756" s="241"/>
      <c r="J1756" s="241"/>
      <c r="K1756" s="473"/>
      <c r="L1756" s="474"/>
      <c r="M1756" s="473"/>
      <c r="N1756" s="473"/>
      <c r="O1756" s="473"/>
      <c r="P1756" s="108"/>
      <c r="Q1756" s="108"/>
      <c r="R1756" s="108"/>
      <c r="S1756" s="100"/>
      <c r="T1756" s="100"/>
      <c r="U1756" s="100"/>
      <c r="V1756" s="100"/>
      <c r="W1756" s="100"/>
      <c r="X1756" s="100"/>
      <c r="Y1756" s="100"/>
      <c r="Z1756" s="100"/>
      <c r="AA1756" s="100"/>
      <c r="AB1756" s="100"/>
      <c r="AC1756" s="100"/>
      <c r="AD1756" s="100"/>
      <c r="AE1756" s="100"/>
      <c r="AF1756" s="100"/>
      <c r="AG1756" s="100"/>
      <c r="AH1756" s="100"/>
      <c r="AI1756" s="100"/>
      <c r="AJ1756" s="100"/>
      <c r="AK1756" s="100"/>
      <c r="AL1756" s="100"/>
      <c r="AM1756" s="100"/>
      <c r="AN1756" s="100"/>
      <c r="AO1756" s="100"/>
      <c r="AP1756" s="100"/>
      <c r="AQ1756" s="100"/>
      <c r="AR1756" s="100"/>
      <c r="AS1756" s="100"/>
      <c r="AT1756" s="100"/>
      <c r="AU1756" s="100"/>
      <c r="AV1756" s="100"/>
      <c r="AW1756" s="100"/>
      <c r="AX1756" s="100"/>
      <c r="AY1756" s="100"/>
      <c r="AZ1756" s="100"/>
      <c r="BA1756" s="100"/>
      <c r="BB1756" s="100"/>
      <c r="BC1756" s="100"/>
      <c r="BD1756" s="100"/>
      <c r="BE1756" s="100"/>
      <c r="BF1756" s="100"/>
      <c r="BG1756" s="100"/>
      <c r="BH1756" s="100"/>
      <c r="BI1756" s="100"/>
      <c r="BJ1756" s="100"/>
      <c r="BK1756" s="100"/>
      <c r="BL1756" s="100"/>
      <c r="BM1756" s="100"/>
      <c r="BN1756" s="100"/>
      <c r="BO1756" s="100"/>
      <c r="BP1756" s="100"/>
      <c r="BQ1756" s="100"/>
      <c r="BR1756" s="100"/>
      <c r="BS1756" s="100"/>
      <c r="BT1756" s="100"/>
      <c r="BU1756" s="100"/>
      <c r="BV1756" s="100"/>
      <c r="BW1756" s="100"/>
      <c r="BX1756" s="100"/>
      <c r="BY1756" s="100"/>
      <c r="BZ1756" s="100"/>
      <c r="CA1756" s="100"/>
      <c r="CB1756" s="100"/>
      <c r="CC1756" s="100"/>
      <c r="CD1756" s="100"/>
      <c r="CE1756" s="100"/>
      <c r="CF1756" s="100"/>
      <c r="CG1756" s="100"/>
      <c r="CH1756" s="100"/>
      <c r="CI1756" s="100"/>
      <c r="CJ1756" s="100"/>
      <c r="CK1756" s="100"/>
      <c r="CL1756" s="100"/>
      <c r="CM1756" s="100"/>
      <c r="CN1756" s="100"/>
      <c r="CO1756" s="100"/>
      <c r="CP1756" s="100"/>
      <c r="CQ1756" s="100"/>
      <c r="CR1756" s="100"/>
      <c r="CS1756" s="100"/>
      <c r="CT1756" s="100"/>
      <c r="CU1756" s="100"/>
      <c r="CV1756" s="100"/>
      <c r="CW1756" s="100"/>
      <c r="CX1756" s="100"/>
      <c r="CY1756" s="100"/>
      <c r="CZ1756" s="100"/>
      <c r="DA1756" s="100"/>
      <c r="DB1756" s="100"/>
      <c r="DC1756" s="100"/>
      <c r="DD1756" s="100"/>
      <c r="DE1756" s="100"/>
      <c r="DF1756" s="100"/>
      <c r="DG1756" s="100"/>
      <c r="DH1756" s="100"/>
      <c r="DI1756" s="100"/>
      <c r="DJ1756" s="100"/>
      <c r="DK1756" s="100"/>
      <c r="DL1756" s="100"/>
      <c r="DM1756" s="100"/>
      <c r="DN1756" s="100"/>
      <c r="DO1756" s="100"/>
      <c r="DP1756" s="100"/>
      <c r="DQ1756" s="100"/>
      <c r="DR1756" s="100"/>
      <c r="DS1756" s="100"/>
      <c r="DT1756" s="100"/>
      <c r="DU1756" s="100"/>
      <c r="DV1756" s="100"/>
      <c r="DW1756" s="100"/>
      <c r="DX1756" s="100"/>
      <c r="DY1756" s="100"/>
      <c r="DZ1756" s="100"/>
      <c r="EA1756" s="100"/>
      <c r="EB1756" s="100"/>
      <c r="EC1756" s="100"/>
      <c r="ED1756" s="100"/>
      <c r="EE1756" s="100"/>
      <c r="EF1756" s="100"/>
      <c r="EG1756" s="100"/>
      <c r="EH1756" s="100"/>
      <c r="EI1756" s="100"/>
      <c r="EJ1756" s="100"/>
      <c r="EK1756" s="100"/>
      <c r="EL1756" s="100"/>
      <c r="EM1756" s="100"/>
      <c r="EN1756" s="100"/>
      <c r="EO1756" s="100"/>
      <c r="EP1756" s="100"/>
      <c r="EQ1756" s="100"/>
      <c r="ER1756" s="100"/>
      <c r="ES1756" s="100"/>
      <c r="ET1756" s="100"/>
      <c r="EU1756" s="100"/>
      <c r="EV1756" s="100"/>
      <c r="EW1756" s="100"/>
      <c r="EX1756" s="100"/>
      <c r="EY1756" s="100"/>
      <c r="EZ1756" s="100"/>
      <c r="FA1756" s="100"/>
      <c r="FB1756" s="100"/>
      <c r="FC1756" s="100"/>
      <c r="FD1756" s="100"/>
      <c r="FE1756" s="100"/>
      <c r="FF1756" s="100"/>
      <c r="FG1756" s="100"/>
      <c r="FH1756" s="100"/>
      <c r="FI1756" s="100"/>
      <c r="FJ1756" s="100"/>
      <c r="FK1756" s="100"/>
      <c r="FL1756" s="100"/>
      <c r="FM1756" s="100"/>
      <c r="FN1756" s="100"/>
      <c r="FO1756" s="100"/>
      <c r="FP1756" s="100"/>
      <c r="FQ1756" s="100"/>
      <c r="FR1756" s="100"/>
      <c r="FS1756" s="100"/>
      <c r="FT1756" s="100"/>
      <c r="FU1756" s="100"/>
      <c r="FV1756" s="100"/>
      <c r="FW1756" s="100"/>
      <c r="FX1756" s="100"/>
      <c r="FY1756" s="100"/>
      <c r="FZ1756" s="100"/>
      <c r="GA1756" s="100"/>
      <c r="GB1756" s="100"/>
      <c r="GC1756" s="100"/>
      <c r="GD1756" s="100"/>
      <c r="GE1756" s="100"/>
      <c r="GF1756" s="100"/>
      <c r="GG1756" s="100"/>
      <c r="GH1756" s="100"/>
      <c r="GI1756" s="100"/>
      <c r="GJ1756" s="100"/>
      <c r="GK1756" s="100"/>
      <c r="GL1756" s="100"/>
      <c r="GM1756" s="100"/>
      <c r="GN1756" s="100"/>
      <c r="GO1756" s="100"/>
      <c r="GP1756" s="100"/>
      <c r="GQ1756" s="100"/>
      <c r="GR1756" s="100"/>
      <c r="GS1756" s="100"/>
      <c r="GT1756" s="100"/>
      <c r="GU1756" s="100"/>
      <c r="GV1756" s="100"/>
      <c r="GW1756" s="100"/>
      <c r="GX1756" s="100"/>
      <c r="GY1756" s="100"/>
      <c r="GZ1756" s="100"/>
      <c r="HA1756" s="100"/>
      <c r="HB1756" s="100"/>
      <c r="HC1756" s="100"/>
      <c r="HD1756" s="100"/>
      <c r="HE1756" s="100"/>
      <c r="HF1756" s="100"/>
      <c r="HG1756" s="100"/>
      <c r="HH1756" s="100"/>
      <c r="HI1756" s="100"/>
      <c r="HJ1756" s="100"/>
      <c r="HK1756" s="100"/>
      <c r="HL1756" s="100"/>
      <c r="HM1756" s="100"/>
      <c r="HN1756" s="100"/>
      <c r="HO1756" s="100"/>
      <c r="HP1756" s="100"/>
      <c r="HQ1756" s="100"/>
      <c r="HR1756" s="100"/>
      <c r="HS1756" s="100"/>
      <c r="HT1756" s="100"/>
      <c r="HU1756" s="100"/>
      <c r="HV1756" s="100"/>
      <c r="HW1756" s="100"/>
      <c r="HX1756" s="100"/>
      <c r="HY1756" s="100"/>
      <c r="HZ1756" s="100"/>
      <c r="IA1756" s="100"/>
      <c r="IB1756" s="100"/>
      <c r="IC1756" s="100"/>
      <c r="ID1756" s="100"/>
      <c r="IE1756" s="100"/>
      <c r="IF1756" s="100"/>
      <c r="IG1756" s="100"/>
      <c r="IH1756" s="100"/>
      <c r="II1756" s="100"/>
      <c r="IJ1756" s="100"/>
      <c r="IK1756" s="100"/>
      <c r="IL1756" s="100"/>
      <c r="IM1756" s="100"/>
      <c r="IN1756" s="100"/>
    </row>
    <row r="1757" spans="1:18" ht="21">
      <c r="A1757" s="560"/>
      <c r="B1757" s="560"/>
      <c r="C1757" s="560"/>
      <c r="D1757" s="560"/>
      <c r="E1757" s="560"/>
      <c r="F1757" s="475"/>
      <c r="G1757" s="475"/>
      <c r="H1757" s="475"/>
      <c r="P1757" s="108"/>
      <c r="Q1757" s="108"/>
      <c r="R1757" s="108"/>
    </row>
    <row r="1758" spans="1:248" ht="21">
      <c r="A1758" s="241"/>
      <c r="B1758" s="241"/>
      <c r="C1758" s="241"/>
      <c r="D1758" s="241"/>
      <c r="E1758" s="472"/>
      <c r="F1758" s="241"/>
      <c r="G1758" s="241"/>
      <c r="H1758" s="241"/>
      <c r="I1758" s="241"/>
      <c r="J1758" s="241"/>
      <c r="K1758" s="473"/>
      <c r="L1758" s="474"/>
      <c r="M1758" s="473"/>
      <c r="N1758" s="473"/>
      <c r="O1758" s="473"/>
      <c r="P1758" s="99"/>
      <c r="Q1758" s="100"/>
      <c r="R1758" s="100"/>
      <c r="S1758" s="100"/>
      <c r="T1758" s="100"/>
      <c r="U1758" s="100"/>
      <c r="V1758" s="100"/>
      <c r="W1758" s="100"/>
      <c r="X1758" s="100"/>
      <c r="Y1758" s="100"/>
      <c r="Z1758" s="100"/>
      <c r="AA1758" s="100"/>
      <c r="AB1758" s="100"/>
      <c r="AC1758" s="100"/>
      <c r="AD1758" s="100"/>
      <c r="AE1758" s="100"/>
      <c r="AF1758" s="100"/>
      <c r="AG1758" s="100"/>
      <c r="AH1758" s="100"/>
      <c r="AI1758" s="100"/>
      <c r="AJ1758" s="100"/>
      <c r="AK1758" s="100"/>
      <c r="AL1758" s="100"/>
      <c r="AM1758" s="100"/>
      <c r="AN1758" s="100"/>
      <c r="AO1758" s="100"/>
      <c r="AP1758" s="100"/>
      <c r="AQ1758" s="100"/>
      <c r="AR1758" s="100"/>
      <c r="AS1758" s="100"/>
      <c r="AT1758" s="100"/>
      <c r="AU1758" s="100"/>
      <c r="AV1758" s="100"/>
      <c r="AW1758" s="100"/>
      <c r="AX1758" s="100"/>
      <c r="AY1758" s="100"/>
      <c r="AZ1758" s="100"/>
      <c r="BA1758" s="100"/>
      <c r="BB1758" s="100"/>
      <c r="BC1758" s="100"/>
      <c r="BD1758" s="100"/>
      <c r="BE1758" s="100"/>
      <c r="BF1758" s="100"/>
      <c r="BG1758" s="100"/>
      <c r="BH1758" s="100"/>
      <c r="BI1758" s="100"/>
      <c r="BJ1758" s="100"/>
      <c r="BK1758" s="100"/>
      <c r="BL1758" s="100"/>
      <c r="BM1758" s="100"/>
      <c r="BN1758" s="100"/>
      <c r="BO1758" s="100"/>
      <c r="BP1758" s="100"/>
      <c r="BQ1758" s="100"/>
      <c r="BR1758" s="100"/>
      <c r="BS1758" s="100"/>
      <c r="BT1758" s="100"/>
      <c r="BU1758" s="100"/>
      <c r="BV1758" s="100"/>
      <c r="BW1758" s="100"/>
      <c r="BX1758" s="100"/>
      <c r="BY1758" s="100"/>
      <c r="BZ1758" s="100"/>
      <c r="CA1758" s="100"/>
      <c r="CB1758" s="100"/>
      <c r="CC1758" s="100"/>
      <c r="CD1758" s="100"/>
      <c r="CE1758" s="100"/>
      <c r="CF1758" s="100"/>
      <c r="CG1758" s="100"/>
      <c r="CH1758" s="100"/>
      <c r="CI1758" s="100"/>
      <c r="CJ1758" s="100"/>
      <c r="CK1758" s="100"/>
      <c r="CL1758" s="100"/>
      <c r="CM1758" s="100"/>
      <c r="CN1758" s="100"/>
      <c r="CO1758" s="100"/>
      <c r="CP1758" s="100"/>
      <c r="CQ1758" s="100"/>
      <c r="CR1758" s="100"/>
      <c r="CS1758" s="100"/>
      <c r="CT1758" s="100"/>
      <c r="CU1758" s="100"/>
      <c r="CV1758" s="100"/>
      <c r="CW1758" s="100"/>
      <c r="CX1758" s="100"/>
      <c r="CY1758" s="100"/>
      <c r="CZ1758" s="100"/>
      <c r="DA1758" s="100"/>
      <c r="DB1758" s="100"/>
      <c r="DC1758" s="100"/>
      <c r="DD1758" s="100"/>
      <c r="DE1758" s="100"/>
      <c r="DF1758" s="100"/>
      <c r="DG1758" s="100"/>
      <c r="DH1758" s="100"/>
      <c r="DI1758" s="100"/>
      <c r="DJ1758" s="100"/>
      <c r="DK1758" s="100"/>
      <c r="DL1758" s="100"/>
      <c r="DM1758" s="100"/>
      <c r="DN1758" s="100"/>
      <c r="DO1758" s="100"/>
      <c r="DP1758" s="100"/>
      <c r="DQ1758" s="100"/>
      <c r="DR1758" s="100"/>
      <c r="DS1758" s="100"/>
      <c r="DT1758" s="100"/>
      <c r="DU1758" s="100"/>
      <c r="DV1758" s="100"/>
      <c r="DW1758" s="100"/>
      <c r="DX1758" s="100"/>
      <c r="DY1758" s="100"/>
      <c r="DZ1758" s="100"/>
      <c r="EA1758" s="100"/>
      <c r="EB1758" s="100"/>
      <c r="EC1758" s="100"/>
      <c r="ED1758" s="100"/>
      <c r="EE1758" s="100"/>
      <c r="EF1758" s="100"/>
      <c r="EG1758" s="100"/>
      <c r="EH1758" s="100"/>
      <c r="EI1758" s="100"/>
      <c r="EJ1758" s="100"/>
      <c r="EK1758" s="100"/>
      <c r="EL1758" s="100"/>
      <c r="EM1758" s="100"/>
      <c r="EN1758" s="100"/>
      <c r="EO1758" s="100"/>
      <c r="EP1758" s="100"/>
      <c r="EQ1758" s="100"/>
      <c r="ER1758" s="100"/>
      <c r="ES1758" s="100"/>
      <c r="ET1758" s="100"/>
      <c r="EU1758" s="100"/>
      <c r="EV1758" s="100"/>
      <c r="EW1758" s="100"/>
      <c r="EX1758" s="100"/>
      <c r="EY1758" s="100"/>
      <c r="EZ1758" s="100"/>
      <c r="FA1758" s="100"/>
      <c r="FB1758" s="100"/>
      <c r="FC1758" s="100"/>
      <c r="FD1758" s="100"/>
      <c r="FE1758" s="100"/>
      <c r="FF1758" s="100"/>
      <c r="FG1758" s="100"/>
      <c r="FH1758" s="100"/>
      <c r="FI1758" s="100"/>
      <c r="FJ1758" s="100"/>
      <c r="FK1758" s="100"/>
      <c r="FL1758" s="100"/>
      <c r="FM1758" s="100"/>
      <c r="FN1758" s="100"/>
      <c r="FO1758" s="100"/>
      <c r="FP1758" s="100"/>
      <c r="FQ1758" s="100"/>
      <c r="FR1758" s="100"/>
      <c r="FS1758" s="100"/>
      <c r="FT1758" s="100"/>
      <c r="FU1758" s="100"/>
      <c r="FV1758" s="100"/>
      <c r="FW1758" s="100"/>
      <c r="FX1758" s="100"/>
      <c r="FY1758" s="100"/>
      <c r="FZ1758" s="100"/>
      <c r="GA1758" s="100"/>
      <c r="GB1758" s="100"/>
      <c r="GC1758" s="100"/>
      <c r="GD1758" s="100"/>
      <c r="GE1758" s="100"/>
      <c r="GF1758" s="100"/>
      <c r="GG1758" s="100"/>
      <c r="GH1758" s="100"/>
      <c r="GI1758" s="100"/>
      <c r="GJ1758" s="100"/>
      <c r="GK1758" s="100"/>
      <c r="GL1758" s="100"/>
      <c r="GM1758" s="100"/>
      <c r="GN1758" s="100"/>
      <c r="GO1758" s="100"/>
      <c r="GP1758" s="100"/>
      <c r="GQ1758" s="100"/>
      <c r="GR1758" s="100"/>
      <c r="GS1758" s="100"/>
      <c r="GT1758" s="100"/>
      <c r="GU1758" s="100"/>
      <c r="GV1758" s="100"/>
      <c r="GW1758" s="100"/>
      <c r="GX1758" s="100"/>
      <c r="GY1758" s="100"/>
      <c r="GZ1758" s="100"/>
      <c r="HA1758" s="100"/>
      <c r="HB1758" s="100"/>
      <c r="HC1758" s="100"/>
      <c r="HD1758" s="100"/>
      <c r="HE1758" s="100"/>
      <c r="HF1758" s="100"/>
      <c r="HG1758" s="100"/>
      <c r="HH1758" s="100"/>
      <c r="HI1758" s="100"/>
      <c r="HJ1758" s="100"/>
      <c r="HK1758" s="100"/>
      <c r="HL1758" s="100"/>
      <c r="HM1758" s="100"/>
      <c r="HN1758" s="100"/>
      <c r="HO1758" s="100"/>
      <c r="HP1758" s="100"/>
      <c r="HQ1758" s="100"/>
      <c r="HR1758" s="100"/>
      <c r="HS1758" s="100"/>
      <c r="HT1758" s="100"/>
      <c r="HU1758" s="100"/>
      <c r="HV1758" s="100"/>
      <c r="HW1758" s="100"/>
      <c r="HX1758" s="100"/>
      <c r="HY1758" s="100"/>
      <c r="HZ1758" s="100"/>
      <c r="IA1758" s="100"/>
      <c r="IB1758" s="100"/>
      <c r="IC1758" s="100"/>
      <c r="ID1758" s="100"/>
      <c r="IE1758" s="100"/>
      <c r="IF1758" s="100"/>
      <c r="IG1758" s="100"/>
      <c r="IH1758" s="100"/>
      <c r="II1758" s="100"/>
      <c r="IJ1758" s="100"/>
      <c r="IK1758" s="100"/>
      <c r="IL1758" s="100"/>
      <c r="IM1758" s="100"/>
      <c r="IN1758" s="100"/>
    </row>
  </sheetData>
  <sheetProtection/>
  <mergeCells count="6">
    <mergeCell ref="A1756:B1756"/>
    <mergeCell ref="A1757:E1757"/>
    <mergeCell ref="A1:R2"/>
    <mergeCell ref="A4:J4"/>
    <mergeCell ref="C5:D5"/>
    <mergeCell ref="C40:D40"/>
  </mergeCells>
  <printOptions/>
  <pageMargins left="0" right="0" top="0.3937007874015748" bottom="0.3937007874015748" header="0.5118110236220472" footer="0.5118110236220472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60"/>
  <sheetViews>
    <sheetView zoomScale="48" zoomScaleNormal="48" zoomScalePageLayoutView="0" workbookViewId="0" topLeftCell="A1">
      <selection activeCell="D9" sqref="D9"/>
    </sheetView>
  </sheetViews>
  <sheetFormatPr defaultColWidth="9.140625" defaultRowHeight="12.75"/>
  <cols>
    <col min="1" max="1" width="6.8515625" style="150" customWidth="1"/>
    <col min="2" max="2" width="8.8515625" style="150" customWidth="1"/>
    <col min="3" max="3" width="22.7109375" style="150" customWidth="1"/>
    <col min="4" max="4" width="23.57421875" style="150" customWidth="1"/>
    <col min="5" max="5" width="14.8515625" style="150" customWidth="1"/>
    <col min="6" max="6" width="25.8515625" style="197" customWidth="1"/>
    <col min="7" max="7" width="13.57421875" style="197" customWidth="1"/>
    <col min="8" max="8" width="14.140625" style="197" customWidth="1"/>
    <col min="9" max="9" width="9.140625" style="150" customWidth="1"/>
    <col min="10" max="10" width="16.7109375" style="197" customWidth="1"/>
    <col min="11" max="11" width="13.140625" style="198" customWidth="1"/>
    <col min="12" max="12" width="18.00390625" style="199" customWidth="1"/>
    <col min="13" max="13" width="17.00390625" style="198" customWidth="1"/>
    <col min="14" max="14" width="14.7109375" style="198" customWidth="1"/>
    <col min="15" max="15" width="14.57421875" style="198" customWidth="1"/>
    <col min="16" max="16" width="9.00390625" style="200" customWidth="1"/>
    <col min="17" max="17" width="18.57421875" style="150" customWidth="1"/>
    <col min="18" max="18" width="15.421875" style="150" customWidth="1"/>
    <col min="19" max="16384" width="8.8515625" style="150" customWidth="1"/>
  </cols>
  <sheetData>
    <row r="1" spans="1:18" ht="42.75" customHeight="1">
      <c r="A1" s="561" t="s">
        <v>1049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13.5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</row>
    <row r="3" spans="1:18" ht="244.5">
      <c r="A3" s="83" t="s">
        <v>1712</v>
      </c>
      <c r="B3" s="151" t="s">
        <v>1715</v>
      </c>
      <c r="C3" s="84" t="s">
        <v>260</v>
      </c>
      <c r="D3" s="85" t="s">
        <v>2097</v>
      </c>
      <c r="E3" s="86" t="s">
        <v>2633</v>
      </c>
      <c r="F3" s="152" t="s">
        <v>1716</v>
      </c>
      <c r="G3" s="87" t="s">
        <v>1125</v>
      </c>
      <c r="H3" s="87" t="s">
        <v>1126</v>
      </c>
      <c r="I3" s="87" t="s">
        <v>1717</v>
      </c>
      <c r="J3" s="87" t="s">
        <v>1718</v>
      </c>
      <c r="K3" s="153" t="s">
        <v>1719</v>
      </c>
      <c r="L3" s="154" t="s">
        <v>1720</v>
      </c>
      <c r="M3" s="153" t="s">
        <v>2002</v>
      </c>
      <c r="N3" s="153" t="s">
        <v>2632</v>
      </c>
      <c r="O3" s="87" t="s">
        <v>1218</v>
      </c>
      <c r="P3" s="155" t="s">
        <v>1050</v>
      </c>
      <c r="Q3" s="156" t="s">
        <v>1011</v>
      </c>
      <c r="R3" s="156" t="s">
        <v>1012</v>
      </c>
    </row>
    <row r="4" spans="1:248" ht="21" customHeight="1">
      <c r="A4" s="570" t="s">
        <v>2327</v>
      </c>
      <c r="B4" s="571"/>
      <c r="C4" s="571"/>
      <c r="D4" s="571"/>
      <c r="E4" s="571"/>
      <c r="F4" s="571"/>
      <c r="G4" s="571"/>
      <c r="H4" s="571"/>
      <c r="I4" s="571"/>
      <c r="J4" s="571"/>
      <c r="K4" s="572"/>
      <c r="L4" s="98"/>
      <c r="M4" s="97"/>
      <c r="N4" s="97"/>
      <c r="O4" s="97"/>
      <c r="P4" s="115"/>
      <c r="Q4" s="116"/>
      <c r="R4" s="116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</row>
    <row r="5" spans="1:248" ht="21" customHeight="1">
      <c r="A5" s="157"/>
      <c r="B5" s="157" t="s">
        <v>964</v>
      </c>
      <c r="C5" s="158"/>
      <c r="D5" s="573" t="s">
        <v>943</v>
      </c>
      <c r="E5" s="574"/>
      <c r="F5" s="574"/>
      <c r="G5" s="574"/>
      <c r="H5" s="574"/>
      <c r="I5" s="575"/>
      <c r="J5" s="94"/>
      <c r="K5" s="159"/>
      <c r="L5" s="160"/>
      <c r="M5" s="159"/>
      <c r="N5" s="159"/>
      <c r="O5" s="159"/>
      <c r="P5" s="115"/>
      <c r="Q5" s="94"/>
      <c r="R5" s="94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</row>
    <row r="6" spans="1:248" ht="126" customHeight="1">
      <c r="A6" s="222">
        <v>1</v>
      </c>
      <c r="B6" s="254" t="s">
        <v>1486</v>
      </c>
      <c r="C6" s="254" t="s">
        <v>471</v>
      </c>
      <c r="D6" s="254" t="s">
        <v>1507</v>
      </c>
      <c r="E6" s="254">
        <v>140</v>
      </c>
      <c r="F6" s="90" t="s">
        <v>1686</v>
      </c>
      <c r="G6" s="96" t="s">
        <v>1163</v>
      </c>
      <c r="H6" s="101">
        <v>5</v>
      </c>
      <c r="I6" s="90" t="s">
        <v>1168</v>
      </c>
      <c r="J6" s="90" t="s">
        <v>1124</v>
      </c>
      <c r="K6" s="101">
        <v>87.84</v>
      </c>
      <c r="L6" s="277">
        <v>14.64</v>
      </c>
      <c r="M6" s="278">
        <v>133.49</v>
      </c>
      <c r="N6" s="101">
        <v>133.49</v>
      </c>
      <c r="O6" s="101">
        <v>87.84</v>
      </c>
      <c r="P6" s="115">
        <v>1</v>
      </c>
      <c r="Q6" s="116"/>
      <c r="R6" s="116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</row>
    <row r="7" spans="1:248" ht="111.75" customHeight="1">
      <c r="A7" s="163">
        <v>1</v>
      </c>
      <c r="B7" s="164" t="s">
        <v>1486</v>
      </c>
      <c r="C7" s="164" t="s">
        <v>471</v>
      </c>
      <c r="D7" s="164" t="s">
        <v>1507</v>
      </c>
      <c r="E7" s="164">
        <v>140</v>
      </c>
      <c r="F7" s="165" t="s">
        <v>576</v>
      </c>
      <c r="G7" s="96"/>
      <c r="H7" s="101"/>
      <c r="I7" s="164" t="s">
        <v>577</v>
      </c>
      <c r="J7" s="164" t="s">
        <v>578</v>
      </c>
      <c r="K7" s="166">
        <v>101.9</v>
      </c>
      <c r="L7" s="164">
        <v>20.38</v>
      </c>
      <c r="M7" s="164">
        <v>133.49</v>
      </c>
      <c r="N7" s="164">
        <v>133.49</v>
      </c>
      <c r="O7" s="173">
        <v>101.9</v>
      </c>
      <c r="P7" s="115">
        <v>2</v>
      </c>
      <c r="Q7" s="116"/>
      <c r="R7" s="116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</row>
    <row r="8" spans="1:248" ht="21">
      <c r="A8" s="167"/>
      <c r="B8" s="168"/>
      <c r="C8" s="168"/>
      <c r="D8" s="168"/>
      <c r="E8" s="168"/>
      <c r="F8" s="169"/>
      <c r="G8" s="111"/>
      <c r="H8" s="137"/>
      <c r="I8" s="168"/>
      <c r="J8" s="168"/>
      <c r="K8" s="170"/>
      <c r="L8" s="168"/>
      <c r="M8" s="168"/>
      <c r="N8" s="168"/>
      <c r="O8" s="168"/>
      <c r="P8" s="133"/>
      <c r="Q8" s="133"/>
      <c r="R8" s="133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</row>
    <row r="9" spans="1:248" ht="189">
      <c r="A9" s="222">
        <v>2</v>
      </c>
      <c r="B9" s="254" t="s">
        <v>1487</v>
      </c>
      <c r="C9" s="254" t="s">
        <v>1488</v>
      </c>
      <c r="D9" s="254" t="s">
        <v>2293</v>
      </c>
      <c r="E9" s="254">
        <v>20</v>
      </c>
      <c r="F9" s="254" t="s">
        <v>1921</v>
      </c>
      <c r="G9" s="254"/>
      <c r="H9" s="254"/>
      <c r="I9" s="254" t="s">
        <v>1922</v>
      </c>
      <c r="J9" s="254" t="s">
        <v>147</v>
      </c>
      <c r="K9" s="254">
        <v>148.98</v>
      </c>
      <c r="L9" s="466">
        <f>K9</f>
        <v>148.98</v>
      </c>
      <c r="M9" s="254">
        <v>1063.03</v>
      </c>
      <c r="N9" s="254">
        <v>1063.03</v>
      </c>
      <c r="O9" s="254">
        <v>148.98</v>
      </c>
      <c r="P9" s="115">
        <v>1</v>
      </c>
      <c r="Q9" s="116"/>
      <c r="R9" s="116"/>
      <c r="S9" s="162" t="s">
        <v>1217</v>
      </c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</row>
    <row r="10" spans="1:248" ht="210">
      <c r="A10" s="226">
        <v>2</v>
      </c>
      <c r="B10" s="101" t="s">
        <v>1487</v>
      </c>
      <c r="C10" s="101" t="s">
        <v>1488</v>
      </c>
      <c r="D10" s="101" t="s">
        <v>2293</v>
      </c>
      <c r="E10" s="101">
        <v>20</v>
      </c>
      <c r="F10" s="90" t="s">
        <v>1687</v>
      </c>
      <c r="G10" s="96" t="s">
        <v>1163</v>
      </c>
      <c r="H10" s="101">
        <v>1</v>
      </c>
      <c r="I10" s="90" t="s">
        <v>2598</v>
      </c>
      <c r="J10" s="90" t="s">
        <v>1124</v>
      </c>
      <c r="K10" s="101">
        <v>200.4</v>
      </c>
      <c r="L10" s="277">
        <v>167</v>
      </c>
      <c r="M10" s="278">
        <v>1063.03</v>
      </c>
      <c r="N10" s="101">
        <v>1063.03</v>
      </c>
      <c r="O10" s="410">
        <v>200.4</v>
      </c>
      <c r="P10" s="115">
        <v>2</v>
      </c>
      <c r="Q10" s="116"/>
      <c r="R10" s="116"/>
      <c r="S10" s="162" t="s">
        <v>1217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</row>
    <row r="11" spans="1:248" ht="210" customHeight="1">
      <c r="A11" s="163">
        <v>2</v>
      </c>
      <c r="B11" s="164" t="s">
        <v>1487</v>
      </c>
      <c r="C11" s="164" t="s">
        <v>1488</v>
      </c>
      <c r="D11" s="164" t="s">
        <v>2293</v>
      </c>
      <c r="E11" s="164">
        <v>20</v>
      </c>
      <c r="F11" s="165" t="s">
        <v>579</v>
      </c>
      <c r="G11" s="96"/>
      <c r="H11" s="101"/>
      <c r="I11" s="164" t="s">
        <v>580</v>
      </c>
      <c r="J11" s="164" t="s">
        <v>578</v>
      </c>
      <c r="K11" s="166">
        <v>904</v>
      </c>
      <c r="L11" s="166">
        <v>904</v>
      </c>
      <c r="M11" s="164">
        <v>1063.03</v>
      </c>
      <c r="N11" s="164">
        <v>1063.03</v>
      </c>
      <c r="O11" s="173">
        <v>904</v>
      </c>
      <c r="P11" s="115">
        <v>3</v>
      </c>
      <c r="Q11" s="116"/>
      <c r="R11" s="116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</row>
    <row r="12" spans="1:248" ht="183">
      <c r="A12" s="227">
        <v>2</v>
      </c>
      <c r="B12" s="283" t="s">
        <v>1487</v>
      </c>
      <c r="C12" s="283" t="s">
        <v>1488</v>
      </c>
      <c r="D12" s="283" t="s">
        <v>2293</v>
      </c>
      <c r="E12" s="283">
        <v>20</v>
      </c>
      <c r="F12" s="284" t="s">
        <v>382</v>
      </c>
      <c r="G12" s="284"/>
      <c r="H12" s="284"/>
      <c r="I12" s="285" t="s">
        <v>320</v>
      </c>
      <c r="J12" s="284" t="s">
        <v>179</v>
      </c>
      <c r="K12" s="286">
        <v>1002.83</v>
      </c>
      <c r="L12" s="287">
        <v>1002.83</v>
      </c>
      <c r="M12" s="286">
        <v>1063</v>
      </c>
      <c r="N12" s="286">
        <v>1063</v>
      </c>
      <c r="O12" s="432">
        <v>1002.83</v>
      </c>
      <c r="P12" s="115">
        <v>4</v>
      </c>
      <c r="Q12" s="116"/>
      <c r="R12" s="116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</row>
    <row r="13" spans="1:248" ht="21">
      <c r="A13" s="167"/>
      <c r="B13" s="168"/>
      <c r="C13" s="168"/>
      <c r="D13" s="168"/>
      <c r="E13" s="168"/>
      <c r="F13" s="169"/>
      <c r="G13" s="111"/>
      <c r="H13" s="137"/>
      <c r="I13" s="168"/>
      <c r="J13" s="168"/>
      <c r="K13" s="170"/>
      <c r="L13" s="170"/>
      <c r="M13" s="168"/>
      <c r="N13" s="168"/>
      <c r="O13" s="168"/>
      <c r="P13" s="133"/>
      <c r="Q13" s="133"/>
      <c r="R13" s="133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</row>
    <row r="14" spans="1:248" ht="147">
      <c r="A14" s="222">
        <v>3</v>
      </c>
      <c r="B14" s="254" t="s">
        <v>1487</v>
      </c>
      <c r="C14" s="254" t="s">
        <v>1488</v>
      </c>
      <c r="D14" s="254" t="s">
        <v>2311</v>
      </c>
      <c r="E14" s="254">
        <v>20</v>
      </c>
      <c r="F14" s="254" t="s">
        <v>1923</v>
      </c>
      <c r="G14" s="254"/>
      <c r="H14" s="254"/>
      <c r="I14" s="254" t="s">
        <v>1389</v>
      </c>
      <c r="J14" s="254" t="s">
        <v>147</v>
      </c>
      <c r="K14" s="254">
        <v>888.88</v>
      </c>
      <c r="L14" s="466">
        <f>K14</f>
        <v>888.88</v>
      </c>
      <c r="M14" s="254">
        <v>2126.06</v>
      </c>
      <c r="N14" s="254">
        <v>2126.06</v>
      </c>
      <c r="O14" s="254">
        <v>888.88</v>
      </c>
      <c r="P14" s="115">
        <v>1</v>
      </c>
      <c r="Q14" s="116"/>
      <c r="R14" s="116"/>
      <c r="S14" s="162" t="s">
        <v>1217</v>
      </c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</row>
    <row r="15" spans="1:248" ht="210">
      <c r="A15" s="163">
        <v>3</v>
      </c>
      <c r="B15" s="164" t="s">
        <v>1487</v>
      </c>
      <c r="C15" s="164" t="s">
        <v>1488</v>
      </c>
      <c r="D15" s="164" t="s">
        <v>2311</v>
      </c>
      <c r="E15" s="164">
        <v>20</v>
      </c>
      <c r="F15" s="171" t="s">
        <v>579</v>
      </c>
      <c r="G15" s="337"/>
      <c r="H15" s="337"/>
      <c r="I15" s="164" t="s">
        <v>581</v>
      </c>
      <c r="J15" s="164" t="s">
        <v>578</v>
      </c>
      <c r="K15" s="166">
        <v>1808</v>
      </c>
      <c r="L15" s="166">
        <v>1808</v>
      </c>
      <c r="M15" s="164">
        <v>2126.06</v>
      </c>
      <c r="N15" s="164">
        <v>2126.06</v>
      </c>
      <c r="O15" s="173">
        <v>1808</v>
      </c>
      <c r="P15" s="115">
        <v>2</v>
      </c>
      <c r="Q15" s="116"/>
      <c r="R15" s="116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</row>
    <row r="16" spans="1:248" ht="183">
      <c r="A16" s="227">
        <v>3</v>
      </c>
      <c r="B16" s="283" t="s">
        <v>1487</v>
      </c>
      <c r="C16" s="283" t="s">
        <v>1488</v>
      </c>
      <c r="D16" s="283" t="s">
        <v>2311</v>
      </c>
      <c r="E16" s="283">
        <v>20</v>
      </c>
      <c r="F16" s="284" t="s">
        <v>383</v>
      </c>
      <c r="G16" s="425"/>
      <c r="H16" s="425"/>
      <c r="I16" s="285" t="s">
        <v>320</v>
      </c>
      <c r="J16" s="284" t="s">
        <v>179</v>
      </c>
      <c r="K16" s="286">
        <v>2005.43</v>
      </c>
      <c r="L16" s="287">
        <v>2005.43</v>
      </c>
      <c r="M16" s="286">
        <v>2126</v>
      </c>
      <c r="N16" s="286">
        <v>2126</v>
      </c>
      <c r="O16" s="432">
        <v>2005.43</v>
      </c>
      <c r="P16" s="115">
        <v>3</v>
      </c>
      <c r="Q16" s="116"/>
      <c r="R16" s="116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</row>
    <row r="17" spans="1:248" ht="21">
      <c r="A17" s="167"/>
      <c r="B17" s="168"/>
      <c r="C17" s="168"/>
      <c r="D17" s="168"/>
      <c r="E17" s="168"/>
      <c r="F17" s="169"/>
      <c r="G17" s="341"/>
      <c r="H17" s="341"/>
      <c r="I17" s="168"/>
      <c r="J17" s="168"/>
      <c r="K17" s="170"/>
      <c r="L17" s="170"/>
      <c r="M17" s="168"/>
      <c r="N17" s="168"/>
      <c r="O17" s="168"/>
      <c r="P17" s="133"/>
      <c r="Q17" s="133"/>
      <c r="R17" s="133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</row>
    <row r="18" spans="1:248" ht="168">
      <c r="A18" s="226">
        <v>4</v>
      </c>
      <c r="B18" s="101" t="s">
        <v>1489</v>
      </c>
      <c r="C18" s="101" t="s">
        <v>1490</v>
      </c>
      <c r="D18" s="101" t="s">
        <v>2637</v>
      </c>
      <c r="E18" s="101">
        <v>350</v>
      </c>
      <c r="F18" s="90" t="s">
        <v>1688</v>
      </c>
      <c r="G18" s="96" t="s">
        <v>1163</v>
      </c>
      <c r="H18" s="101">
        <v>1</v>
      </c>
      <c r="I18" s="90" t="s">
        <v>2434</v>
      </c>
      <c r="J18" s="90" t="s">
        <v>1124</v>
      </c>
      <c r="K18" s="101">
        <v>29.7</v>
      </c>
      <c r="L18" s="277">
        <v>24.75</v>
      </c>
      <c r="M18" s="278">
        <v>39.1</v>
      </c>
      <c r="N18" s="101">
        <v>39.1</v>
      </c>
      <c r="O18" s="410">
        <v>29.7</v>
      </c>
      <c r="P18" s="94">
        <v>1</v>
      </c>
      <c r="Q18" s="94"/>
      <c r="R18" s="94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</row>
    <row r="19" spans="1:248" ht="147">
      <c r="A19" s="222">
        <v>4</v>
      </c>
      <c r="B19" s="254" t="s">
        <v>1489</v>
      </c>
      <c r="C19" s="254" t="s">
        <v>1490</v>
      </c>
      <c r="D19" s="254" t="s">
        <v>2637</v>
      </c>
      <c r="E19" s="254">
        <v>350</v>
      </c>
      <c r="F19" s="254" t="s">
        <v>1924</v>
      </c>
      <c r="G19" s="254"/>
      <c r="H19" s="254"/>
      <c r="I19" s="254" t="s">
        <v>1389</v>
      </c>
      <c r="J19" s="254" t="s">
        <v>147</v>
      </c>
      <c r="K19" s="254">
        <v>33.29</v>
      </c>
      <c r="L19" s="466">
        <f>K19</f>
        <v>33.29</v>
      </c>
      <c r="M19" s="423">
        <v>39.1</v>
      </c>
      <c r="N19" s="423">
        <v>39.1</v>
      </c>
      <c r="O19" s="423">
        <v>33.29</v>
      </c>
      <c r="P19" s="94">
        <v>2</v>
      </c>
      <c r="Q19" s="94"/>
      <c r="R19" s="94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</row>
    <row r="20" spans="1:248" ht="63">
      <c r="A20" s="222">
        <v>4</v>
      </c>
      <c r="B20" s="254" t="s">
        <v>1489</v>
      </c>
      <c r="C20" s="254" t="s">
        <v>1490</v>
      </c>
      <c r="D20" s="254" t="s">
        <v>2637</v>
      </c>
      <c r="E20" s="254">
        <v>350</v>
      </c>
      <c r="F20" s="254" t="s">
        <v>1014</v>
      </c>
      <c r="G20" s="254"/>
      <c r="H20" s="254"/>
      <c r="I20" s="254" t="s">
        <v>1729</v>
      </c>
      <c r="J20" s="254" t="s">
        <v>1724</v>
      </c>
      <c r="K20" s="403">
        <v>35</v>
      </c>
      <c r="L20" s="404">
        <v>35</v>
      </c>
      <c r="M20" s="403">
        <v>39.1</v>
      </c>
      <c r="N20" s="403">
        <v>39.1</v>
      </c>
      <c r="O20" s="403">
        <v>35</v>
      </c>
      <c r="P20" s="115">
        <v>3</v>
      </c>
      <c r="Q20" s="116"/>
      <c r="R20" s="116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</row>
    <row r="21" spans="1:248" ht="21">
      <c r="A21" s="225"/>
      <c r="B21" s="137"/>
      <c r="C21" s="137"/>
      <c r="D21" s="137"/>
      <c r="E21" s="137"/>
      <c r="F21" s="111"/>
      <c r="G21" s="111"/>
      <c r="H21" s="137"/>
      <c r="I21" s="111"/>
      <c r="J21" s="111"/>
      <c r="K21" s="137"/>
      <c r="L21" s="273"/>
      <c r="M21" s="274"/>
      <c r="N21" s="137"/>
      <c r="O21" s="137"/>
      <c r="P21" s="133"/>
      <c r="Q21" s="133"/>
      <c r="R21" s="133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</row>
    <row r="22" spans="1:248" ht="42">
      <c r="A22" s="222">
        <v>5</v>
      </c>
      <c r="B22" s="254" t="s">
        <v>1489</v>
      </c>
      <c r="C22" s="254" t="s">
        <v>1490</v>
      </c>
      <c r="D22" s="254" t="s">
        <v>2312</v>
      </c>
      <c r="E22" s="254">
        <v>50</v>
      </c>
      <c r="F22" s="254"/>
      <c r="G22" s="254"/>
      <c r="H22" s="254"/>
      <c r="I22" s="254"/>
      <c r="J22" s="254"/>
      <c r="K22" s="403"/>
      <c r="L22" s="404"/>
      <c r="M22" s="403"/>
      <c r="N22" s="403"/>
      <c r="O22" s="403"/>
      <c r="P22" s="115">
        <v>0</v>
      </c>
      <c r="Q22" s="116"/>
      <c r="R22" s="116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</row>
    <row r="23" spans="1:248" ht="21">
      <c r="A23" s="225"/>
      <c r="B23" s="137"/>
      <c r="C23" s="137"/>
      <c r="D23" s="137"/>
      <c r="E23" s="137"/>
      <c r="F23" s="137"/>
      <c r="G23" s="137"/>
      <c r="H23" s="137"/>
      <c r="I23" s="137"/>
      <c r="J23" s="137"/>
      <c r="K23" s="406"/>
      <c r="L23" s="407"/>
      <c r="M23" s="406"/>
      <c r="N23" s="406"/>
      <c r="O23" s="406"/>
      <c r="P23" s="133"/>
      <c r="Q23" s="133"/>
      <c r="R23" s="133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</row>
    <row r="24" spans="1:248" ht="84">
      <c r="A24" s="222">
        <v>6</v>
      </c>
      <c r="B24" s="254" t="s">
        <v>1489</v>
      </c>
      <c r="C24" s="254" t="s">
        <v>1491</v>
      </c>
      <c r="D24" s="254" t="s">
        <v>1492</v>
      </c>
      <c r="E24" s="254">
        <v>80</v>
      </c>
      <c r="F24" s="254" t="s">
        <v>1925</v>
      </c>
      <c r="G24" s="254"/>
      <c r="H24" s="254"/>
      <c r="I24" s="254" t="s">
        <v>643</v>
      </c>
      <c r="J24" s="254" t="s">
        <v>147</v>
      </c>
      <c r="K24" s="423">
        <v>75.6</v>
      </c>
      <c r="L24" s="466">
        <f>K24/120</f>
        <v>0.63</v>
      </c>
      <c r="M24" s="254">
        <v>92.58</v>
      </c>
      <c r="N24" s="254">
        <v>92.58</v>
      </c>
      <c r="O24" s="423">
        <v>75.6</v>
      </c>
      <c r="P24" s="115">
        <v>1</v>
      </c>
      <c r="Q24" s="116"/>
      <c r="R24" s="116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</row>
    <row r="25" spans="1:248" ht="126" customHeight="1">
      <c r="A25" s="226">
        <v>6</v>
      </c>
      <c r="B25" s="101" t="s">
        <v>1489</v>
      </c>
      <c r="C25" s="101" t="s">
        <v>1491</v>
      </c>
      <c r="D25" s="101" t="s">
        <v>1492</v>
      </c>
      <c r="E25" s="101">
        <v>80</v>
      </c>
      <c r="F25" s="90" t="s">
        <v>1689</v>
      </c>
      <c r="G25" s="96" t="s">
        <v>1163</v>
      </c>
      <c r="H25" s="101">
        <v>120</v>
      </c>
      <c r="I25" s="90" t="s">
        <v>1153</v>
      </c>
      <c r="J25" s="90" t="s">
        <v>1124</v>
      </c>
      <c r="K25" s="101">
        <v>78.72</v>
      </c>
      <c r="L25" s="277">
        <v>0.5467</v>
      </c>
      <c r="M25" s="278">
        <v>92.58</v>
      </c>
      <c r="N25" s="101">
        <v>92.58</v>
      </c>
      <c r="O25" s="101">
        <v>78.72</v>
      </c>
      <c r="P25" s="115">
        <v>2</v>
      </c>
      <c r="Q25" s="116"/>
      <c r="R25" s="116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</row>
    <row r="26" spans="1:248" ht="21">
      <c r="A26" s="225"/>
      <c r="B26" s="137"/>
      <c r="C26" s="137"/>
      <c r="D26" s="137"/>
      <c r="E26" s="137"/>
      <c r="F26" s="111"/>
      <c r="G26" s="111"/>
      <c r="H26" s="137"/>
      <c r="I26" s="111"/>
      <c r="J26" s="111"/>
      <c r="K26" s="137"/>
      <c r="L26" s="273"/>
      <c r="M26" s="274"/>
      <c r="N26" s="137"/>
      <c r="O26" s="137"/>
      <c r="P26" s="133"/>
      <c r="Q26" s="133"/>
      <c r="R26" s="133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</row>
    <row r="27" spans="1:248" ht="84" customHeight="1">
      <c r="A27" s="222">
        <v>7</v>
      </c>
      <c r="B27" s="483" t="s">
        <v>1489</v>
      </c>
      <c r="C27" s="172" t="s">
        <v>275</v>
      </c>
      <c r="D27" s="172" t="s">
        <v>276</v>
      </c>
      <c r="E27" s="254">
        <v>12</v>
      </c>
      <c r="F27" s="254" t="s">
        <v>2599</v>
      </c>
      <c r="G27" s="254"/>
      <c r="H27" s="254"/>
      <c r="I27" s="254" t="s">
        <v>2534</v>
      </c>
      <c r="J27" s="254" t="s">
        <v>147</v>
      </c>
      <c r="K27" s="423">
        <v>737.1</v>
      </c>
      <c r="L27" s="466">
        <f>K27/126</f>
        <v>5.8500000000000005</v>
      </c>
      <c r="M27" s="254">
        <v>737.53</v>
      </c>
      <c r="N27" s="254">
        <v>737.53</v>
      </c>
      <c r="O27" s="423">
        <v>737.1</v>
      </c>
      <c r="P27" s="115">
        <v>1</v>
      </c>
      <c r="Q27" s="116"/>
      <c r="R27" s="116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</row>
    <row r="28" spans="1:248" ht="21">
      <c r="A28" s="225"/>
      <c r="B28" s="484"/>
      <c r="C28" s="201"/>
      <c r="D28" s="201"/>
      <c r="E28" s="137"/>
      <c r="F28" s="137"/>
      <c r="G28" s="137"/>
      <c r="H28" s="137"/>
      <c r="I28" s="137"/>
      <c r="J28" s="137"/>
      <c r="K28" s="485"/>
      <c r="L28" s="486"/>
      <c r="M28" s="137"/>
      <c r="N28" s="137"/>
      <c r="O28" s="137"/>
      <c r="P28" s="133"/>
      <c r="Q28" s="133"/>
      <c r="R28" s="133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</row>
    <row r="29" spans="1:248" ht="84">
      <c r="A29" s="222">
        <v>8</v>
      </c>
      <c r="B29" s="483" t="s">
        <v>1489</v>
      </c>
      <c r="C29" s="172" t="s">
        <v>275</v>
      </c>
      <c r="D29" s="172" t="s">
        <v>277</v>
      </c>
      <c r="E29" s="254">
        <v>12</v>
      </c>
      <c r="F29" s="254" t="s">
        <v>2600</v>
      </c>
      <c r="G29" s="254"/>
      <c r="H29" s="254"/>
      <c r="I29" s="254" t="s">
        <v>2534</v>
      </c>
      <c r="J29" s="254" t="s">
        <v>147</v>
      </c>
      <c r="K29" s="423">
        <v>649.32</v>
      </c>
      <c r="L29" s="466">
        <f>K29/84</f>
        <v>7.73</v>
      </c>
      <c r="M29" s="423">
        <v>649.9</v>
      </c>
      <c r="N29" s="423">
        <v>649.9</v>
      </c>
      <c r="O29" s="423">
        <v>649.32</v>
      </c>
      <c r="P29" s="115">
        <v>1</v>
      </c>
      <c r="Q29" s="116"/>
      <c r="R29" s="116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</row>
    <row r="30" spans="1:248" ht="21">
      <c r="A30" s="225"/>
      <c r="B30" s="484"/>
      <c r="C30" s="201"/>
      <c r="D30" s="201"/>
      <c r="E30" s="137"/>
      <c r="F30" s="137"/>
      <c r="G30" s="137"/>
      <c r="H30" s="137"/>
      <c r="I30" s="137"/>
      <c r="J30" s="137"/>
      <c r="K30" s="485"/>
      <c r="L30" s="486"/>
      <c r="M30" s="485"/>
      <c r="N30" s="485"/>
      <c r="O30" s="485"/>
      <c r="P30" s="133"/>
      <c r="Q30" s="133"/>
      <c r="R30" s="133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</row>
    <row r="31" spans="1:248" ht="63">
      <c r="A31" s="222">
        <v>9</v>
      </c>
      <c r="B31" s="254" t="s">
        <v>1493</v>
      </c>
      <c r="C31" s="254" t="s">
        <v>1494</v>
      </c>
      <c r="D31" s="254" t="s">
        <v>2294</v>
      </c>
      <c r="E31" s="254">
        <v>10</v>
      </c>
      <c r="F31" s="254"/>
      <c r="G31" s="254"/>
      <c r="H31" s="254"/>
      <c r="I31" s="254"/>
      <c r="J31" s="254"/>
      <c r="K31" s="403"/>
      <c r="L31" s="404"/>
      <c r="M31" s="403"/>
      <c r="N31" s="403"/>
      <c r="O31" s="403"/>
      <c r="P31" s="115">
        <v>0</v>
      </c>
      <c r="Q31" s="116"/>
      <c r="R31" s="116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</row>
    <row r="32" spans="1:248" ht="21">
      <c r="A32" s="225"/>
      <c r="B32" s="137"/>
      <c r="C32" s="137"/>
      <c r="D32" s="137"/>
      <c r="E32" s="137"/>
      <c r="F32" s="137"/>
      <c r="G32" s="137"/>
      <c r="H32" s="137"/>
      <c r="I32" s="137"/>
      <c r="J32" s="137"/>
      <c r="K32" s="406"/>
      <c r="L32" s="407"/>
      <c r="M32" s="406"/>
      <c r="N32" s="406"/>
      <c r="O32" s="406"/>
      <c r="P32" s="133"/>
      <c r="Q32" s="133"/>
      <c r="R32" s="133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</row>
    <row r="33" spans="1:248" ht="63">
      <c r="A33" s="222">
        <v>10</v>
      </c>
      <c r="B33" s="254" t="s">
        <v>1493</v>
      </c>
      <c r="C33" s="254" t="s">
        <v>1495</v>
      </c>
      <c r="D33" s="254" t="s">
        <v>2295</v>
      </c>
      <c r="E33" s="254">
        <v>10</v>
      </c>
      <c r="F33" s="254"/>
      <c r="G33" s="254"/>
      <c r="H33" s="254"/>
      <c r="I33" s="254"/>
      <c r="J33" s="254"/>
      <c r="K33" s="403"/>
      <c r="L33" s="404"/>
      <c r="M33" s="403"/>
      <c r="N33" s="403"/>
      <c r="O33" s="403"/>
      <c r="P33" s="115">
        <v>0</v>
      </c>
      <c r="Q33" s="116"/>
      <c r="R33" s="116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</row>
    <row r="34" spans="1:248" ht="21">
      <c r="A34" s="225"/>
      <c r="B34" s="137"/>
      <c r="C34" s="137"/>
      <c r="D34" s="137"/>
      <c r="E34" s="137"/>
      <c r="F34" s="137"/>
      <c r="G34" s="137"/>
      <c r="H34" s="137"/>
      <c r="I34" s="137"/>
      <c r="J34" s="137"/>
      <c r="K34" s="406"/>
      <c r="L34" s="407"/>
      <c r="M34" s="406"/>
      <c r="N34" s="406"/>
      <c r="O34" s="406"/>
      <c r="P34" s="133"/>
      <c r="Q34" s="133"/>
      <c r="R34" s="133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</row>
    <row r="35" spans="1:248" ht="84">
      <c r="A35" s="222">
        <v>11</v>
      </c>
      <c r="B35" s="254" t="s">
        <v>1493</v>
      </c>
      <c r="C35" s="254" t="s">
        <v>1070</v>
      </c>
      <c r="D35" s="254" t="s">
        <v>1071</v>
      </c>
      <c r="E35" s="254">
        <v>300</v>
      </c>
      <c r="F35" s="254" t="s">
        <v>1015</v>
      </c>
      <c r="G35" s="254"/>
      <c r="H35" s="254"/>
      <c r="I35" s="254" t="s">
        <v>1729</v>
      </c>
      <c r="J35" s="254" t="s">
        <v>1724</v>
      </c>
      <c r="K35" s="403">
        <v>55.28</v>
      </c>
      <c r="L35" s="404">
        <v>55.28</v>
      </c>
      <c r="M35" s="403">
        <v>62.39</v>
      </c>
      <c r="N35" s="403">
        <v>62.39</v>
      </c>
      <c r="O35" s="403">
        <v>55.28</v>
      </c>
      <c r="P35" s="115">
        <v>1</v>
      </c>
      <c r="Q35" s="116"/>
      <c r="R35" s="116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</row>
    <row r="36" spans="1:248" ht="147">
      <c r="A36" s="222">
        <v>11</v>
      </c>
      <c r="B36" s="254" t="s">
        <v>1493</v>
      </c>
      <c r="C36" s="254" t="s">
        <v>1070</v>
      </c>
      <c r="D36" s="254" t="s">
        <v>1071</v>
      </c>
      <c r="E36" s="254">
        <v>300</v>
      </c>
      <c r="F36" s="254" t="s">
        <v>2601</v>
      </c>
      <c r="G36" s="254"/>
      <c r="H36" s="254"/>
      <c r="I36" s="254" t="s">
        <v>1389</v>
      </c>
      <c r="J36" s="254" t="s">
        <v>147</v>
      </c>
      <c r="K36" s="423">
        <v>55.4</v>
      </c>
      <c r="L36" s="466">
        <f>K36</f>
        <v>55.4</v>
      </c>
      <c r="M36" s="254">
        <v>62.39</v>
      </c>
      <c r="N36" s="254">
        <v>62.39</v>
      </c>
      <c r="O36" s="423">
        <v>55.4</v>
      </c>
      <c r="P36" s="115">
        <v>2</v>
      </c>
      <c r="Q36" s="116"/>
      <c r="R36" s="116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</row>
    <row r="37" spans="1:248" ht="21">
      <c r="A37" s="225"/>
      <c r="B37" s="137"/>
      <c r="C37" s="137"/>
      <c r="D37" s="137"/>
      <c r="E37" s="137"/>
      <c r="F37" s="137"/>
      <c r="G37" s="137"/>
      <c r="H37" s="137"/>
      <c r="I37" s="137"/>
      <c r="J37" s="137"/>
      <c r="K37" s="485"/>
      <c r="L37" s="486"/>
      <c r="M37" s="137"/>
      <c r="N37" s="137"/>
      <c r="O37" s="137"/>
      <c r="P37" s="133"/>
      <c r="Q37" s="133"/>
      <c r="R37" s="133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</row>
    <row r="38" spans="1:248" ht="84">
      <c r="A38" s="233">
        <v>12</v>
      </c>
      <c r="B38" s="365" t="s">
        <v>1496</v>
      </c>
      <c r="C38" s="365" t="s">
        <v>1497</v>
      </c>
      <c r="D38" s="365" t="s">
        <v>2296</v>
      </c>
      <c r="E38" s="365">
        <v>800</v>
      </c>
      <c r="F38" s="365" t="s">
        <v>565</v>
      </c>
      <c r="G38" s="365"/>
      <c r="H38" s="365"/>
      <c r="I38" s="365" t="s">
        <v>2019</v>
      </c>
      <c r="J38" s="365" t="s">
        <v>566</v>
      </c>
      <c r="K38" s="487">
        <v>64.86</v>
      </c>
      <c r="L38" s="487">
        <v>64.86</v>
      </c>
      <c r="M38" s="487">
        <v>64.86</v>
      </c>
      <c r="N38" s="488">
        <v>64.86</v>
      </c>
      <c r="O38" s="488">
        <v>64.86</v>
      </c>
      <c r="P38" s="202">
        <v>1</v>
      </c>
      <c r="Q38" s="203"/>
      <c r="R38" s="203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</row>
    <row r="39" spans="1:248" ht="21">
      <c r="A39" s="225"/>
      <c r="B39" s="137"/>
      <c r="C39" s="137"/>
      <c r="D39" s="137"/>
      <c r="E39" s="137"/>
      <c r="F39" s="137"/>
      <c r="G39" s="137"/>
      <c r="H39" s="137"/>
      <c r="I39" s="137"/>
      <c r="J39" s="137"/>
      <c r="K39" s="489"/>
      <c r="L39" s="489"/>
      <c r="M39" s="489"/>
      <c r="N39" s="489"/>
      <c r="O39" s="489"/>
      <c r="P39" s="133"/>
      <c r="Q39" s="133"/>
      <c r="R39" s="133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</row>
    <row r="40" spans="1:248" ht="63">
      <c r="A40" s="222">
        <v>13</v>
      </c>
      <c r="B40" s="254" t="s">
        <v>1498</v>
      </c>
      <c r="C40" s="254" t="s">
        <v>1499</v>
      </c>
      <c r="D40" s="254" t="s">
        <v>2298</v>
      </c>
      <c r="E40" s="254">
        <v>150</v>
      </c>
      <c r="F40" s="254" t="s">
        <v>1016</v>
      </c>
      <c r="G40" s="254"/>
      <c r="H40" s="254"/>
      <c r="I40" s="254" t="s">
        <v>1729</v>
      </c>
      <c r="J40" s="254" t="s">
        <v>1724</v>
      </c>
      <c r="K40" s="403">
        <v>60.26</v>
      </c>
      <c r="L40" s="404">
        <v>60.26</v>
      </c>
      <c r="M40" s="403">
        <v>66.05</v>
      </c>
      <c r="N40" s="403">
        <v>66.05</v>
      </c>
      <c r="O40" s="403">
        <v>60.26</v>
      </c>
      <c r="P40" s="115"/>
      <c r="Q40" s="116" t="s">
        <v>2806</v>
      </c>
      <c r="R40" s="116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</row>
    <row r="41" spans="1:248" ht="21">
      <c r="A41" s="225"/>
      <c r="B41" s="137"/>
      <c r="C41" s="137"/>
      <c r="D41" s="137"/>
      <c r="E41" s="137"/>
      <c r="F41" s="137"/>
      <c r="G41" s="137"/>
      <c r="H41" s="137"/>
      <c r="I41" s="137"/>
      <c r="J41" s="137"/>
      <c r="K41" s="406"/>
      <c r="L41" s="407"/>
      <c r="M41" s="406"/>
      <c r="N41" s="406"/>
      <c r="O41" s="406"/>
      <c r="P41" s="133"/>
      <c r="Q41" s="133"/>
      <c r="R41" s="133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</row>
    <row r="42" spans="1:248" ht="147">
      <c r="A42" s="222">
        <v>14</v>
      </c>
      <c r="B42" s="254" t="s">
        <v>1498</v>
      </c>
      <c r="C42" s="254" t="s">
        <v>1499</v>
      </c>
      <c r="D42" s="254" t="s">
        <v>2300</v>
      </c>
      <c r="E42" s="254">
        <v>1000</v>
      </c>
      <c r="F42" s="254" t="s">
        <v>2602</v>
      </c>
      <c r="G42" s="254"/>
      <c r="H42" s="254"/>
      <c r="I42" s="254" t="s">
        <v>1389</v>
      </c>
      <c r="J42" s="254" t="s">
        <v>147</v>
      </c>
      <c r="K42" s="254">
        <v>18.56</v>
      </c>
      <c r="L42" s="466">
        <f>K42</f>
        <v>18.56</v>
      </c>
      <c r="M42" s="254">
        <v>22.02</v>
      </c>
      <c r="N42" s="254">
        <v>22.02</v>
      </c>
      <c r="O42" s="254">
        <v>18.56</v>
      </c>
      <c r="P42" s="115">
        <v>1</v>
      </c>
      <c r="Q42" s="116"/>
      <c r="R42" s="116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</row>
    <row r="43" spans="1:248" ht="147">
      <c r="A43" s="226">
        <v>14</v>
      </c>
      <c r="B43" s="101" t="s">
        <v>1498</v>
      </c>
      <c r="C43" s="101" t="s">
        <v>1499</v>
      </c>
      <c r="D43" s="101" t="s">
        <v>2300</v>
      </c>
      <c r="E43" s="101">
        <v>1000</v>
      </c>
      <c r="F43" s="90" t="s">
        <v>1690</v>
      </c>
      <c r="G43" s="96" t="s">
        <v>1163</v>
      </c>
      <c r="H43" s="101">
        <v>1</v>
      </c>
      <c r="I43" s="90" t="s">
        <v>2045</v>
      </c>
      <c r="J43" s="90" t="s">
        <v>1124</v>
      </c>
      <c r="K43" s="101">
        <v>19.44</v>
      </c>
      <c r="L43" s="277">
        <v>16.2</v>
      </c>
      <c r="M43" s="278">
        <v>22.02</v>
      </c>
      <c r="N43" s="101">
        <v>22.02</v>
      </c>
      <c r="O43" s="101">
        <v>19.44</v>
      </c>
      <c r="P43" s="115">
        <v>2</v>
      </c>
      <c r="Q43" s="116"/>
      <c r="R43" s="116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</row>
    <row r="44" spans="1:248" ht="21">
      <c r="A44" s="225"/>
      <c r="B44" s="137"/>
      <c r="C44" s="137"/>
      <c r="D44" s="137"/>
      <c r="E44" s="137"/>
      <c r="F44" s="111"/>
      <c r="G44" s="111"/>
      <c r="H44" s="137"/>
      <c r="I44" s="111"/>
      <c r="J44" s="111"/>
      <c r="K44" s="137"/>
      <c r="L44" s="273"/>
      <c r="M44" s="274"/>
      <c r="N44" s="137"/>
      <c r="O44" s="137"/>
      <c r="P44" s="133"/>
      <c r="Q44" s="133"/>
      <c r="R44" s="133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</row>
    <row r="45" spans="1:248" ht="168">
      <c r="A45" s="226">
        <v>15</v>
      </c>
      <c r="B45" s="101" t="s">
        <v>1498</v>
      </c>
      <c r="C45" s="101" t="s">
        <v>1499</v>
      </c>
      <c r="D45" s="101" t="s">
        <v>2297</v>
      </c>
      <c r="E45" s="101">
        <v>150</v>
      </c>
      <c r="F45" s="90" t="s">
        <v>1691</v>
      </c>
      <c r="G45" s="96" t="s">
        <v>1163</v>
      </c>
      <c r="H45" s="101">
        <v>1</v>
      </c>
      <c r="I45" s="90" t="s">
        <v>2434</v>
      </c>
      <c r="J45" s="90" t="s">
        <v>1124</v>
      </c>
      <c r="K45" s="101">
        <v>55.44</v>
      </c>
      <c r="L45" s="277">
        <v>46.2</v>
      </c>
      <c r="M45" s="278">
        <v>66.05</v>
      </c>
      <c r="N45" s="101">
        <v>66.05</v>
      </c>
      <c r="O45" s="101">
        <v>55.44</v>
      </c>
      <c r="P45" s="115">
        <v>1</v>
      </c>
      <c r="Q45" s="116"/>
      <c r="R45" s="116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</row>
    <row r="46" spans="1:248" ht="147">
      <c r="A46" s="222">
        <v>15</v>
      </c>
      <c r="B46" s="254" t="s">
        <v>1498</v>
      </c>
      <c r="C46" s="254" t="s">
        <v>1499</v>
      </c>
      <c r="D46" s="254" t="s">
        <v>2297</v>
      </c>
      <c r="E46" s="254">
        <v>150</v>
      </c>
      <c r="F46" s="254" t="s">
        <v>2603</v>
      </c>
      <c r="G46" s="254"/>
      <c r="H46" s="254"/>
      <c r="I46" s="254" t="s">
        <v>1389</v>
      </c>
      <c r="J46" s="254" t="s">
        <v>147</v>
      </c>
      <c r="K46" s="254">
        <v>57.96</v>
      </c>
      <c r="L46" s="466">
        <f>K46</f>
        <v>57.96</v>
      </c>
      <c r="M46" s="254">
        <v>66.05</v>
      </c>
      <c r="N46" s="254">
        <v>66.05</v>
      </c>
      <c r="O46" s="254">
        <v>57.96</v>
      </c>
      <c r="P46" s="115">
        <v>2</v>
      </c>
      <c r="Q46" s="116"/>
      <c r="R46" s="116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</row>
    <row r="47" spans="1:248" ht="69" customHeight="1">
      <c r="A47" s="227">
        <v>15</v>
      </c>
      <c r="B47" s="283" t="s">
        <v>1498</v>
      </c>
      <c r="C47" s="283" t="s">
        <v>1499</v>
      </c>
      <c r="D47" s="283" t="s">
        <v>2297</v>
      </c>
      <c r="E47" s="283">
        <v>150</v>
      </c>
      <c r="F47" s="284" t="s">
        <v>384</v>
      </c>
      <c r="G47" s="284"/>
      <c r="H47" s="284"/>
      <c r="I47" s="285" t="s">
        <v>178</v>
      </c>
      <c r="J47" s="284" t="s">
        <v>179</v>
      </c>
      <c r="K47" s="286">
        <v>58.75</v>
      </c>
      <c r="L47" s="287">
        <v>58.75</v>
      </c>
      <c r="M47" s="286">
        <v>65.05</v>
      </c>
      <c r="N47" s="286">
        <v>65.05</v>
      </c>
      <c r="O47" s="432">
        <v>58.75</v>
      </c>
      <c r="P47" s="115">
        <v>3</v>
      </c>
      <c r="Q47" s="116"/>
      <c r="R47" s="116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</row>
    <row r="48" spans="1:248" ht="24" customHeight="1">
      <c r="A48" s="225"/>
      <c r="B48" s="137"/>
      <c r="C48" s="137"/>
      <c r="D48" s="137"/>
      <c r="E48" s="137"/>
      <c r="F48" s="111"/>
      <c r="G48" s="111"/>
      <c r="H48" s="137"/>
      <c r="I48" s="111"/>
      <c r="J48" s="111"/>
      <c r="K48" s="137"/>
      <c r="L48" s="273"/>
      <c r="M48" s="274"/>
      <c r="N48" s="137"/>
      <c r="O48" s="137"/>
      <c r="P48" s="133"/>
      <c r="Q48" s="133"/>
      <c r="R48" s="133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</row>
    <row r="49" spans="1:248" ht="168">
      <c r="A49" s="222">
        <v>16</v>
      </c>
      <c r="B49" s="254" t="s">
        <v>1498</v>
      </c>
      <c r="C49" s="254" t="s">
        <v>1500</v>
      </c>
      <c r="D49" s="254" t="s">
        <v>78</v>
      </c>
      <c r="E49" s="254">
        <v>100</v>
      </c>
      <c r="F49" s="90" t="s">
        <v>1692</v>
      </c>
      <c r="G49" s="96" t="s">
        <v>1163</v>
      </c>
      <c r="H49" s="101">
        <v>1</v>
      </c>
      <c r="I49" s="90" t="s">
        <v>2434</v>
      </c>
      <c r="J49" s="90" t="s">
        <v>1124</v>
      </c>
      <c r="K49" s="101">
        <v>19.5</v>
      </c>
      <c r="L49" s="277">
        <v>16.25</v>
      </c>
      <c r="M49" s="278">
        <v>19.5</v>
      </c>
      <c r="N49" s="101">
        <v>19.5</v>
      </c>
      <c r="O49" s="410">
        <v>19.5</v>
      </c>
      <c r="P49" s="115">
        <v>1</v>
      </c>
      <c r="Q49" s="116"/>
      <c r="R49" s="116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</row>
    <row r="50" spans="1:248" ht="21">
      <c r="A50" s="225"/>
      <c r="B50" s="137"/>
      <c r="C50" s="137"/>
      <c r="D50" s="137"/>
      <c r="E50" s="137"/>
      <c r="F50" s="111"/>
      <c r="G50" s="111"/>
      <c r="H50" s="137"/>
      <c r="I50" s="111"/>
      <c r="J50" s="111"/>
      <c r="K50" s="137"/>
      <c r="L50" s="273"/>
      <c r="M50" s="274"/>
      <c r="N50" s="137"/>
      <c r="O50" s="137"/>
      <c r="P50" s="133"/>
      <c r="Q50" s="133"/>
      <c r="R50" s="133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</row>
    <row r="51" spans="1:248" ht="147">
      <c r="A51" s="222">
        <v>17</v>
      </c>
      <c r="B51" s="254" t="s">
        <v>1498</v>
      </c>
      <c r="C51" s="254" t="s">
        <v>1500</v>
      </c>
      <c r="D51" s="254" t="s">
        <v>79</v>
      </c>
      <c r="E51" s="254">
        <v>250</v>
      </c>
      <c r="F51" s="254" t="s">
        <v>2604</v>
      </c>
      <c r="G51" s="254"/>
      <c r="H51" s="254"/>
      <c r="I51" s="254" t="s">
        <v>1389</v>
      </c>
      <c r="J51" s="254" t="s">
        <v>147</v>
      </c>
      <c r="K51" s="254">
        <v>49.68</v>
      </c>
      <c r="L51" s="466">
        <f>K51</f>
        <v>49.68</v>
      </c>
      <c r="M51" s="423">
        <v>78</v>
      </c>
      <c r="N51" s="423">
        <v>78</v>
      </c>
      <c r="O51" s="423">
        <v>49.68</v>
      </c>
      <c r="P51" s="115">
        <v>1</v>
      </c>
      <c r="Q51" s="116"/>
      <c r="R51" s="116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  <c r="IJ51" s="162"/>
      <c r="IK51" s="162"/>
      <c r="IL51" s="162"/>
      <c r="IM51" s="162"/>
      <c r="IN51" s="162"/>
    </row>
    <row r="52" spans="1:248" ht="168">
      <c r="A52" s="226">
        <v>17</v>
      </c>
      <c r="B52" s="101" t="s">
        <v>1498</v>
      </c>
      <c r="C52" s="101" t="s">
        <v>1500</v>
      </c>
      <c r="D52" s="101" t="s">
        <v>79</v>
      </c>
      <c r="E52" s="101">
        <v>250</v>
      </c>
      <c r="F52" s="90" t="s">
        <v>1693</v>
      </c>
      <c r="G52" s="96" t="s">
        <v>1163</v>
      </c>
      <c r="H52" s="101">
        <v>1</v>
      </c>
      <c r="I52" s="90" t="s">
        <v>2434</v>
      </c>
      <c r="J52" s="90" t="s">
        <v>1124</v>
      </c>
      <c r="K52" s="101">
        <v>53.88</v>
      </c>
      <c r="L52" s="277">
        <v>44.9</v>
      </c>
      <c r="M52" s="278">
        <v>78</v>
      </c>
      <c r="N52" s="101">
        <v>78</v>
      </c>
      <c r="O52" s="101">
        <v>53.88</v>
      </c>
      <c r="P52" s="115">
        <v>2</v>
      </c>
      <c r="Q52" s="116"/>
      <c r="R52" s="116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  <c r="IM52" s="162"/>
      <c r="IN52" s="162"/>
    </row>
    <row r="53" spans="1:248" ht="189">
      <c r="A53" s="222">
        <v>17</v>
      </c>
      <c r="B53" s="254" t="s">
        <v>1498</v>
      </c>
      <c r="C53" s="254" t="s">
        <v>1500</v>
      </c>
      <c r="D53" s="254" t="s">
        <v>79</v>
      </c>
      <c r="E53" s="254">
        <v>250</v>
      </c>
      <c r="F53" s="254" t="s">
        <v>529</v>
      </c>
      <c r="G53" s="96"/>
      <c r="H53" s="101"/>
      <c r="I53" s="254" t="s">
        <v>2607</v>
      </c>
      <c r="J53" s="254" t="s">
        <v>530</v>
      </c>
      <c r="K53" s="254">
        <v>56.18</v>
      </c>
      <c r="L53" s="254">
        <v>56.18</v>
      </c>
      <c r="M53" s="423">
        <v>78</v>
      </c>
      <c r="N53" s="423">
        <v>78</v>
      </c>
      <c r="O53" s="423">
        <v>56.18</v>
      </c>
      <c r="P53" s="115">
        <v>3</v>
      </c>
      <c r="Q53" s="116"/>
      <c r="R53" s="116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  <c r="IM53" s="162"/>
      <c r="IN53" s="162"/>
    </row>
    <row r="54" spans="1:248" ht="210">
      <c r="A54" s="163">
        <v>17</v>
      </c>
      <c r="B54" s="164" t="s">
        <v>1498</v>
      </c>
      <c r="C54" s="164" t="s">
        <v>1500</v>
      </c>
      <c r="D54" s="164" t="s">
        <v>79</v>
      </c>
      <c r="E54" s="164">
        <v>250</v>
      </c>
      <c r="F54" s="165" t="s">
        <v>582</v>
      </c>
      <c r="G54" s="96"/>
      <c r="H54" s="101"/>
      <c r="I54" s="164" t="s">
        <v>583</v>
      </c>
      <c r="J54" s="164" t="s">
        <v>578</v>
      </c>
      <c r="K54" s="164">
        <v>57.59</v>
      </c>
      <c r="L54" s="164">
        <v>57.59</v>
      </c>
      <c r="M54" s="173">
        <v>78</v>
      </c>
      <c r="N54" s="173">
        <v>78</v>
      </c>
      <c r="O54" s="173">
        <v>57.59</v>
      </c>
      <c r="P54" s="115">
        <v>4</v>
      </c>
      <c r="Q54" s="116"/>
      <c r="R54" s="116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  <c r="IE54" s="162"/>
      <c r="IF54" s="162"/>
      <c r="IG54" s="162"/>
      <c r="IH54" s="162"/>
      <c r="II54" s="162"/>
      <c r="IJ54" s="162"/>
      <c r="IK54" s="162"/>
      <c r="IL54" s="162"/>
      <c r="IM54" s="162"/>
      <c r="IN54" s="162"/>
    </row>
    <row r="55" spans="1:248" ht="21">
      <c r="A55" s="167"/>
      <c r="B55" s="168"/>
      <c r="C55" s="168"/>
      <c r="D55" s="168"/>
      <c r="E55" s="168"/>
      <c r="F55" s="169"/>
      <c r="G55" s="111"/>
      <c r="H55" s="137"/>
      <c r="I55" s="168"/>
      <c r="J55" s="168"/>
      <c r="K55" s="168"/>
      <c r="L55" s="168"/>
      <c r="M55" s="204"/>
      <c r="N55" s="204"/>
      <c r="O55" s="204"/>
      <c r="P55" s="133"/>
      <c r="Q55" s="133"/>
      <c r="R55" s="133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  <c r="IE55" s="162"/>
      <c r="IF55" s="162"/>
      <c r="IG55" s="162"/>
      <c r="IH55" s="162"/>
      <c r="II55" s="162"/>
      <c r="IJ55" s="162"/>
      <c r="IK55" s="162"/>
      <c r="IL55" s="162"/>
      <c r="IM55" s="162"/>
      <c r="IN55" s="162"/>
    </row>
    <row r="56" spans="1:248" ht="81">
      <c r="A56" s="236">
        <v>18</v>
      </c>
      <c r="B56" s="424" t="s">
        <v>1498</v>
      </c>
      <c r="C56" s="424" t="s">
        <v>1500</v>
      </c>
      <c r="D56" s="424" t="s">
        <v>265</v>
      </c>
      <c r="E56" s="424">
        <v>50</v>
      </c>
      <c r="F56" s="425" t="s">
        <v>385</v>
      </c>
      <c r="G56" s="425"/>
      <c r="H56" s="425"/>
      <c r="I56" s="426" t="s">
        <v>178</v>
      </c>
      <c r="J56" s="425" t="s">
        <v>179</v>
      </c>
      <c r="K56" s="427">
        <v>61.25</v>
      </c>
      <c r="L56" s="428">
        <v>61.25</v>
      </c>
      <c r="M56" s="427">
        <v>156</v>
      </c>
      <c r="N56" s="427">
        <v>156</v>
      </c>
      <c r="O56" s="432">
        <v>61.25</v>
      </c>
      <c r="P56" s="205">
        <v>1</v>
      </c>
      <c r="Q56" s="206"/>
      <c r="R56" s="206"/>
      <c r="S56" s="162" t="s">
        <v>1217</v>
      </c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  <c r="IH56" s="162"/>
      <c r="II56" s="162"/>
      <c r="IJ56" s="162"/>
      <c r="IK56" s="162"/>
      <c r="IL56" s="162"/>
      <c r="IM56" s="162"/>
      <c r="IN56" s="162"/>
    </row>
    <row r="57" spans="1:248" ht="63">
      <c r="A57" s="222">
        <v>18</v>
      </c>
      <c r="B57" s="254" t="s">
        <v>1498</v>
      </c>
      <c r="C57" s="254" t="s">
        <v>1500</v>
      </c>
      <c r="D57" s="254" t="s">
        <v>265</v>
      </c>
      <c r="E57" s="254">
        <v>50</v>
      </c>
      <c r="F57" s="254" t="s">
        <v>1017</v>
      </c>
      <c r="G57" s="254"/>
      <c r="H57" s="254"/>
      <c r="I57" s="254" t="s">
        <v>1018</v>
      </c>
      <c r="J57" s="254" t="s">
        <v>1724</v>
      </c>
      <c r="K57" s="403">
        <v>62</v>
      </c>
      <c r="L57" s="404">
        <v>62</v>
      </c>
      <c r="M57" s="403">
        <v>156</v>
      </c>
      <c r="N57" s="403">
        <v>156</v>
      </c>
      <c r="O57" s="403">
        <v>62</v>
      </c>
      <c r="P57" s="115">
        <v>2</v>
      </c>
      <c r="Q57" s="116"/>
      <c r="R57" s="116"/>
      <c r="S57" s="162" t="s">
        <v>1217</v>
      </c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  <c r="IN57" s="162"/>
    </row>
    <row r="58" spans="1:248" ht="147">
      <c r="A58" s="222">
        <v>18</v>
      </c>
      <c r="B58" s="254" t="s">
        <v>1498</v>
      </c>
      <c r="C58" s="254" t="s">
        <v>1500</v>
      </c>
      <c r="D58" s="254" t="s">
        <v>265</v>
      </c>
      <c r="E58" s="254">
        <v>50</v>
      </c>
      <c r="F58" s="254" t="s">
        <v>2605</v>
      </c>
      <c r="G58" s="254"/>
      <c r="H58" s="254"/>
      <c r="I58" s="254" t="s">
        <v>1389</v>
      </c>
      <c r="J58" s="254" t="s">
        <v>147</v>
      </c>
      <c r="K58" s="254">
        <v>99.98</v>
      </c>
      <c r="L58" s="466">
        <f>K58</f>
        <v>99.98</v>
      </c>
      <c r="M58" s="423">
        <v>156</v>
      </c>
      <c r="N58" s="423">
        <v>156</v>
      </c>
      <c r="O58" s="423">
        <v>99.98</v>
      </c>
      <c r="P58" s="115">
        <v>3</v>
      </c>
      <c r="Q58" s="116"/>
      <c r="R58" s="116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  <c r="IN58" s="162"/>
    </row>
    <row r="59" spans="1:248" ht="21">
      <c r="A59" s="237"/>
      <c r="B59" s="431"/>
      <c r="C59" s="431"/>
      <c r="D59" s="431"/>
      <c r="E59" s="431"/>
      <c r="F59" s="341"/>
      <c r="G59" s="341"/>
      <c r="H59" s="341"/>
      <c r="I59" s="372"/>
      <c r="J59" s="341"/>
      <c r="K59" s="373"/>
      <c r="L59" s="374"/>
      <c r="M59" s="373"/>
      <c r="N59" s="373"/>
      <c r="O59" s="373"/>
      <c r="P59" s="133"/>
      <c r="Q59" s="133"/>
      <c r="R59" s="133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  <c r="IM59" s="162"/>
      <c r="IN59" s="162"/>
    </row>
    <row r="60" spans="1:248" ht="210">
      <c r="A60" s="226">
        <v>19</v>
      </c>
      <c r="B60" s="101" t="s">
        <v>1498</v>
      </c>
      <c r="C60" s="276" t="s">
        <v>76</v>
      </c>
      <c r="D60" s="276" t="s">
        <v>77</v>
      </c>
      <c r="E60" s="276">
        <v>20</v>
      </c>
      <c r="F60" s="90" t="s">
        <v>1694</v>
      </c>
      <c r="G60" s="96" t="s">
        <v>1695</v>
      </c>
      <c r="H60" s="276">
        <v>1</v>
      </c>
      <c r="I60" s="90" t="s">
        <v>1696</v>
      </c>
      <c r="J60" s="90" t="s">
        <v>1124</v>
      </c>
      <c r="K60" s="276">
        <v>7482</v>
      </c>
      <c r="L60" s="277">
        <v>6235</v>
      </c>
      <c r="M60" s="278">
        <v>7493.05</v>
      </c>
      <c r="N60" s="276">
        <v>7493.05</v>
      </c>
      <c r="O60" s="278">
        <v>7482</v>
      </c>
      <c r="P60" s="174">
        <v>1</v>
      </c>
      <c r="Q60" s="122"/>
      <c r="R60" s="12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2"/>
      <c r="IL60" s="162"/>
      <c r="IM60" s="162"/>
      <c r="IN60" s="162"/>
    </row>
    <row r="61" spans="1:18" ht="63">
      <c r="A61" s="222">
        <v>19</v>
      </c>
      <c r="B61" s="254" t="s">
        <v>1498</v>
      </c>
      <c r="C61" s="279" t="s">
        <v>76</v>
      </c>
      <c r="D61" s="279" t="s">
        <v>77</v>
      </c>
      <c r="E61" s="279">
        <v>20</v>
      </c>
      <c r="F61" s="96" t="s">
        <v>1019</v>
      </c>
      <c r="G61" s="96"/>
      <c r="H61" s="96"/>
      <c r="I61" s="279" t="s">
        <v>1018</v>
      </c>
      <c r="J61" s="96" t="s">
        <v>1724</v>
      </c>
      <c r="K61" s="490">
        <v>7485.6</v>
      </c>
      <c r="L61" s="491">
        <v>7485.6</v>
      </c>
      <c r="M61" s="490">
        <v>7493.05</v>
      </c>
      <c r="N61" s="490">
        <v>7493.05</v>
      </c>
      <c r="O61" s="490">
        <v>7485.6</v>
      </c>
      <c r="P61" s="174">
        <v>2</v>
      </c>
      <c r="Q61" s="122"/>
      <c r="R61" s="122"/>
    </row>
    <row r="62" spans="1:18" ht="189">
      <c r="A62" s="222">
        <v>19</v>
      </c>
      <c r="B62" s="254" t="s">
        <v>1498</v>
      </c>
      <c r="C62" s="279" t="s">
        <v>76</v>
      </c>
      <c r="D62" s="279" t="s">
        <v>77</v>
      </c>
      <c r="E62" s="279">
        <v>20</v>
      </c>
      <c r="F62" s="96" t="s">
        <v>2606</v>
      </c>
      <c r="G62" s="96"/>
      <c r="H62" s="96"/>
      <c r="I62" s="96" t="s">
        <v>2607</v>
      </c>
      <c r="J62" s="279" t="s">
        <v>147</v>
      </c>
      <c r="K62" s="279">
        <v>7492.02</v>
      </c>
      <c r="L62" s="466">
        <f>K62</f>
        <v>7492.02</v>
      </c>
      <c r="M62" s="279">
        <v>7493.05</v>
      </c>
      <c r="N62" s="279">
        <v>7493.05</v>
      </c>
      <c r="O62" s="279">
        <v>7492.02</v>
      </c>
      <c r="P62" s="174">
        <v>3</v>
      </c>
      <c r="Q62" s="122"/>
      <c r="R62" s="122"/>
    </row>
    <row r="63" spans="1:18" ht="21">
      <c r="A63" s="225"/>
      <c r="B63" s="137"/>
      <c r="C63" s="272"/>
      <c r="D63" s="272"/>
      <c r="E63" s="272"/>
      <c r="F63" s="111"/>
      <c r="G63" s="111"/>
      <c r="H63" s="272"/>
      <c r="I63" s="111"/>
      <c r="J63" s="111"/>
      <c r="K63" s="272"/>
      <c r="L63" s="273"/>
      <c r="M63" s="274"/>
      <c r="N63" s="272"/>
      <c r="O63" s="272"/>
      <c r="P63" s="128"/>
      <c r="Q63" s="128"/>
      <c r="R63" s="128"/>
    </row>
    <row r="64" spans="1:18" ht="84">
      <c r="A64" s="222">
        <v>20</v>
      </c>
      <c r="B64" s="254" t="s">
        <v>1501</v>
      </c>
      <c r="C64" s="254" t="s">
        <v>1502</v>
      </c>
      <c r="D64" s="254" t="s">
        <v>2301</v>
      </c>
      <c r="E64" s="254">
        <v>500</v>
      </c>
      <c r="F64" s="254" t="s">
        <v>2608</v>
      </c>
      <c r="G64" s="254"/>
      <c r="H64" s="254"/>
      <c r="I64" s="254" t="s">
        <v>157</v>
      </c>
      <c r="J64" s="279" t="s">
        <v>147</v>
      </c>
      <c r="K64" s="423">
        <v>37.4</v>
      </c>
      <c r="L64" s="466">
        <f>K64</f>
        <v>37.4</v>
      </c>
      <c r="M64" s="254">
        <v>43.33</v>
      </c>
      <c r="N64" s="254">
        <v>43.33</v>
      </c>
      <c r="O64" s="423">
        <v>37.4</v>
      </c>
      <c r="P64" s="115">
        <v>1</v>
      </c>
      <c r="Q64" s="116"/>
      <c r="R64" s="116"/>
    </row>
    <row r="65" spans="1:248" ht="63">
      <c r="A65" s="222">
        <v>20</v>
      </c>
      <c r="B65" s="254" t="s">
        <v>1501</v>
      </c>
      <c r="C65" s="254" t="s">
        <v>1502</v>
      </c>
      <c r="D65" s="254" t="s">
        <v>2301</v>
      </c>
      <c r="E65" s="254">
        <v>500</v>
      </c>
      <c r="F65" s="254" t="s">
        <v>1020</v>
      </c>
      <c r="G65" s="254"/>
      <c r="H65" s="254"/>
      <c r="I65" s="254" t="s">
        <v>1723</v>
      </c>
      <c r="J65" s="254" t="s">
        <v>1724</v>
      </c>
      <c r="K65" s="403">
        <v>37.82</v>
      </c>
      <c r="L65" s="404">
        <v>37.82</v>
      </c>
      <c r="M65" s="403">
        <v>43.33</v>
      </c>
      <c r="N65" s="403">
        <v>43.33</v>
      </c>
      <c r="O65" s="403">
        <v>37.82</v>
      </c>
      <c r="P65" s="115">
        <v>2</v>
      </c>
      <c r="Q65" s="116"/>
      <c r="R65" s="116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</row>
    <row r="66" spans="1:248" ht="147">
      <c r="A66" s="163">
        <v>20</v>
      </c>
      <c r="B66" s="164" t="s">
        <v>1501</v>
      </c>
      <c r="C66" s="164" t="s">
        <v>1502</v>
      </c>
      <c r="D66" s="164" t="s">
        <v>2301</v>
      </c>
      <c r="E66" s="164">
        <v>500</v>
      </c>
      <c r="F66" s="164" t="s">
        <v>584</v>
      </c>
      <c r="G66" s="337"/>
      <c r="H66" s="337"/>
      <c r="I66" s="164" t="s">
        <v>2868</v>
      </c>
      <c r="J66" s="164" t="s">
        <v>578</v>
      </c>
      <c r="K66" s="164">
        <v>38.33</v>
      </c>
      <c r="L66" s="164">
        <v>38.33</v>
      </c>
      <c r="M66" s="164">
        <v>43.33</v>
      </c>
      <c r="N66" s="164">
        <v>43.33</v>
      </c>
      <c r="O66" s="164">
        <v>38.33</v>
      </c>
      <c r="P66" s="115">
        <v>3</v>
      </c>
      <c r="Q66" s="116"/>
      <c r="R66" s="116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  <c r="IN66" s="162"/>
    </row>
    <row r="67" spans="1:248" ht="81">
      <c r="A67" s="227">
        <v>20</v>
      </c>
      <c r="B67" s="283" t="s">
        <v>1501</v>
      </c>
      <c r="C67" s="283" t="s">
        <v>1502</v>
      </c>
      <c r="D67" s="283" t="s">
        <v>2301</v>
      </c>
      <c r="E67" s="283">
        <v>500</v>
      </c>
      <c r="F67" s="284" t="s">
        <v>386</v>
      </c>
      <c r="G67" s="425"/>
      <c r="H67" s="425"/>
      <c r="I67" s="285" t="s">
        <v>165</v>
      </c>
      <c r="J67" s="284" t="s">
        <v>179</v>
      </c>
      <c r="K67" s="286">
        <v>39.18</v>
      </c>
      <c r="L67" s="287">
        <v>39.18</v>
      </c>
      <c r="M67" s="286">
        <v>43.33</v>
      </c>
      <c r="N67" s="286">
        <v>43.33</v>
      </c>
      <c r="O67" s="286">
        <v>39.18</v>
      </c>
      <c r="P67" s="115">
        <v>4</v>
      </c>
      <c r="Q67" s="116"/>
      <c r="R67" s="116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</row>
    <row r="68" spans="1:248" ht="21">
      <c r="A68" s="167"/>
      <c r="B68" s="168"/>
      <c r="C68" s="168"/>
      <c r="D68" s="168"/>
      <c r="E68" s="168"/>
      <c r="F68" s="168"/>
      <c r="G68" s="341"/>
      <c r="H68" s="341"/>
      <c r="I68" s="168"/>
      <c r="J68" s="168"/>
      <c r="K68" s="168"/>
      <c r="L68" s="168"/>
      <c r="M68" s="168"/>
      <c r="N68" s="168"/>
      <c r="O68" s="168"/>
      <c r="P68" s="133"/>
      <c r="Q68" s="133"/>
      <c r="R68" s="133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</row>
    <row r="69" spans="1:248" ht="84">
      <c r="A69" s="222">
        <v>21</v>
      </c>
      <c r="B69" s="254" t="s">
        <v>1501</v>
      </c>
      <c r="C69" s="254" t="s">
        <v>1502</v>
      </c>
      <c r="D69" s="254" t="s">
        <v>278</v>
      </c>
      <c r="E69" s="254">
        <v>500</v>
      </c>
      <c r="F69" s="254" t="s">
        <v>2609</v>
      </c>
      <c r="G69" s="254"/>
      <c r="H69" s="254"/>
      <c r="I69" s="254" t="s">
        <v>2019</v>
      </c>
      <c r="J69" s="279" t="s">
        <v>147</v>
      </c>
      <c r="K69" s="423">
        <v>74.8</v>
      </c>
      <c r="L69" s="466">
        <f>K69</f>
        <v>74.8</v>
      </c>
      <c r="M69" s="254">
        <v>86.66</v>
      </c>
      <c r="N69" s="254">
        <v>86.66</v>
      </c>
      <c r="O69" s="423">
        <v>74.8</v>
      </c>
      <c r="P69" s="115">
        <v>1</v>
      </c>
      <c r="Q69" s="116"/>
      <c r="R69" s="116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2"/>
      <c r="IL69" s="162"/>
      <c r="IM69" s="162"/>
      <c r="IN69" s="162"/>
    </row>
    <row r="70" spans="1:248" ht="147">
      <c r="A70" s="163">
        <v>21</v>
      </c>
      <c r="B70" s="164" t="s">
        <v>1501</v>
      </c>
      <c r="C70" s="164" t="s">
        <v>1502</v>
      </c>
      <c r="D70" s="164" t="s">
        <v>278</v>
      </c>
      <c r="E70" s="164">
        <v>500</v>
      </c>
      <c r="F70" s="164" t="s">
        <v>584</v>
      </c>
      <c r="G70" s="254"/>
      <c r="H70" s="254"/>
      <c r="I70" s="164" t="s">
        <v>2869</v>
      </c>
      <c r="J70" s="164" t="s">
        <v>578</v>
      </c>
      <c r="K70" s="164">
        <v>76.66</v>
      </c>
      <c r="L70" s="164">
        <v>76.66</v>
      </c>
      <c r="M70" s="164">
        <v>86.66</v>
      </c>
      <c r="N70" s="164">
        <v>86.66</v>
      </c>
      <c r="O70" s="164">
        <v>76.66</v>
      </c>
      <c r="P70" s="115">
        <v>2</v>
      </c>
      <c r="Q70" s="116"/>
      <c r="R70" s="116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2"/>
      <c r="GK70" s="162"/>
      <c r="GL70" s="162"/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/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  <c r="HJ70" s="162"/>
      <c r="HK70" s="162"/>
      <c r="HL70" s="162"/>
      <c r="HM70" s="162"/>
      <c r="HN70" s="162"/>
      <c r="HO70" s="162"/>
      <c r="HP70" s="162"/>
      <c r="HQ70" s="162"/>
      <c r="HR70" s="162"/>
      <c r="HS70" s="162"/>
      <c r="HT70" s="162"/>
      <c r="HU70" s="162"/>
      <c r="HV70" s="162"/>
      <c r="HW70" s="162"/>
      <c r="HX70" s="162"/>
      <c r="HY70" s="162"/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2"/>
      <c r="IL70" s="162"/>
      <c r="IM70" s="162"/>
      <c r="IN70" s="162"/>
    </row>
    <row r="71" spans="1:248" ht="63">
      <c r="A71" s="222">
        <v>21</v>
      </c>
      <c r="B71" s="254" t="s">
        <v>1501</v>
      </c>
      <c r="C71" s="254" t="s">
        <v>1502</v>
      </c>
      <c r="D71" s="254" t="s">
        <v>278</v>
      </c>
      <c r="E71" s="254">
        <v>500</v>
      </c>
      <c r="F71" s="254" t="s">
        <v>1021</v>
      </c>
      <c r="G71" s="254"/>
      <c r="H71" s="254"/>
      <c r="I71" s="254" t="s">
        <v>1723</v>
      </c>
      <c r="J71" s="254" t="s">
        <v>1724</v>
      </c>
      <c r="K71" s="403">
        <v>79.26</v>
      </c>
      <c r="L71" s="404">
        <v>79.26</v>
      </c>
      <c r="M71" s="403">
        <v>86.66</v>
      </c>
      <c r="N71" s="403">
        <v>86.66</v>
      </c>
      <c r="O71" s="403">
        <v>79.26</v>
      </c>
      <c r="P71" s="115">
        <v>3</v>
      </c>
      <c r="Q71" s="116"/>
      <c r="R71" s="116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  <c r="HJ71" s="162"/>
      <c r="HK71" s="162"/>
      <c r="HL71" s="162"/>
      <c r="HM71" s="162"/>
      <c r="HN71" s="162"/>
      <c r="HO71" s="162"/>
      <c r="HP71" s="162"/>
      <c r="HQ71" s="162"/>
      <c r="HR71" s="162"/>
      <c r="HS71" s="162"/>
      <c r="HT71" s="162"/>
      <c r="HU71" s="162"/>
      <c r="HV71" s="162"/>
      <c r="HW71" s="162"/>
      <c r="HX71" s="162"/>
      <c r="HY71" s="162"/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2"/>
      <c r="IL71" s="162"/>
      <c r="IM71" s="162"/>
      <c r="IN71" s="162"/>
    </row>
    <row r="72" spans="1:248" ht="21">
      <c r="A72" s="167"/>
      <c r="B72" s="168"/>
      <c r="C72" s="168"/>
      <c r="D72" s="168"/>
      <c r="E72" s="168"/>
      <c r="F72" s="168"/>
      <c r="G72" s="137"/>
      <c r="H72" s="137"/>
      <c r="I72" s="168"/>
      <c r="J72" s="168"/>
      <c r="K72" s="168"/>
      <c r="L72" s="168"/>
      <c r="M72" s="168"/>
      <c r="N72" s="168"/>
      <c r="O72" s="168"/>
      <c r="P72" s="133"/>
      <c r="Q72" s="133"/>
      <c r="R72" s="133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  <c r="HJ72" s="162"/>
      <c r="HK72" s="162"/>
      <c r="HL72" s="162"/>
      <c r="HM72" s="162"/>
      <c r="HN72" s="162"/>
      <c r="HO72" s="162"/>
      <c r="HP72" s="162"/>
      <c r="HQ72" s="162"/>
      <c r="HR72" s="162"/>
      <c r="HS72" s="162"/>
      <c r="HT72" s="162"/>
      <c r="HU72" s="162"/>
      <c r="HV72" s="162"/>
      <c r="HW72" s="162"/>
      <c r="HX72" s="162"/>
      <c r="HY72" s="162"/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2"/>
      <c r="IL72" s="162"/>
      <c r="IM72" s="162"/>
      <c r="IN72" s="162"/>
    </row>
    <row r="73" spans="1:248" ht="357">
      <c r="A73" s="163">
        <v>22</v>
      </c>
      <c r="B73" s="164" t="s">
        <v>1501</v>
      </c>
      <c r="C73" s="175" t="s">
        <v>2665</v>
      </c>
      <c r="D73" s="175" t="s">
        <v>2666</v>
      </c>
      <c r="E73" s="164">
        <v>20</v>
      </c>
      <c r="F73" s="164" t="s">
        <v>2870</v>
      </c>
      <c r="G73" s="96"/>
      <c r="H73" s="101"/>
      <c r="I73" s="164" t="s">
        <v>2871</v>
      </c>
      <c r="J73" s="164" t="s">
        <v>578</v>
      </c>
      <c r="K73" s="164">
        <v>1763.42</v>
      </c>
      <c r="L73" s="164">
        <v>881.71</v>
      </c>
      <c r="M73" s="164">
        <v>2062.01</v>
      </c>
      <c r="N73" s="164">
        <v>2062.01</v>
      </c>
      <c r="O73" s="164">
        <v>1763.42</v>
      </c>
      <c r="P73" s="115">
        <v>1</v>
      </c>
      <c r="Q73" s="116"/>
      <c r="R73" s="116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2"/>
      <c r="ES73" s="162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  <c r="FF73" s="162"/>
      <c r="FG73" s="162"/>
      <c r="FH73" s="162"/>
      <c r="FI73" s="162"/>
      <c r="FJ73" s="162"/>
      <c r="FK73" s="162"/>
      <c r="FL73" s="162"/>
      <c r="FM73" s="162"/>
      <c r="FN73" s="162"/>
      <c r="FO73" s="162"/>
      <c r="FP73" s="162"/>
      <c r="FQ73" s="162"/>
      <c r="FR73" s="162"/>
      <c r="FS73" s="162"/>
      <c r="FT73" s="162"/>
      <c r="FU73" s="162"/>
      <c r="FV73" s="162"/>
      <c r="FW73" s="162"/>
      <c r="FX73" s="162"/>
      <c r="FY73" s="162"/>
      <c r="FZ73" s="162"/>
      <c r="GA73" s="162"/>
      <c r="GB73" s="162"/>
      <c r="GC73" s="162"/>
      <c r="GD73" s="162"/>
      <c r="GE73" s="162"/>
      <c r="GF73" s="162"/>
      <c r="GG73" s="162"/>
      <c r="GH73" s="162"/>
      <c r="GI73" s="162"/>
      <c r="GJ73" s="162"/>
      <c r="GK73" s="162"/>
      <c r="GL73" s="162"/>
      <c r="GM73" s="162"/>
      <c r="GN73" s="162"/>
      <c r="GO73" s="162"/>
      <c r="GP73" s="162"/>
      <c r="GQ73" s="162"/>
      <c r="GR73" s="162"/>
      <c r="GS73" s="162"/>
      <c r="GT73" s="162"/>
      <c r="GU73" s="162"/>
      <c r="GV73" s="162"/>
      <c r="GW73" s="162"/>
      <c r="GX73" s="162"/>
      <c r="GY73" s="162"/>
      <c r="GZ73" s="162"/>
      <c r="HA73" s="162"/>
      <c r="HB73" s="162"/>
      <c r="HC73" s="162"/>
      <c r="HD73" s="162"/>
      <c r="HE73" s="162"/>
      <c r="HF73" s="162"/>
      <c r="HG73" s="162"/>
      <c r="HH73" s="162"/>
      <c r="HI73" s="162"/>
      <c r="HJ73" s="162"/>
      <c r="HK73" s="162"/>
      <c r="HL73" s="162"/>
      <c r="HM73" s="162"/>
      <c r="HN73" s="162"/>
      <c r="HO73" s="162"/>
      <c r="HP73" s="162"/>
      <c r="HQ73" s="162"/>
      <c r="HR73" s="162"/>
      <c r="HS73" s="162"/>
      <c r="HT73" s="162"/>
      <c r="HU73" s="162"/>
      <c r="HV73" s="162"/>
      <c r="HW73" s="162"/>
      <c r="HX73" s="162"/>
      <c r="HY73" s="162"/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2"/>
      <c r="IL73" s="162"/>
      <c r="IM73" s="162"/>
      <c r="IN73" s="162"/>
    </row>
    <row r="74" spans="1:248" ht="315">
      <c r="A74" s="222">
        <v>22</v>
      </c>
      <c r="B74" s="254" t="s">
        <v>1501</v>
      </c>
      <c r="C74" s="96" t="s">
        <v>2665</v>
      </c>
      <c r="D74" s="96" t="s">
        <v>2666</v>
      </c>
      <c r="E74" s="254">
        <v>20</v>
      </c>
      <c r="F74" s="254" t="s">
        <v>2610</v>
      </c>
      <c r="G74" s="254"/>
      <c r="H74" s="254"/>
      <c r="I74" s="254" t="s">
        <v>2611</v>
      </c>
      <c r="J74" s="279" t="s">
        <v>147</v>
      </c>
      <c r="K74" s="423">
        <v>1765.5</v>
      </c>
      <c r="L74" s="466">
        <f>K74/2</f>
        <v>882.75</v>
      </c>
      <c r="M74" s="254">
        <v>2062.01</v>
      </c>
      <c r="N74" s="254">
        <v>2062.01</v>
      </c>
      <c r="O74" s="423">
        <v>1765.5</v>
      </c>
      <c r="P74" s="115">
        <v>2</v>
      </c>
      <c r="Q74" s="116"/>
      <c r="R74" s="116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  <c r="HJ74" s="162"/>
      <c r="HK74" s="162"/>
      <c r="HL74" s="162"/>
      <c r="HM74" s="162"/>
      <c r="HN74" s="162"/>
      <c r="HO74" s="162"/>
      <c r="HP74" s="162"/>
      <c r="HQ74" s="162"/>
      <c r="HR74" s="162"/>
      <c r="HS74" s="162"/>
      <c r="HT74" s="162"/>
      <c r="HU74" s="162"/>
      <c r="HV74" s="162"/>
      <c r="HW74" s="162"/>
      <c r="HX74" s="162"/>
      <c r="HY74" s="162"/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2"/>
      <c r="IL74" s="162"/>
      <c r="IM74" s="162"/>
      <c r="IN74" s="162"/>
    </row>
    <row r="75" spans="1:248" ht="336">
      <c r="A75" s="226">
        <v>22</v>
      </c>
      <c r="B75" s="101" t="s">
        <v>1501</v>
      </c>
      <c r="C75" s="90" t="s">
        <v>2665</v>
      </c>
      <c r="D75" s="90" t="s">
        <v>2666</v>
      </c>
      <c r="E75" s="101">
        <v>20</v>
      </c>
      <c r="F75" s="90" t="s">
        <v>1697</v>
      </c>
      <c r="G75" s="96" t="s">
        <v>1698</v>
      </c>
      <c r="H75" s="101">
        <v>2</v>
      </c>
      <c r="I75" s="90" t="s">
        <v>1699</v>
      </c>
      <c r="J75" s="90" t="s">
        <v>1124</v>
      </c>
      <c r="K75" s="101">
        <v>2016</v>
      </c>
      <c r="L75" s="277">
        <v>840</v>
      </c>
      <c r="M75" s="278">
        <v>2062.01</v>
      </c>
      <c r="N75" s="101">
        <v>2062.01</v>
      </c>
      <c r="O75" s="410">
        <v>2016</v>
      </c>
      <c r="P75" s="115">
        <v>3</v>
      </c>
      <c r="Q75" s="116"/>
      <c r="R75" s="116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  <c r="HJ75" s="162"/>
      <c r="HK75" s="162"/>
      <c r="HL75" s="162"/>
      <c r="HM75" s="162"/>
      <c r="HN75" s="162"/>
      <c r="HO75" s="162"/>
      <c r="HP75" s="162"/>
      <c r="HQ75" s="162"/>
      <c r="HR75" s="162"/>
      <c r="HS75" s="162"/>
      <c r="HT75" s="162"/>
      <c r="HU75" s="162"/>
      <c r="HV75" s="162"/>
      <c r="HW75" s="162"/>
      <c r="HX75" s="162"/>
      <c r="HY75" s="162"/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2"/>
      <c r="IL75" s="162"/>
      <c r="IM75" s="162"/>
      <c r="IN75" s="162"/>
    </row>
    <row r="76" spans="1:248" ht="21">
      <c r="A76" s="167"/>
      <c r="B76" s="168"/>
      <c r="C76" s="207"/>
      <c r="D76" s="207"/>
      <c r="E76" s="168"/>
      <c r="F76" s="168"/>
      <c r="G76" s="111"/>
      <c r="H76" s="137"/>
      <c r="I76" s="168"/>
      <c r="J76" s="168"/>
      <c r="K76" s="168"/>
      <c r="L76" s="168"/>
      <c r="M76" s="168"/>
      <c r="N76" s="168"/>
      <c r="O76" s="168"/>
      <c r="P76" s="133"/>
      <c r="Q76" s="133"/>
      <c r="R76" s="133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</row>
    <row r="77" spans="1:248" ht="168">
      <c r="A77" s="222">
        <v>23</v>
      </c>
      <c r="B77" s="254" t="s">
        <v>1503</v>
      </c>
      <c r="C77" s="254" t="s">
        <v>1504</v>
      </c>
      <c r="D77" s="254" t="s">
        <v>2302</v>
      </c>
      <c r="E77" s="254">
        <v>550</v>
      </c>
      <c r="F77" s="90" t="s">
        <v>1700</v>
      </c>
      <c r="G77" s="96" t="s">
        <v>1163</v>
      </c>
      <c r="H77" s="101">
        <v>1</v>
      </c>
      <c r="I77" s="90" t="s">
        <v>2434</v>
      </c>
      <c r="J77" s="90" t="s">
        <v>1124</v>
      </c>
      <c r="K77" s="101">
        <v>10.68</v>
      </c>
      <c r="L77" s="277">
        <v>8.9</v>
      </c>
      <c r="M77" s="278">
        <v>10.72</v>
      </c>
      <c r="N77" s="101">
        <v>10.72</v>
      </c>
      <c r="O77" s="101">
        <v>10.68</v>
      </c>
      <c r="P77" s="115">
        <v>1</v>
      </c>
      <c r="Q77" s="116"/>
      <c r="R77" s="116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  <c r="GL77" s="162"/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/>
      <c r="GZ77" s="162"/>
      <c r="HA77" s="162"/>
      <c r="HB77" s="162"/>
      <c r="HC77" s="162"/>
      <c r="HD77" s="162"/>
      <c r="HE77" s="162"/>
      <c r="HF77" s="162"/>
      <c r="HG77" s="162"/>
      <c r="HH77" s="162"/>
      <c r="HI77" s="162"/>
      <c r="HJ77" s="162"/>
      <c r="HK77" s="162"/>
      <c r="HL77" s="162"/>
      <c r="HM77" s="162"/>
      <c r="HN77" s="162"/>
      <c r="HO77" s="162"/>
      <c r="HP77" s="162"/>
      <c r="HQ77" s="162"/>
      <c r="HR77" s="162"/>
      <c r="HS77" s="162"/>
      <c r="HT77" s="162"/>
      <c r="HU77" s="162"/>
      <c r="HV77" s="162"/>
      <c r="HW77" s="162"/>
      <c r="HX77" s="162"/>
      <c r="HY77" s="162"/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2"/>
      <c r="IL77" s="162"/>
      <c r="IM77" s="162"/>
      <c r="IN77" s="162"/>
    </row>
    <row r="78" spans="1:248" ht="21">
      <c r="A78" s="225"/>
      <c r="B78" s="137"/>
      <c r="C78" s="137"/>
      <c r="D78" s="137"/>
      <c r="E78" s="137"/>
      <c r="F78" s="111"/>
      <c r="G78" s="111"/>
      <c r="H78" s="137"/>
      <c r="I78" s="111"/>
      <c r="J78" s="111"/>
      <c r="K78" s="137"/>
      <c r="L78" s="273"/>
      <c r="M78" s="274"/>
      <c r="N78" s="137"/>
      <c r="O78" s="137"/>
      <c r="P78" s="133"/>
      <c r="Q78" s="133"/>
      <c r="R78" s="133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162"/>
      <c r="HC78" s="162"/>
      <c r="HD78" s="162"/>
      <c r="HE78" s="162"/>
      <c r="HF78" s="162"/>
      <c r="HG78" s="162"/>
      <c r="HH78" s="162"/>
      <c r="HI78" s="162"/>
      <c r="HJ78" s="162"/>
      <c r="HK78" s="162"/>
      <c r="HL78" s="162"/>
      <c r="HM78" s="162"/>
      <c r="HN78" s="162"/>
      <c r="HO78" s="162"/>
      <c r="HP78" s="162"/>
      <c r="HQ78" s="162"/>
      <c r="HR78" s="162"/>
      <c r="HS78" s="162"/>
      <c r="HT78" s="162"/>
      <c r="HU78" s="162"/>
      <c r="HV78" s="162"/>
      <c r="HW78" s="162"/>
      <c r="HX78" s="162"/>
      <c r="HY78" s="162"/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2"/>
      <c r="IL78" s="162"/>
      <c r="IM78" s="162"/>
      <c r="IN78" s="162"/>
    </row>
    <row r="79" spans="1:248" ht="63">
      <c r="A79" s="222">
        <v>24</v>
      </c>
      <c r="B79" s="254" t="s">
        <v>1503</v>
      </c>
      <c r="C79" s="254" t="s">
        <v>1505</v>
      </c>
      <c r="D79" s="254" t="s">
        <v>1506</v>
      </c>
      <c r="E79" s="254">
        <v>1200</v>
      </c>
      <c r="F79" s="254" t="s">
        <v>1022</v>
      </c>
      <c r="G79" s="254"/>
      <c r="H79" s="254"/>
      <c r="I79" s="254" t="s">
        <v>1723</v>
      </c>
      <c r="J79" s="254" t="s">
        <v>1724</v>
      </c>
      <c r="K79" s="403">
        <v>18.52</v>
      </c>
      <c r="L79" s="404">
        <v>18.52</v>
      </c>
      <c r="M79" s="403">
        <v>22.39</v>
      </c>
      <c r="N79" s="403">
        <v>22.39</v>
      </c>
      <c r="O79" s="403">
        <v>18.52</v>
      </c>
      <c r="P79" s="115">
        <v>1</v>
      </c>
      <c r="Q79" s="116"/>
      <c r="R79" s="116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  <c r="HD79" s="162"/>
      <c r="HE79" s="162"/>
      <c r="HF79" s="162"/>
      <c r="HG79" s="162"/>
      <c r="HH79" s="162"/>
      <c r="HI79" s="162"/>
      <c r="HJ79" s="162"/>
      <c r="HK79" s="162"/>
      <c r="HL79" s="162"/>
      <c r="HM79" s="162"/>
      <c r="HN79" s="162"/>
      <c r="HO79" s="162"/>
      <c r="HP79" s="162"/>
      <c r="HQ79" s="162"/>
      <c r="HR79" s="162"/>
      <c r="HS79" s="162"/>
      <c r="HT79" s="162"/>
      <c r="HU79" s="162"/>
      <c r="HV79" s="162"/>
      <c r="HW79" s="162"/>
      <c r="HX79" s="162"/>
      <c r="HY79" s="162"/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2"/>
      <c r="IL79" s="162"/>
      <c r="IM79" s="162"/>
      <c r="IN79" s="162"/>
    </row>
    <row r="80" spans="1:248" ht="147">
      <c r="A80" s="222">
        <v>24</v>
      </c>
      <c r="B80" s="254" t="s">
        <v>1503</v>
      </c>
      <c r="C80" s="254" t="s">
        <v>1505</v>
      </c>
      <c r="D80" s="254" t="s">
        <v>1506</v>
      </c>
      <c r="E80" s="254">
        <v>1200</v>
      </c>
      <c r="F80" s="254" t="s">
        <v>2612</v>
      </c>
      <c r="G80" s="254"/>
      <c r="H80" s="254"/>
      <c r="I80" s="254" t="s">
        <v>1389</v>
      </c>
      <c r="J80" s="254" t="s">
        <v>147</v>
      </c>
      <c r="K80" s="254">
        <v>19.38</v>
      </c>
      <c r="L80" s="466">
        <f>K80</f>
        <v>19.38</v>
      </c>
      <c r="M80" s="254">
        <v>22.39</v>
      </c>
      <c r="N80" s="254">
        <v>22.39</v>
      </c>
      <c r="O80" s="254">
        <v>19.38</v>
      </c>
      <c r="P80" s="115">
        <v>2</v>
      </c>
      <c r="Q80" s="116"/>
      <c r="R80" s="116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  <c r="GL80" s="162"/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/>
      <c r="GZ80" s="162"/>
      <c r="HA80" s="162"/>
      <c r="HB80" s="162"/>
      <c r="HC80" s="162"/>
      <c r="HD80" s="162"/>
      <c r="HE80" s="162"/>
      <c r="HF80" s="162"/>
      <c r="HG80" s="162"/>
      <c r="HH80" s="162"/>
      <c r="HI80" s="162"/>
      <c r="HJ80" s="162"/>
      <c r="HK80" s="162"/>
      <c r="HL80" s="162"/>
      <c r="HM80" s="162"/>
      <c r="HN80" s="162"/>
      <c r="HO80" s="162"/>
      <c r="HP80" s="162"/>
      <c r="HQ80" s="162"/>
      <c r="HR80" s="162"/>
      <c r="HS80" s="162"/>
      <c r="HT80" s="162"/>
      <c r="HU80" s="162"/>
      <c r="HV80" s="162"/>
      <c r="HW80" s="162"/>
      <c r="HX80" s="162"/>
      <c r="HY80" s="162"/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2"/>
      <c r="IL80" s="162"/>
      <c r="IM80" s="162"/>
      <c r="IN80" s="162"/>
    </row>
    <row r="81" spans="1:248" ht="210">
      <c r="A81" s="163">
        <v>24</v>
      </c>
      <c r="B81" s="164" t="s">
        <v>1503</v>
      </c>
      <c r="C81" s="164" t="s">
        <v>1505</v>
      </c>
      <c r="D81" s="164" t="s">
        <v>1506</v>
      </c>
      <c r="E81" s="164">
        <v>1200</v>
      </c>
      <c r="F81" s="164" t="s">
        <v>2872</v>
      </c>
      <c r="G81" s="96"/>
      <c r="H81" s="101"/>
      <c r="I81" s="164" t="s">
        <v>2873</v>
      </c>
      <c r="J81" s="164" t="s">
        <v>578</v>
      </c>
      <c r="K81" s="164">
        <v>19.55</v>
      </c>
      <c r="L81" s="164">
        <v>19.55</v>
      </c>
      <c r="M81" s="164">
        <v>22.39</v>
      </c>
      <c r="N81" s="164">
        <v>22.39</v>
      </c>
      <c r="O81" s="164">
        <v>19.55</v>
      </c>
      <c r="P81" s="115">
        <v>3</v>
      </c>
      <c r="Q81" s="116"/>
      <c r="R81" s="116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</row>
    <row r="82" spans="1:248" ht="142.5">
      <c r="A82" s="227">
        <v>24</v>
      </c>
      <c r="B82" s="283" t="s">
        <v>1503</v>
      </c>
      <c r="C82" s="283" t="s">
        <v>1505</v>
      </c>
      <c r="D82" s="283" t="s">
        <v>1506</v>
      </c>
      <c r="E82" s="283">
        <v>1200</v>
      </c>
      <c r="F82" s="284" t="s">
        <v>387</v>
      </c>
      <c r="G82" s="284"/>
      <c r="H82" s="284"/>
      <c r="I82" s="285" t="s">
        <v>2045</v>
      </c>
      <c r="J82" s="284" t="s">
        <v>179</v>
      </c>
      <c r="K82" s="286">
        <v>20.24</v>
      </c>
      <c r="L82" s="287">
        <v>20.24</v>
      </c>
      <c r="M82" s="286">
        <v>22.39</v>
      </c>
      <c r="N82" s="286">
        <v>22.39</v>
      </c>
      <c r="O82" s="286">
        <v>20.24</v>
      </c>
      <c r="P82" s="115">
        <v>4</v>
      </c>
      <c r="Q82" s="116"/>
      <c r="R82" s="116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  <c r="HU82" s="162"/>
      <c r="HV82" s="162"/>
      <c r="HW82" s="162"/>
      <c r="HX82" s="162"/>
      <c r="HY82" s="162"/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2"/>
      <c r="IL82" s="162"/>
      <c r="IM82" s="162"/>
      <c r="IN82" s="162"/>
    </row>
    <row r="83" spans="1:248" ht="168">
      <c r="A83" s="226">
        <v>24</v>
      </c>
      <c r="B83" s="101" t="s">
        <v>1503</v>
      </c>
      <c r="C83" s="101" t="s">
        <v>1505</v>
      </c>
      <c r="D83" s="101" t="s">
        <v>1506</v>
      </c>
      <c r="E83" s="101">
        <v>1200</v>
      </c>
      <c r="F83" s="90" t="s">
        <v>1701</v>
      </c>
      <c r="G83" s="96" t="s">
        <v>1136</v>
      </c>
      <c r="H83" s="101">
        <v>1</v>
      </c>
      <c r="I83" s="90" t="s">
        <v>2434</v>
      </c>
      <c r="J83" s="90" t="s">
        <v>1124</v>
      </c>
      <c r="K83" s="101">
        <v>22.32</v>
      </c>
      <c r="L83" s="277">
        <v>18.6</v>
      </c>
      <c r="M83" s="278">
        <v>22.39</v>
      </c>
      <c r="N83" s="101">
        <v>22.39</v>
      </c>
      <c r="O83" s="101">
        <v>22.32</v>
      </c>
      <c r="P83" s="115">
        <v>5</v>
      </c>
      <c r="Q83" s="116"/>
      <c r="R83" s="116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</row>
    <row r="84" spans="1:248" ht="21">
      <c r="A84" s="167"/>
      <c r="B84" s="168"/>
      <c r="C84" s="168"/>
      <c r="D84" s="168"/>
      <c r="E84" s="168"/>
      <c r="F84" s="168"/>
      <c r="G84" s="111"/>
      <c r="H84" s="137"/>
      <c r="I84" s="168"/>
      <c r="J84" s="168"/>
      <c r="K84" s="168"/>
      <c r="L84" s="168"/>
      <c r="M84" s="168"/>
      <c r="N84" s="168"/>
      <c r="O84" s="168"/>
      <c r="P84" s="133"/>
      <c r="Q84" s="133"/>
      <c r="R84" s="133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  <c r="GK84" s="162"/>
      <c r="GL84" s="162"/>
      <c r="GM84" s="162"/>
      <c r="GN84" s="162"/>
      <c r="GO84" s="162"/>
      <c r="GP84" s="162"/>
      <c r="GQ84" s="162"/>
      <c r="GR84" s="162"/>
      <c r="GS84" s="162"/>
      <c r="GT84" s="162"/>
      <c r="GU84" s="162"/>
      <c r="GV84" s="162"/>
      <c r="GW84" s="162"/>
      <c r="GX84" s="162"/>
      <c r="GY84" s="162"/>
      <c r="GZ84" s="162"/>
      <c r="HA84" s="162"/>
      <c r="HB84" s="162"/>
      <c r="HC84" s="162"/>
      <c r="HD84" s="162"/>
      <c r="HE84" s="162"/>
      <c r="HF84" s="162"/>
      <c r="HG84" s="162"/>
      <c r="HH84" s="162"/>
      <c r="HI84" s="162"/>
      <c r="HJ84" s="162"/>
      <c r="HK84" s="162"/>
      <c r="HL84" s="162"/>
      <c r="HM84" s="162"/>
      <c r="HN84" s="162"/>
      <c r="HO84" s="162"/>
      <c r="HP84" s="162"/>
      <c r="HQ84" s="162"/>
      <c r="HR84" s="162"/>
      <c r="HS84" s="162"/>
      <c r="HT84" s="162"/>
      <c r="HU84" s="162"/>
      <c r="HV84" s="162"/>
      <c r="HW84" s="162"/>
      <c r="HX84" s="162"/>
      <c r="HY84" s="162"/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2"/>
      <c r="IL84" s="162"/>
      <c r="IM84" s="162"/>
      <c r="IN84" s="162"/>
    </row>
    <row r="85" spans="1:248" ht="42" customHeight="1">
      <c r="A85" s="222">
        <v>25</v>
      </c>
      <c r="B85" s="254" t="s">
        <v>1503</v>
      </c>
      <c r="C85" s="254" t="s">
        <v>1508</v>
      </c>
      <c r="D85" s="254" t="s">
        <v>1509</v>
      </c>
      <c r="E85" s="254">
        <v>250</v>
      </c>
      <c r="F85" s="254"/>
      <c r="G85" s="254"/>
      <c r="H85" s="254"/>
      <c r="I85" s="254"/>
      <c r="J85" s="254"/>
      <c r="K85" s="403"/>
      <c r="L85" s="404"/>
      <c r="M85" s="403"/>
      <c r="N85" s="403"/>
      <c r="O85" s="403"/>
      <c r="P85" s="115">
        <v>0</v>
      </c>
      <c r="Q85" s="116"/>
      <c r="R85" s="116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  <c r="GK85" s="162"/>
      <c r="GL85" s="162"/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/>
      <c r="GZ85" s="162"/>
      <c r="HA85" s="162"/>
      <c r="HB85" s="162"/>
      <c r="HC85" s="162"/>
      <c r="HD85" s="162"/>
      <c r="HE85" s="162"/>
      <c r="HF85" s="162"/>
      <c r="HG85" s="162"/>
      <c r="HH85" s="162"/>
      <c r="HI85" s="162"/>
      <c r="HJ85" s="162"/>
      <c r="HK85" s="162"/>
      <c r="HL85" s="162"/>
      <c r="HM85" s="162"/>
      <c r="HN85" s="162"/>
      <c r="HO85" s="162"/>
      <c r="HP85" s="162"/>
      <c r="HQ85" s="162"/>
      <c r="HR85" s="162"/>
      <c r="HS85" s="162"/>
      <c r="HT85" s="162"/>
      <c r="HU85" s="162"/>
      <c r="HV85" s="162"/>
      <c r="HW85" s="162"/>
      <c r="HX85" s="162"/>
      <c r="HY85" s="162"/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2"/>
      <c r="IL85" s="162"/>
      <c r="IM85" s="162"/>
      <c r="IN85" s="162"/>
    </row>
    <row r="86" spans="1:248" ht="21">
      <c r="A86" s="225"/>
      <c r="B86" s="137"/>
      <c r="C86" s="137"/>
      <c r="D86" s="137"/>
      <c r="E86" s="137"/>
      <c r="F86" s="137"/>
      <c r="G86" s="137"/>
      <c r="H86" s="137"/>
      <c r="I86" s="137"/>
      <c r="J86" s="137"/>
      <c r="K86" s="406"/>
      <c r="L86" s="407"/>
      <c r="M86" s="406"/>
      <c r="N86" s="406"/>
      <c r="O86" s="406"/>
      <c r="P86" s="133"/>
      <c r="Q86" s="133"/>
      <c r="R86" s="133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  <c r="GK86" s="162"/>
      <c r="GL86" s="162"/>
      <c r="GM86" s="162"/>
      <c r="GN86" s="162"/>
      <c r="GO86" s="162"/>
      <c r="GP86" s="162"/>
      <c r="GQ86" s="162"/>
      <c r="GR86" s="162"/>
      <c r="GS86" s="162"/>
      <c r="GT86" s="162"/>
      <c r="GU86" s="162"/>
      <c r="GV86" s="162"/>
      <c r="GW86" s="162"/>
      <c r="GX86" s="162"/>
      <c r="GY86" s="162"/>
      <c r="GZ86" s="162"/>
      <c r="HA86" s="162"/>
      <c r="HB86" s="162"/>
      <c r="HC86" s="162"/>
      <c r="HD86" s="162"/>
      <c r="HE86" s="162"/>
      <c r="HF86" s="162"/>
      <c r="HG86" s="162"/>
      <c r="HH86" s="162"/>
      <c r="HI86" s="162"/>
      <c r="HJ86" s="162"/>
      <c r="HK86" s="162"/>
      <c r="HL86" s="162"/>
      <c r="HM86" s="162"/>
      <c r="HN86" s="162"/>
      <c r="HO86" s="162"/>
      <c r="HP86" s="162"/>
      <c r="HQ86" s="162"/>
      <c r="HR86" s="162"/>
      <c r="HS86" s="162"/>
      <c r="HT86" s="162"/>
      <c r="HU86" s="162"/>
      <c r="HV86" s="162"/>
      <c r="HW86" s="162"/>
      <c r="HX86" s="162"/>
      <c r="HY86" s="162"/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2"/>
      <c r="IL86" s="162"/>
      <c r="IM86" s="162"/>
      <c r="IN86" s="162"/>
    </row>
    <row r="87" spans="1:248" ht="168">
      <c r="A87" s="226">
        <v>26</v>
      </c>
      <c r="B87" s="101" t="s">
        <v>1503</v>
      </c>
      <c r="C87" s="101" t="s">
        <v>1508</v>
      </c>
      <c r="D87" s="101" t="s">
        <v>1510</v>
      </c>
      <c r="E87" s="101">
        <v>450</v>
      </c>
      <c r="F87" s="90" t="s">
        <v>1702</v>
      </c>
      <c r="G87" s="96" t="s">
        <v>1163</v>
      </c>
      <c r="H87" s="101">
        <v>1</v>
      </c>
      <c r="I87" s="90" t="s">
        <v>2434</v>
      </c>
      <c r="J87" s="90" t="s">
        <v>1124</v>
      </c>
      <c r="K87" s="101">
        <v>27.54</v>
      </c>
      <c r="L87" s="277">
        <v>22.95</v>
      </c>
      <c r="M87" s="278">
        <v>31.02</v>
      </c>
      <c r="N87" s="101">
        <v>31.02</v>
      </c>
      <c r="O87" s="101">
        <v>27.54</v>
      </c>
      <c r="P87" s="115">
        <v>1</v>
      </c>
      <c r="Q87" s="116"/>
      <c r="R87" s="116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2"/>
      <c r="IL87" s="162"/>
      <c r="IM87" s="162"/>
      <c r="IN87" s="162"/>
    </row>
    <row r="88" spans="1:248" ht="147">
      <c r="A88" s="222">
        <v>26</v>
      </c>
      <c r="B88" s="254" t="s">
        <v>1503</v>
      </c>
      <c r="C88" s="254" t="s">
        <v>1508</v>
      </c>
      <c r="D88" s="254" t="s">
        <v>1510</v>
      </c>
      <c r="E88" s="254">
        <v>450</v>
      </c>
      <c r="F88" s="254" t="s">
        <v>2613</v>
      </c>
      <c r="G88" s="254"/>
      <c r="H88" s="254"/>
      <c r="I88" s="254" t="s">
        <v>1389</v>
      </c>
      <c r="J88" s="254" t="s">
        <v>147</v>
      </c>
      <c r="K88" s="254">
        <v>27.84</v>
      </c>
      <c r="L88" s="466">
        <f>K88</f>
        <v>27.84</v>
      </c>
      <c r="M88" s="254">
        <v>31.02</v>
      </c>
      <c r="N88" s="254">
        <v>31.02</v>
      </c>
      <c r="O88" s="254">
        <v>27.84</v>
      </c>
      <c r="P88" s="115">
        <v>2</v>
      </c>
      <c r="Q88" s="116"/>
      <c r="R88" s="116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</row>
    <row r="89" spans="1:248" ht="189">
      <c r="A89" s="222">
        <v>26</v>
      </c>
      <c r="B89" s="254" t="s">
        <v>1503</v>
      </c>
      <c r="C89" s="254" t="s">
        <v>1508</v>
      </c>
      <c r="D89" s="254" t="s">
        <v>1510</v>
      </c>
      <c r="E89" s="254">
        <v>450</v>
      </c>
      <c r="F89" s="254" t="s">
        <v>531</v>
      </c>
      <c r="G89" s="96"/>
      <c r="H89" s="101"/>
      <c r="I89" s="254" t="s">
        <v>532</v>
      </c>
      <c r="J89" s="254" t="s">
        <v>530</v>
      </c>
      <c r="K89" s="254">
        <v>28.08</v>
      </c>
      <c r="L89" s="254">
        <v>28.08</v>
      </c>
      <c r="M89" s="254">
        <v>31.02</v>
      </c>
      <c r="N89" s="254">
        <v>31.02</v>
      </c>
      <c r="O89" s="254">
        <v>28.08</v>
      </c>
      <c r="P89" s="115">
        <v>3</v>
      </c>
      <c r="Q89" s="116"/>
      <c r="R89" s="116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  <c r="GK89" s="162"/>
      <c r="GL89" s="162"/>
      <c r="GM89" s="162"/>
      <c r="GN89" s="162"/>
      <c r="GO89" s="162"/>
      <c r="GP89" s="162"/>
      <c r="GQ89" s="162"/>
      <c r="GR89" s="162"/>
      <c r="GS89" s="162"/>
      <c r="GT89" s="162"/>
      <c r="GU89" s="162"/>
      <c r="GV89" s="162"/>
      <c r="GW89" s="162"/>
      <c r="GX89" s="162"/>
      <c r="GY89" s="162"/>
      <c r="GZ89" s="162"/>
      <c r="HA89" s="162"/>
      <c r="HB89" s="162"/>
      <c r="HC89" s="162"/>
      <c r="HD89" s="162"/>
      <c r="HE89" s="162"/>
      <c r="HF89" s="162"/>
      <c r="HG89" s="162"/>
      <c r="HH89" s="162"/>
      <c r="HI89" s="162"/>
      <c r="HJ89" s="162"/>
      <c r="HK89" s="162"/>
      <c r="HL89" s="162"/>
      <c r="HM89" s="162"/>
      <c r="HN89" s="162"/>
      <c r="HO89" s="162"/>
      <c r="HP89" s="162"/>
      <c r="HQ89" s="162"/>
      <c r="HR89" s="162"/>
      <c r="HS89" s="162"/>
      <c r="HT89" s="162"/>
      <c r="HU89" s="162"/>
      <c r="HV89" s="162"/>
      <c r="HW89" s="162"/>
      <c r="HX89" s="162"/>
      <c r="HY89" s="162"/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2"/>
      <c r="IL89" s="162"/>
      <c r="IM89" s="162"/>
      <c r="IN89" s="162"/>
    </row>
    <row r="90" spans="1:248" ht="102">
      <c r="A90" s="227">
        <v>26</v>
      </c>
      <c r="B90" s="283" t="s">
        <v>1503</v>
      </c>
      <c r="C90" s="283" t="s">
        <v>1508</v>
      </c>
      <c r="D90" s="283" t="s">
        <v>1510</v>
      </c>
      <c r="E90" s="283">
        <v>450</v>
      </c>
      <c r="F90" s="284" t="s">
        <v>1119</v>
      </c>
      <c r="G90" s="284"/>
      <c r="H90" s="284"/>
      <c r="I90" s="285" t="s">
        <v>178</v>
      </c>
      <c r="J90" s="284" t="s">
        <v>179</v>
      </c>
      <c r="K90" s="286">
        <v>28.59</v>
      </c>
      <c r="L90" s="287">
        <v>28.59</v>
      </c>
      <c r="M90" s="286">
        <v>31.02</v>
      </c>
      <c r="N90" s="286">
        <v>31.02</v>
      </c>
      <c r="O90" s="286">
        <v>28.59</v>
      </c>
      <c r="P90" s="115">
        <v>4</v>
      </c>
      <c r="Q90" s="116"/>
      <c r="R90" s="116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2"/>
      <c r="GL90" s="162"/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/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  <c r="HJ90" s="162"/>
      <c r="HK90" s="162"/>
      <c r="HL90" s="162"/>
      <c r="HM90" s="162"/>
      <c r="HN90" s="162"/>
      <c r="HO90" s="162"/>
      <c r="HP90" s="162"/>
      <c r="HQ90" s="162"/>
      <c r="HR90" s="162"/>
      <c r="HS90" s="162"/>
      <c r="HT90" s="162"/>
      <c r="HU90" s="162"/>
      <c r="HV90" s="162"/>
      <c r="HW90" s="162"/>
      <c r="HX90" s="162"/>
      <c r="HY90" s="162"/>
      <c r="HZ90" s="162"/>
      <c r="IA90" s="162"/>
      <c r="IB90" s="162"/>
      <c r="IC90" s="162"/>
      <c r="ID90" s="162"/>
      <c r="IE90" s="162"/>
      <c r="IF90" s="162"/>
      <c r="IG90" s="162"/>
      <c r="IH90" s="162"/>
      <c r="II90" s="162"/>
      <c r="IJ90" s="162"/>
      <c r="IK90" s="162"/>
      <c r="IL90" s="162"/>
      <c r="IM90" s="162"/>
      <c r="IN90" s="162"/>
    </row>
    <row r="91" spans="1:248" ht="210">
      <c r="A91" s="163">
        <v>26</v>
      </c>
      <c r="B91" s="164" t="s">
        <v>1503</v>
      </c>
      <c r="C91" s="164" t="s">
        <v>1508</v>
      </c>
      <c r="D91" s="164" t="s">
        <v>1510</v>
      </c>
      <c r="E91" s="164">
        <v>450</v>
      </c>
      <c r="F91" s="164" t="s">
        <v>2874</v>
      </c>
      <c r="G91" s="96"/>
      <c r="H91" s="101"/>
      <c r="I91" s="164" t="s">
        <v>2875</v>
      </c>
      <c r="J91" s="164" t="s">
        <v>578</v>
      </c>
      <c r="K91" s="164">
        <v>30.15</v>
      </c>
      <c r="L91" s="164">
        <v>30.15</v>
      </c>
      <c r="M91" s="164">
        <v>31.02</v>
      </c>
      <c r="N91" s="164">
        <v>31.02</v>
      </c>
      <c r="O91" s="164">
        <v>30.15</v>
      </c>
      <c r="P91" s="115">
        <v>5</v>
      </c>
      <c r="Q91" s="116"/>
      <c r="R91" s="116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  <c r="GK91" s="162"/>
      <c r="GL91" s="162"/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2"/>
      <c r="GY91" s="162"/>
      <c r="GZ91" s="162"/>
      <c r="HA91" s="162"/>
      <c r="HB91" s="162"/>
      <c r="HC91" s="162"/>
      <c r="HD91" s="162"/>
      <c r="HE91" s="162"/>
      <c r="HF91" s="162"/>
      <c r="HG91" s="162"/>
      <c r="HH91" s="162"/>
      <c r="HI91" s="162"/>
      <c r="HJ91" s="162"/>
      <c r="HK91" s="162"/>
      <c r="HL91" s="162"/>
      <c r="HM91" s="162"/>
      <c r="HN91" s="162"/>
      <c r="HO91" s="162"/>
      <c r="HP91" s="162"/>
      <c r="HQ91" s="162"/>
      <c r="HR91" s="162"/>
      <c r="HS91" s="162"/>
      <c r="HT91" s="162"/>
      <c r="HU91" s="162"/>
      <c r="HV91" s="162"/>
      <c r="HW91" s="162"/>
      <c r="HX91" s="162"/>
      <c r="HY91" s="162"/>
      <c r="HZ91" s="162"/>
      <c r="IA91" s="162"/>
      <c r="IB91" s="162"/>
      <c r="IC91" s="162"/>
      <c r="ID91" s="162"/>
      <c r="IE91" s="162"/>
      <c r="IF91" s="162"/>
      <c r="IG91" s="162"/>
      <c r="IH91" s="162"/>
      <c r="II91" s="162"/>
      <c r="IJ91" s="162"/>
      <c r="IK91" s="162"/>
      <c r="IL91" s="162"/>
      <c r="IM91" s="162"/>
      <c r="IN91" s="162"/>
    </row>
    <row r="92" spans="1:248" ht="21">
      <c r="A92" s="167"/>
      <c r="B92" s="168"/>
      <c r="C92" s="168"/>
      <c r="D92" s="168"/>
      <c r="E92" s="168"/>
      <c r="F92" s="168"/>
      <c r="G92" s="111"/>
      <c r="H92" s="137"/>
      <c r="I92" s="168"/>
      <c r="J92" s="168"/>
      <c r="K92" s="168"/>
      <c r="L92" s="168"/>
      <c r="M92" s="168"/>
      <c r="N92" s="168"/>
      <c r="O92" s="168"/>
      <c r="P92" s="133"/>
      <c r="Q92" s="133"/>
      <c r="R92" s="133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162"/>
      <c r="IC92" s="162"/>
      <c r="ID92" s="162"/>
      <c r="IE92" s="162"/>
      <c r="IF92" s="162"/>
      <c r="IG92" s="162"/>
      <c r="IH92" s="162"/>
      <c r="II92" s="162"/>
      <c r="IJ92" s="162"/>
      <c r="IK92" s="162"/>
      <c r="IL92" s="162"/>
      <c r="IM92" s="162"/>
      <c r="IN92" s="162"/>
    </row>
    <row r="93" spans="1:248" ht="63">
      <c r="A93" s="222">
        <v>27</v>
      </c>
      <c r="B93" s="254" t="s">
        <v>1511</v>
      </c>
      <c r="C93" s="254" t="s">
        <v>1512</v>
      </c>
      <c r="D93" s="254" t="s">
        <v>1513</v>
      </c>
      <c r="E93" s="254">
        <v>50</v>
      </c>
      <c r="F93" s="254" t="s">
        <v>1023</v>
      </c>
      <c r="G93" s="254"/>
      <c r="H93" s="254"/>
      <c r="I93" s="254" t="s">
        <v>1731</v>
      </c>
      <c r="J93" s="254" t="s">
        <v>1724</v>
      </c>
      <c r="K93" s="403">
        <v>9229</v>
      </c>
      <c r="L93" s="404">
        <v>9229</v>
      </c>
      <c r="M93" s="403">
        <v>9333.73</v>
      </c>
      <c r="N93" s="403">
        <v>9333.73</v>
      </c>
      <c r="O93" s="403">
        <v>9229</v>
      </c>
      <c r="P93" s="115">
        <v>1</v>
      </c>
      <c r="Q93" s="116"/>
      <c r="R93" s="116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2"/>
      <c r="FH93" s="162"/>
      <c r="FI93" s="162"/>
      <c r="FJ93" s="162"/>
      <c r="FK93" s="162"/>
      <c r="FL93" s="162"/>
      <c r="FM93" s="162"/>
      <c r="FN93" s="162"/>
      <c r="FO93" s="162"/>
      <c r="FP93" s="162"/>
      <c r="FQ93" s="162"/>
      <c r="FR93" s="162"/>
      <c r="FS93" s="162"/>
      <c r="FT93" s="162"/>
      <c r="FU93" s="162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2"/>
      <c r="GK93" s="162"/>
      <c r="GL93" s="162"/>
      <c r="GM93" s="162"/>
      <c r="GN93" s="162"/>
      <c r="GO93" s="162"/>
      <c r="GP93" s="162"/>
      <c r="GQ93" s="162"/>
      <c r="GR93" s="162"/>
      <c r="GS93" s="162"/>
      <c r="GT93" s="162"/>
      <c r="GU93" s="162"/>
      <c r="GV93" s="162"/>
      <c r="GW93" s="162"/>
      <c r="GX93" s="162"/>
      <c r="GY93" s="162"/>
      <c r="GZ93" s="162"/>
      <c r="HA93" s="162"/>
      <c r="HB93" s="162"/>
      <c r="HC93" s="162"/>
      <c r="HD93" s="162"/>
      <c r="HE93" s="162"/>
      <c r="HF93" s="162"/>
      <c r="HG93" s="162"/>
      <c r="HH93" s="162"/>
      <c r="HI93" s="162"/>
      <c r="HJ93" s="162"/>
      <c r="HK93" s="162"/>
      <c r="HL93" s="162"/>
      <c r="HM93" s="162"/>
      <c r="HN93" s="162"/>
      <c r="HO93" s="162"/>
      <c r="HP93" s="162"/>
      <c r="HQ93" s="162"/>
      <c r="HR93" s="162"/>
      <c r="HS93" s="162"/>
      <c r="HT93" s="162"/>
      <c r="HU93" s="162"/>
      <c r="HV93" s="162"/>
      <c r="HW93" s="162"/>
      <c r="HX93" s="162"/>
      <c r="HY93" s="162"/>
      <c r="HZ93" s="162"/>
      <c r="IA93" s="162"/>
      <c r="IB93" s="162"/>
      <c r="IC93" s="162"/>
      <c r="ID93" s="162"/>
      <c r="IE93" s="162"/>
      <c r="IF93" s="162"/>
      <c r="IG93" s="162"/>
      <c r="IH93" s="162"/>
      <c r="II93" s="162"/>
      <c r="IJ93" s="162"/>
      <c r="IK93" s="162"/>
      <c r="IL93" s="162"/>
      <c r="IM93" s="162"/>
      <c r="IN93" s="162"/>
    </row>
    <row r="94" spans="1:248" ht="105">
      <c r="A94" s="226">
        <v>27</v>
      </c>
      <c r="B94" s="101" t="s">
        <v>1511</v>
      </c>
      <c r="C94" s="101" t="s">
        <v>1512</v>
      </c>
      <c r="D94" s="101" t="s">
        <v>1513</v>
      </c>
      <c r="E94" s="101">
        <v>50</v>
      </c>
      <c r="F94" s="90" t="s">
        <v>1703</v>
      </c>
      <c r="G94" s="96" t="s">
        <v>775</v>
      </c>
      <c r="H94" s="101">
        <v>30</v>
      </c>
      <c r="I94" s="90" t="s">
        <v>1168</v>
      </c>
      <c r="J94" s="90" t="s">
        <v>1124</v>
      </c>
      <c r="K94" s="101">
        <v>9235.2</v>
      </c>
      <c r="L94" s="277">
        <v>256.5333</v>
      </c>
      <c r="M94" s="278">
        <v>9333.73</v>
      </c>
      <c r="N94" s="101">
        <v>9333.73</v>
      </c>
      <c r="O94" s="410">
        <v>9235.2</v>
      </c>
      <c r="P94" s="115">
        <v>2</v>
      </c>
      <c r="Q94" s="116"/>
      <c r="R94" s="116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  <c r="FF94" s="162"/>
      <c r="FG94" s="162"/>
      <c r="FH94" s="162"/>
      <c r="FI94" s="162"/>
      <c r="FJ94" s="162"/>
      <c r="FK94" s="162"/>
      <c r="FL94" s="162"/>
      <c r="FM94" s="162"/>
      <c r="FN94" s="162"/>
      <c r="FO94" s="162"/>
      <c r="FP94" s="162"/>
      <c r="FQ94" s="162"/>
      <c r="FR94" s="162"/>
      <c r="FS94" s="162"/>
      <c r="FT94" s="162"/>
      <c r="FU94" s="162"/>
      <c r="FV94" s="162"/>
      <c r="FW94" s="162"/>
      <c r="FX94" s="162"/>
      <c r="FY94" s="162"/>
      <c r="FZ94" s="162"/>
      <c r="GA94" s="162"/>
      <c r="GB94" s="162"/>
      <c r="GC94" s="162"/>
      <c r="GD94" s="162"/>
      <c r="GE94" s="162"/>
      <c r="GF94" s="162"/>
      <c r="GG94" s="162"/>
      <c r="GH94" s="162"/>
      <c r="GI94" s="162"/>
      <c r="GJ94" s="162"/>
      <c r="GK94" s="162"/>
      <c r="GL94" s="162"/>
      <c r="GM94" s="162"/>
      <c r="GN94" s="162"/>
      <c r="GO94" s="162"/>
      <c r="GP94" s="162"/>
      <c r="GQ94" s="162"/>
      <c r="GR94" s="162"/>
      <c r="GS94" s="162"/>
      <c r="GT94" s="162"/>
      <c r="GU94" s="162"/>
      <c r="GV94" s="162"/>
      <c r="GW94" s="162"/>
      <c r="GX94" s="162"/>
      <c r="GY94" s="162"/>
      <c r="GZ94" s="162"/>
      <c r="HA94" s="162"/>
      <c r="HB94" s="162"/>
      <c r="HC94" s="162"/>
      <c r="HD94" s="162"/>
      <c r="HE94" s="162"/>
      <c r="HF94" s="162"/>
      <c r="HG94" s="162"/>
      <c r="HH94" s="162"/>
      <c r="HI94" s="162"/>
      <c r="HJ94" s="162"/>
      <c r="HK94" s="162"/>
      <c r="HL94" s="162"/>
      <c r="HM94" s="162"/>
      <c r="HN94" s="162"/>
      <c r="HO94" s="162"/>
      <c r="HP94" s="162"/>
      <c r="HQ94" s="162"/>
      <c r="HR94" s="162"/>
      <c r="HS94" s="162"/>
      <c r="HT94" s="162"/>
      <c r="HU94" s="162"/>
      <c r="HV94" s="162"/>
      <c r="HW94" s="162"/>
      <c r="HX94" s="162"/>
      <c r="HY94" s="162"/>
      <c r="HZ94" s="162"/>
      <c r="IA94" s="162"/>
      <c r="IB94" s="162"/>
      <c r="IC94" s="162"/>
      <c r="ID94" s="162"/>
      <c r="IE94" s="162"/>
      <c r="IF94" s="162"/>
      <c r="IG94" s="162"/>
      <c r="IH94" s="162"/>
      <c r="II94" s="162"/>
      <c r="IJ94" s="162"/>
      <c r="IK94" s="162"/>
      <c r="IL94" s="162"/>
      <c r="IM94" s="162"/>
      <c r="IN94" s="162"/>
    </row>
    <row r="95" spans="1:248" ht="63">
      <c r="A95" s="222">
        <v>27</v>
      </c>
      <c r="B95" s="254" t="s">
        <v>1511</v>
      </c>
      <c r="C95" s="254" t="s">
        <v>1512</v>
      </c>
      <c r="D95" s="254" t="s">
        <v>1513</v>
      </c>
      <c r="E95" s="254">
        <v>50</v>
      </c>
      <c r="F95" s="254" t="s">
        <v>2614</v>
      </c>
      <c r="G95" s="254"/>
      <c r="H95" s="254"/>
      <c r="I95" s="254" t="s">
        <v>2534</v>
      </c>
      <c r="J95" s="254" t="s">
        <v>147</v>
      </c>
      <c r="K95" s="423">
        <v>9330</v>
      </c>
      <c r="L95" s="466">
        <f>K95/30</f>
        <v>311</v>
      </c>
      <c r="M95" s="254">
        <v>9333.73</v>
      </c>
      <c r="N95" s="254">
        <v>9333.73</v>
      </c>
      <c r="O95" s="423">
        <v>9330</v>
      </c>
      <c r="P95" s="115">
        <v>3</v>
      </c>
      <c r="Q95" s="116"/>
      <c r="R95" s="116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2"/>
      <c r="FH95" s="162"/>
      <c r="FI95" s="162"/>
      <c r="FJ95" s="162"/>
      <c r="FK95" s="162"/>
      <c r="FL95" s="162"/>
      <c r="FM95" s="162"/>
      <c r="FN95" s="162"/>
      <c r="FO95" s="162"/>
      <c r="FP95" s="162"/>
      <c r="FQ95" s="162"/>
      <c r="FR95" s="162"/>
      <c r="FS95" s="162"/>
      <c r="FT95" s="162"/>
      <c r="FU95" s="162"/>
      <c r="FV95" s="162"/>
      <c r="FW95" s="162"/>
      <c r="FX95" s="162"/>
      <c r="FY95" s="162"/>
      <c r="FZ95" s="162"/>
      <c r="GA95" s="162"/>
      <c r="GB95" s="162"/>
      <c r="GC95" s="162"/>
      <c r="GD95" s="162"/>
      <c r="GE95" s="162"/>
      <c r="GF95" s="162"/>
      <c r="GG95" s="162"/>
      <c r="GH95" s="162"/>
      <c r="GI95" s="162"/>
      <c r="GJ95" s="162"/>
      <c r="GK95" s="162"/>
      <c r="GL95" s="162"/>
      <c r="GM95" s="162"/>
      <c r="GN95" s="162"/>
      <c r="GO95" s="162"/>
      <c r="GP95" s="162"/>
      <c r="GQ95" s="162"/>
      <c r="GR95" s="162"/>
      <c r="GS95" s="162"/>
      <c r="GT95" s="162"/>
      <c r="GU95" s="162"/>
      <c r="GV95" s="162"/>
      <c r="GW95" s="162"/>
      <c r="GX95" s="162"/>
      <c r="GY95" s="162"/>
      <c r="GZ95" s="162"/>
      <c r="HA95" s="162"/>
      <c r="HB95" s="162"/>
      <c r="HC95" s="162"/>
      <c r="HD95" s="162"/>
      <c r="HE95" s="162"/>
      <c r="HF95" s="162"/>
      <c r="HG95" s="162"/>
      <c r="HH95" s="162"/>
      <c r="HI95" s="162"/>
      <c r="HJ95" s="162"/>
      <c r="HK95" s="162"/>
      <c r="HL95" s="162"/>
      <c r="HM95" s="162"/>
      <c r="HN95" s="162"/>
      <c r="HO95" s="162"/>
      <c r="HP95" s="162"/>
      <c r="HQ95" s="162"/>
      <c r="HR95" s="162"/>
      <c r="HS95" s="162"/>
      <c r="HT95" s="162"/>
      <c r="HU95" s="162"/>
      <c r="HV95" s="162"/>
      <c r="HW95" s="162"/>
      <c r="HX95" s="162"/>
      <c r="HY95" s="162"/>
      <c r="HZ95" s="162"/>
      <c r="IA95" s="162"/>
      <c r="IB95" s="162"/>
      <c r="IC95" s="162"/>
      <c r="ID95" s="162"/>
      <c r="IE95" s="162"/>
      <c r="IF95" s="162"/>
      <c r="IG95" s="162"/>
      <c r="IH95" s="162"/>
      <c r="II95" s="162"/>
      <c r="IJ95" s="162"/>
      <c r="IK95" s="162"/>
      <c r="IL95" s="162"/>
      <c r="IM95" s="162"/>
      <c r="IN95" s="162"/>
    </row>
    <row r="96" spans="1:248" ht="21">
      <c r="A96" s="225"/>
      <c r="B96" s="137"/>
      <c r="C96" s="137"/>
      <c r="D96" s="137"/>
      <c r="E96" s="137"/>
      <c r="F96" s="111"/>
      <c r="G96" s="111"/>
      <c r="H96" s="137"/>
      <c r="I96" s="111"/>
      <c r="J96" s="111"/>
      <c r="K96" s="137"/>
      <c r="L96" s="273"/>
      <c r="M96" s="274"/>
      <c r="N96" s="137"/>
      <c r="O96" s="137"/>
      <c r="P96" s="133"/>
      <c r="Q96" s="133"/>
      <c r="R96" s="133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62"/>
      <c r="FG96" s="162"/>
      <c r="FH96" s="162"/>
      <c r="FI96" s="162"/>
      <c r="FJ96" s="162"/>
      <c r="FK96" s="162"/>
      <c r="FL96" s="162"/>
      <c r="FM96" s="162"/>
      <c r="FN96" s="162"/>
      <c r="FO96" s="162"/>
      <c r="FP96" s="162"/>
      <c r="FQ96" s="162"/>
      <c r="FR96" s="162"/>
      <c r="FS96" s="162"/>
      <c r="FT96" s="162"/>
      <c r="FU96" s="162"/>
      <c r="FV96" s="162"/>
      <c r="FW96" s="162"/>
      <c r="FX96" s="162"/>
      <c r="FY96" s="162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  <c r="GJ96" s="162"/>
      <c r="GK96" s="162"/>
      <c r="GL96" s="162"/>
      <c r="GM96" s="162"/>
      <c r="GN96" s="162"/>
      <c r="GO96" s="162"/>
      <c r="GP96" s="162"/>
      <c r="GQ96" s="162"/>
      <c r="GR96" s="162"/>
      <c r="GS96" s="162"/>
      <c r="GT96" s="162"/>
      <c r="GU96" s="162"/>
      <c r="GV96" s="162"/>
      <c r="GW96" s="162"/>
      <c r="GX96" s="162"/>
      <c r="GY96" s="162"/>
      <c r="GZ96" s="162"/>
      <c r="HA96" s="162"/>
      <c r="HB96" s="162"/>
      <c r="HC96" s="162"/>
      <c r="HD96" s="162"/>
      <c r="HE96" s="162"/>
      <c r="HF96" s="162"/>
      <c r="HG96" s="162"/>
      <c r="HH96" s="162"/>
      <c r="HI96" s="162"/>
      <c r="HJ96" s="162"/>
      <c r="HK96" s="162"/>
      <c r="HL96" s="162"/>
      <c r="HM96" s="162"/>
      <c r="HN96" s="162"/>
      <c r="HO96" s="162"/>
      <c r="HP96" s="162"/>
      <c r="HQ96" s="162"/>
      <c r="HR96" s="162"/>
      <c r="HS96" s="162"/>
      <c r="HT96" s="162"/>
      <c r="HU96" s="162"/>
      <c r="HV96" s="162"/>
      <c r="HW96" s="162"/>
      <c r="HX96" s="162"/>
      <c r="HY96" s="162"/>
      <c r="HZ96" s="162"/>
      <c r="IA96" s="162"/>
      <c r="IB96" s="162"/>
      <c r="IC96" s="162"/>
      <c r="ID96" s="162"/>
      <c r="IE96" s="162"/>
      <c r="IF96" s="162"/>
      <c r="IG96" s="162"/>
      <c r="IH96" s="162"/>
      <c r="II96" s="162"/>
      <c r="IJ96" s="162"/>
      <c r="IK96" s="162"/>
      <c r="IL96" s="162"/>
      <c r="IM96" s="162"/>
      <c r="IN96" s="162"/>
    </row>
    <row r="97" spans="1:248" ht="63">
      <c r="A97" s="222">
        <v>28</v>
      </c>
      <c r="B97" s="254" t="s">
        <v>1511</v>
      </c>
      <c r="C97" s="254" t="s">
        <v>1512</v>
      </c>
      <c r="D97" s="254" t="s">
        <v>1514</v>
      </c>
      <c r="E97" s="254">
        <v>14</v>
      </c>
      <c r="F97" s="254" t="s">
        <v>1024</v>
      </c>
      <c r="G97" s="254"/>
      <c r="H97" s="254"/>
      <c r="I97" s="254" t="s">
        <v>1731</v>
      </c>
      <c r="J97" s="254" t="s">
        <v>1724</v>
      </c>
      <c r="K97" s="403">
        <v>4621.56</v>
      </c>
      <c r="L97" s="404">
        <v>4621.56</v>
      </c>
      <c r="M97" s="403">
        <v>4666.86</v>
      </c>
      <c r="N97" s="403">
        <v>4666.86</v>
      </c>
      <c r="O97" s="403">
        <v>4621.56</v>
      </c>
      <c r="P97" s="115">
        <v>1</v>
      </c>
      <c r="Q97" s="116"/>
      <c r="R97" s="116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  <c r="IN97" s="162"/>
    </row>
    <row r="98" spans="1:248" ht="105">
      <c r="A98" s="226">
        <v>28</v>
      </c>
      <c r="B98" s="101" t="s">
        <v>1511</v>
      </c>
      <c r="C98" s="101" t="s">
        <v>1512</v>
      </c>
      <c r="D98" s="101" t="s">
        <v>1514</v>
      </c>
      <c r="E98" s="101">
        <v>14</v>
      </c>
      <c r="F98" s="90" t="s">
        <v>1704</v>
      </c>
      <c r="G98" s="96" t="s">
        <v>775</v>
      </c>
      <c r="H98" s="101">
        <v>30</v>
      </c>
      <c r="I98" s="90" t="s">
        <v>1168</v>
      </c>
      <c r="J98" s="90" t="s">
        <v>1124</v>
      </c>
      <c r="K98" s="101">
        <v>4635.6</v>
      </c>
      <c r="L98" s="277">
        <v>128.7667</v>
      </c>
      <c r="M98" s="278">
        <v>4666.86</v>
      </c>
      <c r="N98" s="101">
        <v>4666.86</v>
      </c>
      <c r="O98" s="101">
        <v>4635.6</v>
      </c>
      <c r="P98" s="115">
        <v>2</v>
      </c>
      <c r="Q98" s="116"/>
      <c r="R98" s="116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  <c r="FK98" s="162"/>
      <c r="FL98" s="162"/>
      <c r="FM98" s="162"/>
      <c r="FN98" s="162"/>
      <c r="FO98" s="162"/>
      <c r="FP98" s="162"/>
      <c r="FQ98" s="162"/>
      <c r="FR98" s="162"/>
      <c r="FS98" s="162"/>
      <c r="FT98" s="162"/>
      <c r="FU98" s="162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2"/>
      <c r="GL98" s="162"/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/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  <c r="HJ98" s="162"/>
      <c r="HK98" s="162"/>
      <c r="HL98" s="162"/>
      <c r="HM98" s="162"/>
      <c r="HN98" s="162"/>
      <c r="HO98" s="162"/>
      <c r="HP98" s="162"/>
      <c r="HQ98" s="162"/>
      <c r="HR98" s="162"/>
      <c r="HS98" s="162"/>
      <c r="HT98" s="162"/>
      <c r="HU98" s="162"/>
      <c r="HV98" s="162"/>
      <c r="HW98" s="162"/>
      <c r="HX98" s="162"/>
      <c r="HY98" s="162"/>
      <c r="HZ98" s="162"/>
      <c r="IA98" s="162"/>
      <c r="IB98" s="162"/>
      <c r="IC98" s="162"/>
      <c r="ID98" s="162"/>
      <c r="IE98" s="162"/>
      <c r="IF98" s="162"/>
      <c r="IG98" s="162"/>
      <c r="IH98" s="162"/>
      <c r="II98" s="162"/>
      <c r="IJ98" s="162"/>
      <c r="IK98" s="162"/>
      <c r="IL98" s="162"/>
      <c r="IM98" s="162"/>
      <c r="IN98" s="162"/>
    </row>
    <row r="99" spans="1:248" ht="63">
      <c r="A99" s="222">
        <v>28</v>
      </c>
      <c r="B99" s="254" t="s">
        <v>1511</v>
      </c>
      <c r="C99" s="254" t="s">
        <v>1512</v>
      </c>
      <c r="D99" s="254" t="s">
        <v>1514</v>
      </c>
      <c r="E99" s="254">
        <v>14</v>
      </c>
      <c r="F99" s="254" t="s">
        <v>2615</v>
      </c>
      <c r="G99" s="254"/>
      <c r="H99" s="254"/>
      <c r="I99" s="254" t="s">
        <v>2534</v>
      </c>
      <c r="J99" s="254" t="s">
        <v>147</v>
      </c>
      <c r="K99" s="423">
        <v>4662</v>
      </c>
      <c r="L99" s="466">
        <f>K99/30</f>
        <v>155.4</v>
      </c>
      <c r="M99" s="254">
        <v>4666.86</v>
      </c>
      <c r="N99" s="254">
        <v>4666.86</v>
      </c>
      <c r="O99" s="423">
        <v>4662</v>
      </c>
      <c r="P99" s="115">
        <v>3</v>
      </c>
      <c r="Q99" s="116"/>
      <c r="R99" s="116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162"/>
      <c r="IC99" s="162"/>
      <c r="ID99" s="162"/>
      <c r="IE99" s="162"/>
      <c r="IF99" s="162"/>
      <c r="IG99" s="162"/>
      <c r="IH99" s="162"/>
      <c r="II99" s="162"/>
      <c r="IJ99" s="162"/>
      <c r="IK99" s="162"/>
      <c r="IL99" s="162"/>
      <c r="IM99" s="162"/>
      <c r="IN99" s="162"/>
    </row>
    <row r="100" spans="1:248" ht="21">
      <c r="A100" s="225"/>
      <c r="B100" s="137"/>
      <c r="C100" s="137"/>
      <c r="D100" s="137"/>
      <c r="E100" s="137"/>
      <c r="F100" s="111"/>
      <c r="G100" s="111"/>
      <c r="H100" s="137"/>
      <c r="I100" s="111"/>
      <c r="J100" s="111"/>
      <c r="K100" s="137"/>
      <c r="L100" s="273"/>
      <c r="M100" s="274"/>
      <c r="N100" s="137"/>
      <c r="O100" s="137"/>
      <c r="P100" s="133"/>
      <c r="Q100" s="133"/>
      <c r="R100" s="133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2"/>
      <c r="FM100" s="162"/>
      <c r="FN100" s="162"/>
      <c r="FO100" s="162"/>
      <c r="FP100" s="162"/>
      <c r="FQ100" s="162"/>
      <c r="FR100" s="162"/>
      <c r="FS100" s="162"/>
      <c r="FT100" s="162"/>
      <c r="FU100" s="162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2"/>
      <c r="GK100" s="162"/>
      <c r="GL100" s="162"/>
      <c r="GM100" s="162"/>
      <c r="GN100" s="162"/>
      <c r="GO100" s="162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/>
      <c r="GZ100" s="162"/>
      <c r="HA100" s="162"/>
      <c r="HB100" s="162"/>
      <c r="HC100" s="162"/>
      <c r="HD100" s="162"/>
      <c r="HE100" s="162"/>
      <c r="HF100" s="162"/>
      <c r="HG100" s="162"/>
      <c r="HH100" s="162"/>
      <c r="HI100" s="162"/>
      <c r="HJ100" s="162"/>
      <c r="HK100" s="162"/>
      <c r="HL100" s="162"/>
      <c r="HM100" s="162"/>
      <c r="HN100" s="162"/>
      <c r="HO100" s="162"/>
      <c r="HP100" s="162"/>
      <c r="HQ100" s="162"/>
      <c r="HR100" s="162"/>
      <c r="HS100" s="162"/>
      <c r="HT100" s="162"/>
      <c r="HU100" s="162"/>
      <c r="HV100" s="162"/>
      <c r="HW100" s="162"/>
      <c r="HX100" s="162"/>
      <c r="HY100" s="162"/>
      <c r="HZ100" s="162"/>
      <c r="IA100" s="162"/>
      <c r="IB100" s="162"/>
      <c r="IC100" s="162"/>
      <c r="ID100" s="162"/>
      <c r="IE100" s="162"/>
      <c r="IF100" s="162"/>
      <c r="IG100" s="162"/>
      <c r="IH100" s="162"/>
      <c r="II100" s="162"/>
      <c r="IJ100" s="162"/>
      <c r="IK100" s="162"/>
      <c r="IL100" s="162"/>
      <c r="IM100" s="162"/>
      <c r="IN100" s="162"/>
    </row>
    <row r="101" spans="1:248" ht="63">
      <c r="A101" s="222">
        <v>29</v>
      </c>
      <c r="B101" s="254" t="s">
        <v>1511</v>
      </c>
      <c r="C101" s="254" t="s">
        <v>1512</v>
      </c>
      <c r="D101" s="254" t="s">
        <v>1263</v>
      </c>
      <c r="E101" s="254">
        <v>14</v>
      </c>
      <c r="F101" s="254" t="s">
        <v>1025</v>
      </c>
      <c r="G101" s="254"/>
      <c r="H101" s="254"/>
      <c r="I101" s="254" t="s">
        <v>1731</v>
      </c>
      <c r="J101" s="254" t="s">
        <v>1724</v>
      </c>
      <c r="K101" s="403">
        <v>2313</v>
      </c>
      <c r="L101" s="404">
        <v>2313</v>
      </c>
      <c r="M101" s="403">
        <v>2333.43</v>
      </c>
      <c r="N101" s="403">
        <v>2333.43</v>
      </c>
      <c r="O101" s="403">
        <v>2313</v>
      </c>
      <c r="P101" s="115">
        <v>1</v>
      </c>
      <c r="Q101" s="116"/>
      <c r="R101" s="116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2"/>
      <c r="FK101" s="162"/>
      <c r="FL101" s="162"/>
      <c r="FM101" s="162"/>
      <c r="FN101" s="162"/>
      <c r="FO101" s="162"/>
      <c r="FP101" s="162"/>
      <c r="FQ101" s="162"/>
      <c r="FR101" s="162"/>
      <c r="FS101" s="162"/>
      <c r="FT101" s="162"/>
      <c r="FU101" s="162"/>
      <c r="FV101" s="162"/>
      <c r="FW101" s="162"/>
      <c r="FX101" s="162"/>
      <c r="FY101" s="162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2"/>
      <c r="GL101" s="162"/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/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  <c r="HJ101" s="162"/>
      <c r="HK101" s="162"/>
      <c r="HL101" s="162"/>
      <c r="HM101" s="162"/>
      <c r="HN101" s="162"/>
      <c r="HO101" s="162"/>
      <c r="HP101" s="162"/>
      <c r="HQ101" s="162"/>
      <c r="HR101" s="162"/>
      <c r="HS101" s="162"/>
      <c r="HT101" s="162"/>
      <c r="HU101" s="162"/>
      <c r="HV101" s="162"/>
      <c r="HW101" s="162"/>
      <c r="HX101" s="162"/>
      <c r="HY101" s="162"/>
      <c r="HZ101" s="162"/>
      <c r="IA101" s="162"/>
      <c r="IB101" s="162"/>
      <c r="IC101" s="162"/>
      <c r="ID101" s="162"/>
      <c r="IE101" s="162"/>
      <c r="IF101" s="162"/>
      <c r="IG101" s="162"/>
      <c r="IH101" s="162"/>
      <c r="II101" s="162"/>
      <c r="IJ101" s="162"/>
      <c r="IK101" s="162"/>
      <c r="IL101" s="162"/>
      <c r="IM101" s="162"/>
      <c r="IN101" s="162"/>
    </row>
    <row r="102" spans="1:248" ht="105">
      <c r="A102" s="226">
        <v>29</v>
      </c>
      <c r="B102" s="101" t="s">
        <v>1511</v>
      </c>
      <c r="C102" s="101" t="s">
        <v>1512</v>
      </c>
      <c r="D102" s="101" t="s">
        <v>1263</v>
      </c>
      <c r="E102" s="101">
        <v>14</v>
      </c>
      <c r="F102" s="276" t="s">
        <v>1705</v>
      </c>
      <c r="G102" s="96" t="s">
        <v>775</v>
      </c>
      <c r="H102" s="101">
        <v>30</v>
      </c>
      <c r="I102" s="90" t="s">
        <v>1168</v>
      </c>
      <c r="J102" s="90" t="s">
        <v>1124</v>
      </c>
      <c r="K102" s="101">
        <v>2324.4</v>
      </c>
      <c r="L102" s="277">
        <v>64.5667</v>
      </c>
      <c r="M102" s="278">
        <v>2333.43</v>
      </c>
      <c r="N102" s="101">
        <f>M102</f>
        <v>2333.43</v>
      </c>
      <c r="O102" s="101">
        <v>2324.4</v>
      </c>
      <c r="P102" s="115">
        <v>2</v>
      </c>
      <c r="Q102" s="116"/>
      <c r="R102" s="116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  <c r="FF102" s="162"/>
      <c r="FG102" s="162"/>
      <c r="FH102" s="162"/>
      <c r="FI102" s="162"/>
      <c r="FJ102" s="162"/>
      <c r="FK102" s="162"/>
      <c r="FL102" s="162"/>
      <c r="FM102" s="162"/>
      <c r="FN102" s="162"/>
      <c r="FO102" s="162"/>
      <c r="FP102" s="162"/>
      <c r="FQ102" s="162"/>
      <c r="FR102" s="162"/>
      <c r="FS102" s="162"/>
      <c r="FT102" s="162"/>
      <c r="FU102" s="162"/>
      <c r="FV102" s="162"/>
      <c r="FW102" s="162"/>
      <c r="FX102" s="162"/>
      <c r="FY102" s="162"/>
      <c r="FZ102" s="162"/>
      <c r="GA102" s="162"/>
      <c r="GB102" s="162"/>
      <c r="GC102" s="162"/>
      <c r="GD102" s="162"/>
      <c r="GE102" s="162"/>
      <c r="GF102" s="162"/>
      <c r="GG102" s="162"/>
      <c r="GH102" s="162"/>
      <c r="GI102" s="162"/>
      <c r="GJ102" s="162"/>
      <c r="GK102" s="162"/>
      <c r="GL102" s="162"/>
      <c r="GM102" s="162"/>
      <c r="GN102" s="162"/>
      <c r="GO102" s="162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/>
      <c r="GZ102" s="162"/>
      <c r="HA102" s="162"/>
      <c r="HB102" s="162"/>
      <c r="HC102" s="162"/>
      <c r="HD102" s="162"/>
      <c r="HE102" s="162"/>
      <c r="HF102" s="162"/>
      <c r="HG102" s="162"/>
      <c r="HH102" s="162"/>
      <c r="HI102" s="162"/>
      <c r="HJ102" s="162"/>
      <c r="HK102" s="162"/>
      <c r="HL102" s="162"/>
      <c r="HM102" s="162"/>
      <c r="HN102" s="162"/>
      <c r="HO102" s="162"/>
      <c r="HP102" s="162"/>
      <c r="HQ102" s="162"/>
      <c r="HR102" s="162"/>
      <c r="HS102" s="162"/>
      <c r="HT102" s="162"/>
      <c r="HU102" s="162"/>
      <c r="HV102" s="162"/>
      <c r="HW102" s="162"/>
      <c r="HX102" s="162"/>
      <c r="HY102" s="162"/>
      <c r="HZ102" s="162"/>
      <c r="IA102" s="162"/>
      <c r="IB102" s="162"/>
      <c r="IC102" s="162"/>
      <c r="ID102" s="162"/>
      <c r="IE102" s="162"/>
      <c r="IF102" s="162"/>
      <c r="IG102" s="162"/>
      <c r="IH102" s="162"/>
      <c r="II102" s="162"/>
      <c r="IJ102" s="162"/>
      <c r="IK102" s="162"/>
      <c r="IL102" s="162"/>
      <c r="IM102" s="162"/>
      <c r="IN102" s="162"/>
    </row>
    <row r="103" spans="1:248" ht="63">
      <c r="A103" s="222">
        <v>29</v>
      </c>
      <c r="B103" s="254" t="s">
        <v>1511</v>
      </c>
      <c r="C103" s="254" t="s">
        <v>1512</v>
      </c>
      <c r="D103" s="254" t="s">
        <v>1263</v>
      </c>
      <c r="E103" s="254">
        <v>14</v>
      </c>
      <c r="F103" s="254" t="s">
        <v>2616</v>
      </c>
      <c r="G103" s="254"/>
      <c r="H103" s="254"/>
      <c r="I103" s="254" t="s">
        <v>2534</v>
      </c>
      <c r="J103" s="254" t="s">
        <v>147</v>
      </c>
      <c r="K103" s="423">
        <v>2332.5</v>
      </c>
      <c r="L103" s="466">
        <f>K103/30</f>
        <v>77.75</v>
      </c>
      <c r="M103" s="254">
        <v>2333.43</v>
      </c>
      <c r="N103" s="254">
        <v>2333.43</v>
      </c>
      <c r="O103" s="423">
        <v>2332.5</v>
      </c>
      <c r="P103" s="115">
        <v>3</v>
      </c>
      <c r="Q103" s="116"/>
      <c r="R103" s="116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  <c r="HJ103" s="162"/>
      <c r="HK103" s="162"/>
      <c r="HL103" s="162"/>
      <c r="HM103" s="162"/>
      <c r="HN103" s="162"/>
      <c r="HO103" s="162"/>
      <c r="HP103" s="162"/>
      <c r="HQ103" s="162"/>
      <c r="HR103" s="162"/>
      <c r="HS103" s="162"/>
      <c r="HT103" s="162"/>
      <c r="HU103" s="162"/>
      <c r="HV103" s="162"/>
      <c r="HW103" s="162"/>
      <c r="HX103" s="162"/>
      <c r="HY103" s="162"/>
      <c r="HZ103" s="162"/>
      <c r="IA103" s="162"/>
      <c r="IB103" s="162"/>
      <c r="IC103" s="162"/>
      <c r="ID103" s="162"/>
      <c r="IE103" s="162"/>
      <c r="IF103" s="162"/>
      <c r="IG103" s="162"/>
      <c r="IH103" s="162"/>
      <c r="II103" s="162"/>
      <c r="IJ103" s="162"/>
      <c r="IK103" s="162"/>
      <c r="IL103" s="162"/>
      <c r="IM103" s="162"/>
      <c r="IN103" s="162"/>
    </row>
    <row r="104" spans="1:248" ht="21">
      <c r="A104" s="225"/>
      <c r="B104" s="137"/>
      <c r="C104" s="137"/>
      <c r="D104" s="137"/>
      <c r="E104" s="137"/>
      <c r="F104" s="272"/>
      <c r="G104" s="111"/>
      <c r="H104" s="137"/>
      <c r="I104" s="111"/>
      <c r="J104" s="111"/>
      <c r="K104" s="137"/>
      <c r="L104" s="273"/>
      <c r="M104" s="274"/>
      <c r="N104" s="137"/>
      <c r="O104" s="137"/>
      <c r="P104" s="133"/>
      <c r="Q104" s="133"/>
      <c r="R104" s="133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2"/>
      <c r="FF104" s="162"/>
      <c r="FG104" s="162"/>
      <c r="FH104" s="162"/>
      <c r="FI104" s="162"/>
      <c r="FJ104" s="162"/>
      <c r="FK104" s="162"/>
      <c r="FL104" s="162"/>
      <c r="FM104" s="162"/>
      <c r="FN104" s="162"/>
      <c r="FO104" s="162"/>
      <c r="FP104" s="162"/>
      <c r="FQ104" s="162"/>
      <c r="FR104" s="162"/>
      <c r="FS104" s="162"/>
      <c r="FT104" s="162"/>
      <c r="FU104" s="162"/>
      <c r="FV104" s="162"/>
      <c r="FW104" s="162"/>
      <c r="FX104" s="162"/>
      <c r="FY104" s="162"/>
      <c r="FZ104" s="162"/>
      <c r="GA104" s="162"/>
      <c r="GB104" s="162"/>
      <c r="GC104" s="162"/>
      <c r="GD104" s="162"/>
      <c r="GE104" s="162"/>
      <c r="GF104" s="162"/>
      <c r="GG104" s="162"/>
      <c r="GH104" s="162"/>
      <c r="GI104" s="162"/>
      <c r="GJ104" s="162"/>
      <c r="GK104" s="162"/>
      <c r="GL104" s="162"/>
      <c r="GM104" s="162"/>
      <c r="GN104" s="162"/>
      <c r="GO104" s="162"/>
      <c r="GP104" s="162"/>
      <c r="GQ104" s="162"/>
      <c r="GR104" s="162"/>
      <c r="GS104" s="162"/>
      <c r="GT104" s="162"/>
      <c r="GU104" s="162"/>
      <c r="GV104" s="162"/>
      <c r="GW104" s="162"/>
      <c r="GX104" s="162"/>
      <c r="GY104" s="162"/>
      <c r="GZ104" s="162"/>
      <c r="HA104" s="162"/>
      <c r="HB104" s="162"/>
      <c r="HC104" s="162"/>
      <c r="HD104" s="162"/>
      <c r="HE104" s="162"/>
      <c r="HF104" s="162"/>
      <c r="HG104" s="162"/>
      <c r="HH104" s="162"/>
      <c r="HI104" s="162"/>
      <c r="HJ104" s="162"/>
      <c r="HK104" s="162"/>
      <c r="HL104" s="162"/>
      <c r="HM104" s="162"/>
      <c r="HN104" s="162"/>
      <c r="HO104" s="162"/>
      <c r="HP104" s="162"/>
      <c r="HQ104" s="162"/>
      <c r="HR104" s="162"/>
      <c r="HS104" s="162"/>
      <c r="HT104" s="162"/>
      <c r="HU104" s="162"/>
      <c r="HV104" s="162"/>
      <c r="HW104" s="162"/>
      <c r="HX104" s="162"/>
      <c r="HY104" s="162"/>
      <c r="HZ104" s="162"/>
      <c r="IA104" s="162"/>
      <c r="IB104" s="162"/>
      <c r="IC104" s="162"/>
      <c r="ID104" s="162"/>
      <c r="IE104" s="162"/>
      <c r="IF104" s="162"/>
      <c r="IG104" s="162"/>
      <c r="IH104" s="162"/>
      <c r="II104" s="162"/>
      <c r="IJ104" s="162"/>
      <c r="IK104" s="162"/>
      <c r="IL104" s="162"/>
      <c r="IM104" s="162"/>
      <c r="IN104" s="162"/>
    </row>
    <row r="105" spans="1:248" ht="63">
      <c r="A105" s="222">
        <v>30</v>
      </c>
      <c r="B105" s="254" t="s">
        <v>1515</v>
      </c>
      <c r="C105" s="254" t="s">
        <v>1516</v>
      </c>
      <c r="D105" s="254" t="s">
        <v>1517</v>
      </c>
      <c r="E105" s="254">
        <v>50</v>
      </c>
      <c r="F105" s="254" t="s">
        <v>1026</v>
      </c>
      <c r="G105" s="254"/>
      <c r="H105" s="254"/>
      <c r="I105" s="254" t="s">
        <v>1729</v>
      </c>
      <c r="J105" s="254" t="s">
        <v>1724</v>
      </c>
      <c r="K105" s="403">
        <v>64.03</v>
      </c>
      <c r="L105" s="404">
        <v>64.03</v>
      </c>
      <c r="M105" s="403">
        <v>74.14</v>
      </c>
      <c r="N105" s="403">
        <v>74.14</v>
      </c>
      <c r="O105" s="403">
        <v>64.03</v>
      </c>
      <c r="P105" s="115">
        <v>1</v>
      </c>
      <c r="Q105" s="116"/>
      <c r="R105" s="116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2"/>
      <c r="ES105" s="162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2"/>
      <c r="FF105" s="162"/>
      <c r="FG105" s="162"/>
      <c r="FH105" s="162"/>
      <c r="FI105" s="162"/>
      <c r="FJ105" s="162"/>
      <c r="FK105" s="162"/>
      <c r="FL105" s="162"/>
      <c r="FM105" s="162"/>
      <c r="FN105" s="162"/>
      <c r="FO105" s="162"/>
      <c r="FP105" s="162"/>
      <c r="FQ105" s="162"/>
      <c r="FR105" s="162"/>
      <c r="FS105" s="162"/>
      <c r="FT105" s="162"/>
      <c r="FU105" s="162"/>
      <c r="FV105" s="162"/>
      <c r="FW105" s="162"/>
      <c r="FX105" s="162"/>
      <c r="FY105" s="162"/>
      <c r="FZ105" s="162"/>
      <c r="GA105" s="162"/>
      <c r="GB105" s="162"/>
      <c r="GC105" s="162"/>
      <c r="GD105" s="162"/>
      <c r="GE105" s="162"/>
      <c r="GF105" s="162"/>
      <c r="GG105" s="162"/>
      <c r="GH105" s="162"/>
      <c r="GI105" s="162"/>
      <c r="GJ105" s="162"/>
      <c r="GK105" s="162"/>
      <c r="GL105" s="162"/>
      <c r="GM105" s="162"/>
      <c r="GN105" s="162"/>
      <c r="GO105" s="162"/>
      <c r="GP105" s="162"/>
      <c r="GQ105" s="162"/>
      <c r="GR105" s="162"/>
      <c r="GS105" s="162"/>
      <c r="GT105" s="162"/>
      <c r="GU105" s="162"/>
      <c r="GV105" s="162"/>
      <c r="GW105" s="162"/>
      <c r="GX105" s="162"/>
      <c r="GY105" s="162"/>
      <c r="GZ105" s="162"/>
      <c r="HA105" s="162"/>
      <c r="HB105" s="162"/>
      <c r="HC105" s="162"/>
      <c r="HD105" s="162"/>
      <c r="HE105" s="162"/>
      <c r="HF105" s="162"/>
      <c r="HG105" s="162"/>
      <c r="HH105" s="162"/>
      <c r="HI105" s="162"/>
      <c r="HJ105" s="162"/>
      <c r="HK105" s="162"/>
      <c r="HL105" s="162"/>
      <c r="HM105" s="162"/>
      <c r="HN105" s="162"/>
      <c r="HO105" s="162"/>
      <c r="HP105" s="162"/>
      <c r="HQ105" s="162"/>
      <c r="HR105" s="162"/>
      <c r="HS105" s="162"/>
      <c r="HT105" s="162"/>
      <c r="HU105" s="162"/>
      <c r="HV105" s="162"/>
      <c r="HW105" s="162"/>
      <c r="HX105" s="162"/>
      <c r="HY105" s="162"/>
      <c r="HZ105" s="162"/>
      <c r="IA105" s="162"/>
      <c r="IB105" s="162"/>
      <c r="IC105" s="162"/>
      <c r="ID105" s="162"/>
      <c r="IE105" s="162"/>
      <c r="IF105" s="162"/>
      <c r="IG105" s="162"/>
      <c r="IH105" s="162"/>
      <c r="II105" s="162"/>
      <c r="IJ105" s="162"/>
      <c r="IK105" s="162"/>
      <c r="IL105" s="162"/>
      <c r="IM105" s="162"/>
      <c r="IN105" s="162"/>
    </row>
    <row r="106" spans="1:248" ht="168">
      <c r="A106" s="226">
        <v>30</v>
      </c>
      <c r="B106" s="101" t="s">
        <v>1515</v>
      </c>
      <c r="C106" s="101" t="s">
        <v>1516</v>
      </c>
      <c r="D106" s="101" t="s">
        <v>1517</v>
      </c>
      <c r="E106" s="101">
        <v>50</v>
      </c>
      <c r="F106" s="90" t="s">
        <v>1706</v>
      </c>
      <c r="G106" s="96" t="s">
        <v>1163</v>
      </c>
      <c r="H106" s="101">
        <v>1</v>
      </c>
      <c r="I106" s="90" t="s">
        <v>2434</v>
      </c>
      <c r="J106" s="90" t="s">
        <v>1124</v>
      </c>
      <c r="K106" s="276">
        <v>67.2</v>
      </c>
      <c r="L106" s="277">
        <v>56</v>
      </c>
      <c r="M106" s="278">
        <v>74.14</v>
      </c>
      <c r="N106" s="101">
        <f>M106</f>
        <v>74.14</v>
      </c>
      <c r="O106" s="278">
        <v>67.2</v>
      </c>
      <c r="P106" s="115">
        <v>2</v>
      </c>
      <c r="Q106" s="116"/>
      <c r="R106" s="116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  <c r="HJ106" s="162"/>
      <c r="HK106" s="162"/>
      <c r="HL106" s="162"/>
      <c r="HM106" s="162"/>
      <c r="HN106" s="162"/>
      <c r="HO106" s="162"/>
      <c r="HP106" s="162"/>
      <c r="HQ106" s="162"/>
      <c r="HR106" s="162"/>
      <c r="HS106" s="162"/>
      <c r="HT106" s="162"/>
      <c r="HU106" s="162"/>
      <c r="HV106" s="162"/>
      <c r="HW106" s="162"/>
      <c r="HX106" s="162"/>
      <c r="HY106" s="162"/>
      <c r="HZ106" s="162"/>
      <c r="IA106" s="162"/>
      <c r="IB106" s="162"/>
      <c r="IC106" s="162"/>
      <c r="ID106" s="162"/>
      <c r="IE106" s="162"/>
      <c r="IF106" s="162"/>
      <c r="IG106" s="162"/>
      <c r="IH106" s="162"/>
      <c r="II106" s="162"/>
      <c r="IJ106" s="162"/>
      <c r="IK106" s="162"/>
      <c r="IL106" s="162"/>
      <c r="IM106" s="162"/>
      <c r="IN106" s="162"/>
    </row>
    <row r="107" spans="1:248" ht="21">
      <c r="A107" s="225"/>
      <c r="B107" s="137"/>
      <c r="C107" s="137"/>
      <c r="D107" s="137"/>
      <c r="E107" s="137"/>
      <c r="F107" s="111"/>
      <c r="G107" s="111"/>
      <c r="H107" s="137"/>
      <c r="I107" s="111"/>
      <c r="J107" s="111"/>
      <c r="K107" s="272"/>
      <c r="L107" s="273"/>
      <c r="M107" s="274"/>
      <c r="N107" s="137"/>
      <c r="O107" s="137"/>
      <c r="P107" s="133"/>
      <c r="Q107" s="133"/>
      <c r="R107" s="133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  <c r="FF107" s="162"/>
      <c r="FG107" s="162"/>
      <c r="FH107" s="162"/>
      <c r="FI107" s="162"/>
      <c r="FJ107" s="162"/>
      <c r="FK107" s="162"/>
      <c r="FL107" s="162"/>
      <c r="FM107" s="162"/>
      <c r="FN107" s="162"/>
      <c r="FO107" s="162"/>
      <c r="FP107" s="162"/>
      <c r="FQ107" s="162"/>
      <c r="FR107" s="162"/>
      <c r="FS107" s="162"/>
      <c r="FT107" s="162"/>
      <c r="FU107" s="162"/>
      <c r="FV107" s="162"/>
      <c r="FW107" s="162"/>
      <c r="FX107" s="162"/>
      <c r="FY107" s="162"/>
      <c r="FZ107" s="162"/>
      <c r="GA107" s="162"/>
      <c r="GB107" s="162"/>
      <c r="GC107" s="162"/>
      <c r="GD107" s="162"/>
      <c r="GE107" s="162"/>
      <c r="GF107" s="162"/>
      <c r="GG107" s="162"/>
      <c r="GH107" s="162"/>
      <c r="GI107" s="162"/>
      <c r="GJ107" s="162"/>
      <c r="GK107" s="162"/>
      <c r="GL107" s="162"/>
      <c r="GM107" s="162"/>
      <c r="GN107" s="162"/>
      <c r="GO107" s="162"/>
      <c r="GP107" s="162"/>
      <c r="GQ107" s="162"/>
      <c r="GR107" s="162"/>
      <c r="GS107" s="162"/>
      <c r="GT107" s="162"/>
      <c r="GU107" s="162"/>
      <c r="GV107" s="162"/>
      <c r="GW107" s="162"/>
      <c r="GX107" s="162"/>
      <c r="GY107" s="162"/>
      <c r="GZ107" s="162"/>
      <c r="HA107" s="162"/>
      <c r="HB107" s="162"/>
      <c r="HC107" s="162"/>
      <c r="HD107" s="162"/>
      <c r="HE107" s="162"/>
      <c r="HF107" s="162"/>
      <c r="HG107" s="162"/>
      <c r="HH107" s="162"/>
      <c r="HI107" s="162"/>
      <c r="HJ107" s="162"/>
      <c r="HK107" s="162"/>
      <c r="HL107" s="162"/>
      <c r="HM107" s="162"/>
      <c r="HN107" s="162"/>
      <c r="HO107" s="162"/>
      <c r="HP107" s="162"/>
      <c r="HQ107" s="162"/>
      <c r="HR107" s="162"/>
      <c r="HS107" s="162"/>
      <c r="HT107" s="162"/>
      <c r="HU107" s="162"/>
      <c r="HV107" s="162"/>
      <c r="HW107" s="162"/>
      <c r="HX107" s="162"/>
      <c r="HY107" s="162"/>
      <c r="HZ107" s="162"/>
      <c r="IA107" s="162"/>
      <c r="IB107" s="162"/>
      <c r="IC107" s="162"/>
      <c r="ID107" s="162"/>
      <c r="IE107" s="162"/>
      <c r="IF107" s="162"/>
      <c r="IG107" s="162"/>
      <c r="IH107" s="162"/>
      <c r="II107" s="162"/>
      <c r="IJ107" s="162"/>
      <c r="IK107" s="162"/>
      <c r="IL107" s="162"/>
      <c r="IM107" s="162"/>
      <c r="IN107" s="162"/>
    </row>
    <row r="108" spans="1:248" ht="63">
      <c r="A108" s="222">
        <v>31</v>
      </c>
      <c r="B108" s="254" t="s">
        <v>1515</v>
      </c>
      <c r="C108" s="176" t="s">
        <v>2412</v>
      </c>
      <c r="D108" s="176" t="s">
        <v>2413</v>
      </c>
      <c r="E108" s="254">
        <v>12</v>
      </c>
      <c r="F108" s="182" t="s">
        <v>1648</v>
      </c>
      <c r="G108" s="254"/>
      <c r="H108" s="254"/>
      <c r="I108" s="492" t="s">
        <v>1649</v>
      </c>
      <c r="J108" s="493" t="s">
        <v>1650</v>
      </c>
      <c r="K108" s="403">
        <v>9725.95</v>
      </c>
      <c r="L108" s="254">
        <v>347.36</v>
      </c>
      <c r="M108" s="254">
        <v>9737.95</v>
      </c>
      <c r="N108" s="254">
        <f>M108</f>
        <v>9737.95</v>
      </c>
      <c r="O108" s="403">
        <v>9725.95</v>
      </c>
      <c r="P108" s="115">
        <v>1</v>
      </c>
      <c r="Q108" s="116"/>
      <c r="R108" s="116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  <c r="FF108" s="162"/>
      <c r="FG108" s="162"/>
      <c r="FH108" s="162"/>
      <c r="FI108" s="162"/>
      <c r="FJ108" s="162"/>
      <c r="FK108" s="162"/>
      <c r="FL108" s="162"/>
      <c r="FM108" s="162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  <c r="GK108" s="162"/>
      <c r="GL108" s="162"/>
      <c r="GM108" s="162"/>
      <c r="GN108" s="162"/>
      <c r="GO108" s="162"/>
      <c r="GP108" s="162"/>
      <c r="GQ108" s="162"/>
      <c r="GR108" s="162"/>
      <c r="GS108" s="162"/>
      <c r="GT108" s="162"/>
      <c r="GU108" s="162"/>
      <c r="GV108" s="162"/>
      <c r="GW108" s="162"/>
      <c r="GX108" s="162"/>
      <c r="GY108" s="162"/>
      <c r="GZ108" s="162"/>
      <c r="HA108" s="162"/>
      <c r="HB108" s="162"/>
      <c r="HC108" s="162"/>
      <c r="HD108" s="162"/>
      <c r="HE108" s="162"/>
      <c r="HF108" s="162"/>
      <c r="HG108" s="162"/>
      <c r="HH108" s="162"/>
      <c r="HI108" s="162"/>
      <c r="HJ108" s="162"/>
      <c r="HK108" s="162"/>
      <c r="HL108" s="162"/>
      <c r="HM108" s="162"/>
      <c r="HN108" s="162"/>
      <c r="HO108" s="162"/>
      <c r="HP108" s="162"/>
      <c r="HQ108" s="162"/>
      <c r="HR108" s="162"/>
      <c r="HS108" s="162"/>
      <c r="HT108" s="162"/>
      <c r="HU108" s="162"/>
      <c r="HV108" s="162"/>
      <c r="HW108" s="162"/>
      <c r="HX108" s="162"/>
      <c r="HY108" s="162"/>
      <c r="HZ108" s="162"/>
      <c r="IA108" s="162"/>
      <c r="IB108" s="162"/>
      <c r="IC108" s="162"/>
      <c r="ID108" s="162"/>
      <c r="IE108" s="162"/>
      <c r="IF108" s="162"/>
      <c r="IG108" s="162"/>
      <c r="IH108" s="162"/>
      <c r="II108" s="162"/>
      <c r="IJ108" s="162"/>
      <c r="IK108" s="162"/>
      <c r="IL108" s="162"/>
      <c r="IM108" s="162"/>
      <c r="IN108" s="162"/>
    </row>
    <row r="109" spans="1:248" ht="21">
      <c r="A109" s="225"/>
      <c r="B109" s="137"/>
      <c r="C109" s="208"/>
      <c r="D109" s="208"/>
      <c r="E109" s="137"/>
      <c r="F109" s="212"/>
      <c r="G109" s="137"/>
      <c r="H109" s="137"/>
      <c r="I109" s="494"/>
      <c r="J109" s="495"/>
      <c r="K109" s="406"/>
      <c r="L109" s="137"/>
      <c r="M109" s="137"/>
      <c r="N109" s="137"/>
      <c r="O109" s="137"/>
      <c r="P109" s="133"/>
      <c r="Q109" s="133"/>
      <c r="R109" s="133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2"/>
      <c r="FH109" s="162"/>
      <c r="FI109" s="162"/>
      <c r="FJ109" s="162"/>
      <c r="FK109" s="162"/>
      <c r="FL109" s="162"/>
      <c r="FM109" s="162"/>
      <c r="FN109" s="162"/>
      <c r="FO109" s="162"/>
      <c r="FP109" s="162"/>
      <c r="FQ109" s="162"/>
      <c r="FR109" s="162"/>
      <c r="FS109" s="162"/>
      <c r="FT109" s="162"/>
      <c r="FU109" s="162"/>
      <c r="FV109" s="162"/>
      <c r="FW109" s="162"/>
      <c r="FX109" s="162"/>
      <c r="FY109" s="162"/>
      <c r="FZ109" s="162"/>
      <c r="GA109" s="162"/>
      <c r="GB109" s="162"/>
      <c r="GC109" s="162"/>
      <c r="GD109" s="162"/>
      <c r="GE109" s="162"/>
      <c r="GF109" s="162"/>
      <c r="GG109" s="162"/>
      <c r="GH109" s="162"/>
      <c r="GI109" s="162"/>
      <c r="GJ109" s="162"/>
      <c r="GK109" s="162"/>
      <c r="GL109" s="162"/>
      <c r="GM109" s="162"/>
      <c r="GN109" s="162"/>
      <c r="GO109" s="162"/>
      <c r="GP109" s="162"/>
      <c r="GQ109" s="162"/>
      <c r="GR109" s="162"/>
      <c r="GS109" s="162"/>
      <c r="GT109" s="162"/>
      <c r="GU109" s="162"/>
      <c r="GV109" s="162"/>
      <c r="GW109" s="162"/>
      <c r="GX109" s="162"/>
      <c r="GY109" s="162"/>
      <c r="GZ109" s="162"/>
      <c r="HA109" s="162"/>
      <c r="HB109" s="162"/>
      <c r="HC109" s="162"/>
      <c r="HD109" s="162"/>
      <c r="HE109" s="162"/>
      <c r="HF109" s="162"/>
      <c r="HG109" s="162"/>
      <c r="HH109" s="162"/>
      <c r="HI109" s="162"/>
      <c r="HJ109" s="162"/>
      <c r="HK109" s="162"/>
      <c r="HL109" s="162"/>
      <c r="HM109" s="162"/>
      <c r="HN109" s="162"/>
      <c r="HO109" s="162"/>
      <c r="HP109" s="162"/>
      <c r="HQ109" s="162"/>
      <c r="HR109" s="162"/>
      <c r="HS109" s="162"/>
      <c r="HT109" s="162"/>
      <c r="HU109" s="162"/>
      <c r="HV109" s="162"/>
      <c r="HW109" s="162"/>
      <c r="HX109" s="162"/>
      <c r="HY109" s="162"/>
      <c r="HZ109" s="162"/>
      <c r="IA109" s="162"/>
      <c r="IB109" s="162"/>
      <c r="IC109" s="162"/>
      <c r="ID109" s="162"/>
      <c r="IE109" s="162"/>
      <c r="IF109" s="162"/>
      <c r="IG109" s="162"/>
      <c r="IH109" s="162"/>
      <c r="II109" s="162"/>
      <c r="IJ109" s="162"/>
      <c r="IK109" s="162"/>
      <c r="IL109" s="162"/>
      <c r="IM109" s="162"/>
      <c r="IN109" s="162"/>
    </row>
    <row r="110" spans="1:248" ht="63">
      <c r="A110" s="226">
        <v>32</v>
      </c>
      <c r="B110" s="101" t="s">
        <v>1515</v>
      </c>
      <c r="C110" s="101" t="s">
        <v>1518</v>
      </c>
      <c r="D110" s="101" t="s">
        <v>1519</v>
      </c>
      <c r="E110" s="101">
        <v>450</v>
      </c>
      <c r="F110" s="90" t="s">
        <v>1707</v>
      </c>
      <c r="G110" s="96" t="s">
        <v>1157</v>
      </c>
      <c r="H110" s="101">
        <v>1</v>
      </c>
      <c r="I110" s="90"/>
      <c r="J110" s="90" t="s">
        <v>1124</v>
      </c>
      <c r="K110" s="276">
        <v>45.72</v>
      </c>
      <c r="L110" s="277">
        <v>38.1</v>
      </c>
      <c r="M110" s="278">
        <v>52.61</v>
      </c>
      <c r="N110" s="101">
        <f>M110</f>
        <v>52.61</v>
      </c>
      <c r="O110" s="276">
        <v>45.72</v>
      </c>
      <c r="P110" s="115">
        <v>1</v>
      </c>
      <c r="Q110" s="116"/>
      <c r="R110" s="116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  <c r="FF110" s="162"/>
      <c r="FG110" s="162"/>
      <c r="FH110" s="162"/>
      <c r="FI110" s="162"/>
      <c r="FJ110" s="162"/>
      <c r="FK110" s="162"/>
      <c r="FL110" s="162"/>
      <c r="FM110" s="162"/>
      <c r="FN110" s="162"/>
      <c r="FO110" s="162"/>
      <c r="FP110" s="162"/>
      <c r="FQ110" s="162"/>
      <c r="FR110" s="162"/>
      <c r="FS110" s="162"/>
      <c r="FT110" s="162"/>
      <c r="FU110" s="162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  <c r="GK110" s="162"/>
      <c r="GL110" s="162"/>
      <c r="GM110" s="162"/>
      <c r="GN110" s="162"/>
      <c r="GO110" s="162"/>
      <c r="GP110" s="162"/>
      <c r="GQ110" s="162"/>
      <c r="GR110" s="162"/>
      <c r="GS110" s="162"/>
      <c r="GT110" s="162"/>
      <c r="GU110" s="162"/>
      <c r="GV110" s="162"/>
      <c r="GW110" s="162"/>
      <c r="GX110" s="162"/>
      <c r="GY110" s="162"/>
      <c r="GZ110" s="162"/>
      <c r="HA110" s="162"/>
      <c r="HB110" s="162"/>
      <c r="HC110" s="162"/>
      <c r="HD110" s="162"/>
      <c r="HE110" s="162"/>
      <c r="HF110" s="162"/>
      <c r="HG110" s="162"/>
      <c r="HH110" s="162"/>
      <c r="HI110" s="162"/>
      <c r="HJ110" s="162"/>
      <c r="HK110" s="162"/>
      <c r="HL110" s="162"/>
      <c r="HM110" s="162"/>
      <c r="HN110" s="162"/>
      <c r="HO110" s="162"/>
      <c r="HP110" s="162"/>
      <c r="HQ110" s="162"/>
      <c r="HR110" s="162"/>
      <c r="HS110" s="162"/>
      <c r="HT110" s="162"/>
      <c r="HU110" s="162"/>
      <c r="HV110" s="162"/>
      <c r="HW110" s="162"/>
      <c r="HX110" s="162"/>
      <c r="HY110" s="162"/>
      <c r="HZ110" s="162"/>
      <c r="IA110" s="162"/>
      <c r="IB110" s="162"/>
      <c r="IC110" s="162"/>
      <c r="ID110" s="162"/>
      <c r="IE110" s="162"/>
      <c r="IF110" s="162"/>
      <c r="IG110" s="162"/>
      <c r="IH110" s="162"/>
      <c r="II110" s="162"/>
      <c r="IJ110" s="162"/>
      <c r="IK110" s="162"/>
      <c r="IL110" s="162"/>
      <c r="IM110" s="162"/>
      <c r="IN110" s="162"/>
    </row>
    <row r="111" spans="1:248" ht="147">
      <c r="A111" s="222">
        <v>32</v>
      </c>
      <c r="B111" s="254" t="s">
        <v>1515</v>
      </c>
      <c r="C111" s="254" t="s">
        <v>1518</v>
      </c>
      <c r="D111" s="254" t="s">
        <v>1519</v>
      </c>
      <c r="E111" s="254">
        <v>450</v>
      </c>
      <c r="F111" s="254" t="s">
        <v>2617</v>
      </c>
      <c r="G111" s="254"/>
      <c r="H111" s="254"/>
      <c r="I111" s="254" t="s">
        <v>1389</v>
      </c>
      <c r="J111" s="254" t="s">
        <v>147</v>
      </c>
      <c r="K111" s="254">
        <v>46.74</v>
      </c>
      <c r="L111" s="466">
        <f>K111</f>
        <v>46.74</v>
      </c>
      <c r="M111" s="254">
        <v>52.61</v>
      </c>
      <c r="N111" s="254">
        <v>52.61</v>
      </c>
      <c r="O111" s="254">
        <v>46.74</v>
      </c>
      <c r="P111" s="115">
        <v>2</v>
      </c>
      <c r="Q111" s="116"/>
      <c r="R111" s="116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  <c r="FF111" s="162"/>
      <c r="FG111" s="162"/>
      <c r="FH111" s="162"/>
      <c r="FI111" s="162"/>
      <c r="FJ111" s="162"/>
      <c r="FK111" s="162"/>
      <c r="FL111" s="162"/>
      <c r="FM111" s="162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2"/>
      <c r="GF111" s="162"/>
      <c r="GG111" s="162"/>
      <c r="GH111" s="162"/>
      <c r="GI111" s="162"/>
      <c r="GJ111" s="162"/>
      <c r="GK111" s="162"/>
      <c r="GL111" s="162"/>
      <c r="GM111" s="162"/>
      <c r="GN111" s="162"/>
      <c r="GO111" s="162"/>
      <c r="GP111" s="162"/>
      <c r="GQ111" s="162"/>
      <c r="GR111" s="162"/>
      <c r="GS111" s="162"/>
      <c r="GT111" s="162"/>
      <c r="GU111" s="162"/>
      <c r="GV111" s="162"/>
      <c r="GW111" s="162"/>
      <c r="GX111" s="162"/>
      <c r="GY111" s="162"/>
      <c r="GZ111" s="162"/>
      <c r="HA111" s="162"/>
      <c r="HB111" s="162"/>
      <c r="HC111" s="162"/>
      <c r="HD111" s="162"/>
      <c r="HE111" s="162"/>
      <c r="HF111" s="162"/>
      <c r="HG111" s="162"/>
      <c r="HH111" s="162"/>
      <c r="HI111" s="162"/>
      <c r="HJ111" s="162"/>
      <c r="HK111" s="162"/>
      <c r="HL111" s="162"/>
      <c r="HM111" s="162"/>
      <c r="HN111" s="162"/>
      <c r="HO111" s="162"/>
      <c r="HP111" s="162"/>
      <c r="HQ111" s="162"/>
      <c r="HR111" s="162"/>
      <c r="HS111" s="162"/>
      <c r="HT111" s="162"/>
      <c r="HU111" s="162"/>
      <c r="HV111" s="162"/>
      <c r="HW111" s="162"/>
      <c r="HX111" s="162"/>
      <c r="HY111" s="162"/>
      <c r="HZ111" s="162"/>
      <c r="IA111" s="162"/>
      <c r="IB111" s="162"/>
      <c r="IC111" s="162"/>
      <c r="ID111" s="162"/>
      <c r="IE111" s="162"/>
      <c r="IF111" s="162"/>
      <c r="IG111" s="162"/>
      <c r="IH111" s="162"/>
      <c r="II111" s="162"/>
      <c r="IJ111" s="162"/>
      <c r="IK111" s="162"/>
      <c r="IL111" s="162"/>
      <c r="IM111" s="162"/>
      <c r="IN111" s="162"/>
    </row>
    <row r="112" spans="1:248" ht="189">
      <c r="A112" s="163">
        <v>32</v>
      </c>
      <c r="B112" s="164" t="s">
        <v>1515</v>
      </c>
      <c r="C112" s="164" t="s">
        <v>1518</v>
      </c>
      <c r="D112" s="164" t="s">
        <v>1519</v>
      </c>
      <c r="E112" s="164">
        <v>450</v>
      </c>
      <c r="F112" s="164" t="s">
        <v>2876</v>
      </c>
      <c r="G112" s="96"/>
      <c r="H112" s="101"/>
      <c r="I112" s="164" t="s">
        <v>2877</v>
      </c>
      <c r="J112" s="164" t="s">
        <v>578</v>
      </c>
      <c r="K112" s="164">
        <v>46.85</v>
      </c>
      <c r="L112" s="164">
        <v>46.85</v>
      </c>
      <c r="M112" s="164">
        <v>52.61</v>
      </c>
      <c r="N112" s="164">
        <v>52.61</v>
      </c>
      <c r="O112" s="164">
        <v>46.85</v>
      </c>
      <c r="P112" s="115">
        <v>3</v>
      </c>
      <c r="Q112" s="116"/>
      <c r="R112" s="116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2"/>
      <c r="ES112" s="162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2"/>
      <c r="FF112" s="162"/>
      <c r="FG112" s="162"/>
      <c r="FH112" s="162"/>
      <c r="FI112" s="162"/>
      <c r="FJ112" s="162"/>
      <c r="FK112" s="162"/>
      <c r="FL112" s="162"/>
      <c r="FM112" s="162"/>
      <c r="FN112" s="162"/>
      <c r="FO112" s="162"/>
      <c r="FP112" s="162"/>
      <c r="FQ112" s="162"/>
      <c r="FR112" s="162"/>
      <c r="FS112" s="162"/>
      <c r="FT112" s="162"/>
      <c r="FU112" s="162"/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2"/>
      <c r="GF112" s="162"/>
      <c r="GG112" s="162"/>
      <c r="GH112" s="162"/>
      <c r="GI112" s="162"/>
      <c r="GJ112" s="162"/>
      <c r="GK112" s="162"/>
      <c r="GL112" s="162"/>
      <c r="GM112" s="162"/>
      <c r="GN112" s="162"/>
      <c r="GO112" s="162"/>
      <c r="GP112" s="162"/>
      <c r="GQ112" s="162"/>
      <c r="GR112" s="162"/>
      <c r="GS112" s="162"/>
      <c r="GT112" s="162"/>
      <c r="GU112" s="162"/>
      <c r="GV112" s="162"/>
      <c r="GW112" s="162"/>
      <c r="GX112" s="162"/>
      <c r="GY112" s="162"/>
      <c r="GZ112" s="162"/>
      <c r="HA112" s="162"/>
      <c r="HB112" s="162"/>
      <c r="HC112" s="162"/>
      <c r="HD112" s="162"/>
      <c r="HE112" s="162"/>
      <c r="HF112" s="162"/>
      <c r="HG112" s="162"/>
      <c r="HH112" s="162"/>
      <c r="HI112" s="162"/>
      <c r="HJ112" s="162"/>
      <c r="HK112" s="162"/>
      <c r="HL112" s="162"/>
      <c r="HM112" s="162"/>
      <c r="HN112" s="162"/>
      <c r="HO112" s="162"/>
      <c r="HP112" s="162"/>
      <c r="HQ112" s="162"/>
      <c r="HR112" s="162"/>
      <c r="HS112" s="162"/>
      <c r="HT112" s="162"/>
      <c r="HU112" s="162"/>
      <c r="HV112" s="162"/>
      <c r="HW112" s="162"/>
      <c r="HX112" s="162"/>
      <c r="HY112" s="162"/>
      <c r="HZ112" s="162"/>
      <c r="IA112" s="162"/>
      <c r="IB112" s="162"/>
      <c r="IC112" s="162"/>
      <c r="ID112" s="162"/>
      <c r="IE112" s="162"/>
      <c r="IF112" s="162"/>
      <c r="IG112" s="162"/>
      <c r="IH112" s="162"/>
      <c r="II112" s="162"/>
      <c r="IJ112" s="162"/>
      <c r="IK112" s="162"/>
      <c r="IL112" s="162"/>
      <c r="IM112" s="162"/>
      <c r="IN112" s="162"/>
    </row>
    <row r="113" spans="1:248" ht="63">
      <c r="A113" s="222">
        <v>32</v>
      </c>
      <c r="B113" s="254" t="s">
        <v>1515</v>
      </c>
      <c r="C113" s="254" t="s">
        <v>1518</v>
      </c>
      <c r="D113" s="254" t="s">
        <v>1519</v>
      </c>
      <c r="E113" s="254">
        <v>450</v>
      </c>
      <c r="F113" s="254" t="s">
        <v>1027</v>
      </c>
      <c r="G113" s="254"/>
      <c r="H113" s="254"/>
      <c r="I113" s="254" t="s">
        <v>1729</v>
      </c>
      <c r="J113" s="254" t="s">
        <v>1724</v>
      </c>
      <c r="K113" s="403">
        <v>46.99</v>
      </c>
      <c r="L113" s="404">
        <v>46.99</v>
      </c>
      <c r="M113" s="403">
        <v>52.61</v>
      </c>
      <c r="N113" s="403">
        <v>52.61</v>
      </c>
      <c r="O113" s="403">
        <v>46.99</v>
      </c>
      <c r="P113" s="115">
        <v>4</v>
      </c>
      <c r="Q113" s="116"/>
      <c r="R113" s="116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2"/>
      <c r="DQ113" s="162"/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2"/>
      <c r="EF113" s="162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2"/>
      <c r="ES113" s="162"/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2"/>
      <c r="FF113" s="162"/>
      <c r="FG113" s="162"/>
      <c r="FH113" s="162"/>
      <c r="FI113" s="162"/>
      <c r="FJ113" s="162"/>
      <c r="FK113" s="162"/>
      <c r="FL113" s="162"/>
      <c r="FM113" s="162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2"/>
      <c r="GF113" s="162"/>
      <c r="GG113" s="162"/>
      <c r="GH113" s="162"/>
      <c r="GI113" s="162"/>
      <c r="GJ113" s="162"/>
      <c r="GK113" s="162"/>
      <c r="GL113" s="162"/>
      <c r="GM113" s="162"/>
      <c r="GN113" s="162"/>
      <c r="GO113" s="162"/>
      <c r="GP113" s="162"/>
      <c r="GQ113" s="162"/>
      <c r="GR113" s="162"/>
      <c r="GS113" s="162"/>
      <c r="GT113" s="162"/>
      <c r="GU113" s="162"/>
      <c r="GV113" s="162"/>
      <c r="GW113" s="162"/>
      <c r="GX113" s="162"/>
      <c r="GY113" s="162"/>
      <c r="GZ113" s="162"/>
      <c r="HA113" s="162"/>
      <c r="HB113" s="162"/>
      <c r="HC113" s="162"/>
      <c r="HD113" s="162"/>
      <c r="HE113" s="162"/>
      <c r="HF113" s="162"/>
      <c r="HG113" s="162"/>
      <c r="HH113" s="162"/>
      <c r="HI113" s="162"/>
      <c r="HJ113" s="162"/>
      <c r="HK113" s="162"/>
      <c r="HL113" s="162"/>
      <c r="HM113" s="162"/>
      <c r="HN113" s="162"/>
      <c r="HO113" s="162"/>
      <c r="HP113" s="162"/>
      <c r="HQ113" s="162"/>
      <c r="HR113" s="162"/>
      <c r="HS113" s="162"/>
      <c r="HT113" s="162"/>
      <c r="HU113" s="162"/>
      <c r="HV113" s="162"/>
      <c r="HW113" s="162"/>
      <c r="HX113" s="162"/>
      <c r="HY113" s="162"/>
      <c r="HZ113" s="162"/>
      <c r="IA113" s="162"/>
      <c r="IB113" s="162"/>
      <c r="IC113" s="162"/>
      <c r="ID113" s="162"/>
      <c r="IE113" s="162"/>
      <c r="IF113" s="162"/>
      <c r="IG113" s="162"/>
      <c r="IH113" s="162"/>
      <c r="II113" s="162"/>
      <c r="IJ113" s="162"/>
      <c r="IK113" s="162"/>
      <c r="IL113" s="162"/>
      <c r="IM113" s="162"/>
      <c r="IN113" s="162"/>
    </row>
    <row r="114" spans="1:248" ht="142.5">
      <c r="A114" s="227">
        <v>32</v>
      </c>
      <c r="B114" s="283" t="s">
        <v>1515</v>
      </c>
      <c r="C114" s="283" t="s">
        <v>1518</v>
      </c>
      <c r="D114" s="283" t="s">
        <v>1519</v>
      </c>
      <c r="E114" s="283">
        <v>450</v>
      </c>
      <c r="F114" s="284" t="s">
        <v>1120</v>
      </c>
      <c r="G114" s="284"/>
      <c r="H114" s="284"/>
      <c r="I114" s="285" t="s">
        <v>2045</v>
      </c>
      <c r="J114" s="284" t="s">
        <v>179</v>
      </c>
      <c r="K114" s="286">
        <v>47.56</v>
      </c>
      <c r="L114" s="287">
        <v>47.56</v>
      </c>
      <c r="M114" s="286">
        <v>52.61</v>
      </c>
      <c r="N114" s="286">
        <v>52.61</v>
      </c>
      <c r="O114" s="286">
        <v>47.56</v>
      </c>
      <c r="P114" s="115">
        <v>5</v>
      </c>
      <c r="Q114" s="116"/>
      <c r="R114" s="116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  <c r="FK114" s="162"/>
      <c r="FL114" s="162"/>
      <c r="FM114" s="162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  <c r="GK114" s="162"/>
      <c r="GL114" s="162"/>
      <c r="GM114" s="162"/>
      <c r="GN114" s="162"/>
      <c r="GO114" s="162"/>
      <c r="GP114" s="162"/>
      <c r="GQ114" s="162"/>
      <c r="GR114" s="162"/>
      <c r="GS114" s="162"/>
      <c r="GT114" s="162"/>
      <c r="GU114" s="162"/>
      <c r="GV114" s="162"/>
      <c r="GW114" s="162"/>
      <c r="GX114" s="162"/>
      <c r="GY114" s="162"/>
      <c r="GZ114" s="162"/>
      <c r="HA114" s="162"/>
      <c r="HB114" s="162"/>
      <c r="HC114" s="162"/>
      <c r="HD114" s="162"/>
      <c r="HE114" s="162"/>
      <c r="HF114" s="162"/>
      <c r="HG114" s="162"/>
      <c r="HH114" s="162"/>
      <c r="HI114" s="162"/>
      <c r="HJ114" s="162"/>
      <c r="HK114" s="162"/>
      <c r="HL114" s="162"/>
      <c r="HM114" s="162"/>
      <c r="HN114" s="162"/>
      <c r="HO114" s="162"/>
      <c r="HP114" s="162"/>
      <c r="HQ114" s="162"/>
      <c r="HR114" s="162"/>
      <c r="HS114" s="162"/>
      <c r="HT114" s="162"/>
      <c r="HU114" s="162"/>
      <c r="HV114" s="162"/>
      <c r="HW114" s="162"/>
      <c r="HX114" s="162"/>
      <c r="HY114" s="162"/>
      <c r="HZ114" s="162"/>
      <c r="IA114" s="162"/>
      <c r="IB114" s="162"/>
      <c r="IC114" s="162"/>
      <c r="ID114" s="162"/>
      <c r="IE114" s="162"/>
      <c r="IF114" s="162"/>
      <c r="IG114" s="162"/>
      <c r="IH114" s="162"/>
      <c r="II114" s="162"/>
      <c r="IJ114" s="162"/>
      <c r="IK114" s="162"/>
      <c r="IL114" s="162"/>
      <c r="IM114" s="162"/>
      <c r="IN114" s="162"/>
    </row>
    <row r="115" spans="1:248" ht="21">
      <c r="A115" s="167"/>
      <c r="B115" s="168"/>
      <c r="C115" s="168"/>
      <c r="D115" s="168"/>
      <c r="E115" s="168"/>
      <c r="F115" s="168"/>
      <c r="G115" s="111"/>
      <c r="H115" s="137"/>
      <c r="I115" s="168"/>
      <c r="J115" s="168"/>
      <c r="K115" s="168"/>
      <c r="L115" s="168"/>
      <c r="M115" s="168"/>
      <c r="N115" s="168"/>
      <c r="O115" s="168"/>
      <c r="P115" s="133"/>
      <c r="Q115" s="133"/>
      <c r="R115" s="133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2"/>
      <c r="DU115" s="162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2"/>
      <c r="ES115" s="162"/>
      <c r="ET115" s="162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2"/>
      <c r="FK115" s="162"/>
      <c r="FL115" s="162"/>
      <c r="FM115" s="162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  <c r="GK115" s="162"/>
      <c r="GL115" s="162"/>
      <c r="GM115" s="162"/>
      <c r="GN115" s="162"/>
      <c r="GO115" s="162"/>
      <c r="GP115" s="162"/>
      <c r="GQ115" s="162"/>
      <c r="GR115" s="162"/>
      <c r="GS115" s="162"/>
      <c r="GT115" s="162"/>
      <c r="GU115" s="162"/>
      <c r="GV115" s="162"/>
      <c r="GW115" s="162"/>
      <c r="GX115" s="162"/>
      <c r="GY115" s="162"/>
      <c r="GZ115" s="162"/>
      <c r="HA115" s="162"/>
      <c r="HB115" s="162"/>
      <c r="HC115" s="162"/>
      <c r="HD115" s="162"/>
      <c r="HE115" s="162"/>
      <c r="HF115" s="162"/>
      <c r="HG115" s="162"/>
      <c r="HH115" s="162"/>
      <c r="HI115" s="162"/>
      <c r="HJ115" s="162"/>
      <c r="HK115" s="162"/>
      <c r="HL115" s="162"/>
      <c r="HM115" s="162"/>
      <c r="HN115" s="162"/>
      <c r="HO115" s="162"/>
      <c r="HP115" s="162"/>
      <c r="HQ115" s="162"/>
      <c r="HR115" s="162"/>
      <c r="HS115" s="162"/>
      <c r="HT115" s="162"/>
      <c r="HU115" s="162"/>
      <c r="HV115" s="162"/>
      <c r="HW115" s="162"/>
      <c r="HX115" s="162"/>
      <c r="HY115" s="162"/>
      <c r="HZ115" s="162"/>
      <c r="IA115" s="162"/>
      <c r="IB115" s="162"/>
      <c r="IC115" s="162"/>
      <c r="ID115" s="162"/>
      <c r="IE115" s="162"/>
      <c r="IF115" s="162"/>
      <c r="IG115" s="162"/>
      <c r="IH115" s="162"/>
      <c r="II115" s="162"/>
      <c r="IJ115" s="162"/>
      <c r="IK115" s="162"/>
      <c r="IL115" s="162"/>
      <c r="IM115" s="162"/>
      <c r="IN115" s="162"/>
    </row>
    <row r="116" spans="1:248" ht="42">
      <c r="A116" s="222">
        <v>33</v>
      </c>
      <c r="B116" s="177" t="s">
        <v>1515</v>
      </c>
      <c r="C116" s="177" t="s">
        <v>273</v>
      </c>
      <c r="D116" s="177" t="s">
        <v>274</v>
      </c>
      <c r="E116" s="254">
        <v>24</v>
      </c>
      <c r="F116" s="254"/>
      <c r="G116" s="254"/>
      <c r="H116" s="254"/>
      <c r="I116" s="254"/>
      <c r="J116" s="254"/>
      <c r="K116" s="403"/>
      <c r="L116" s="404"/>
      <c r="M116" s="403"/>
      <c r="N116" s="403"/>
      <c r="O116" s="403"/>
      <c r="P116" s="115">
        <v>0</v>
      </c>
      <c r="Q116" s="116"/>
      <c r="R116" s="116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/>
      <c r="DP116" s="162"/>
      <c r="DQ116" s="162"/>
      <c r="DR116" s="162"/>
      <c r="DS116" s="162"/>
      <c r="DT116" s="162"/>
      <c r="DU116" s="162"/>
      <c r="DV116" s="162"/>
      <c r="DW116" s="162"/>
      <c r="DX116" s="162"/>
      <c r="DY116" s="162"/>
      <c r="DZ116" s="162"/>
      <c r="EA116" s="162"/>
      <c r="EB116" s="162"/>
      <c r="EC116" s="162"/>
      <c r="ED116" s="162"/>
      <c r="EE116" s="162"/>
      <c r="EF116" s="162"/>
      <c r="EG116" s="162"/>
      <c r="EH116" s="162"/>
      <c r="EI116" s="162"/>
      <c r="EJ116" s="162"/>
      <c r="EK116" s="162"/>
      <c r="EL116" s="162"/>
      <c r="EM116" s="162"/>
      <c r="EN116" s="162"/>
      <c r="EO116" s="162"/>
      <c r="EP116" s="162"/>
      <c r="EQ116" s="162"/>
      <c r="ER116" s="162"/>
      <c r="ES116" s="162"/>
      <c r="ET116" s="162"/>
      <c r="EU116" s="162"/>
      <c r="EV116" s="162"/>
      <c r="EW116" s="162"/>
      <c r="EX116" s="162"/>
      <c r="EY116" s="162"/>
      <c r="EZ116" s="162"/>
      <c r="FA116" s="162"/>
      <c r="FB116" s="162"/>
      <c r="FC116" s="162"/>
      <c r="FD116" s="162"/>
      <c r="FE116" s="162"/>
      <c r="FF116" s="162"/>
      <c r="FG116" s="162"/>
      <c r="FH116" s="162"/>
      <c r="FI116" s="162"/>
      <c r="FJ116" s="162"/>
      <c r="FK116" s="162"/>
      <c r="FL116" s="162"/>
      <c r="FM116" s="162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62"/>
      <c r="GB116" s="162"/>
      <c r="GC116" s="162"/>
      <c r="GD116" s="162"/>
      <c r="GE116" s="162"/>
      <c r="GF116" s="162"/>
      <c r="GG116" s="162"/>
      <c r="GH116" s="162"/>
      <c r="GI116" s="162"/>
      <c r="GJ116" s="162"/>
      <c r="GK116" s="162"/>
      <c r="GL116" s="162"/>
      <c r="GM116" s="162"/>
      <c r="GN116" s="162"/>
      <c r="GO116" s="162"/>
      <c r="GP116" s="162"/>
      <c r="GQ116" s="162"/>
      <c r="GR116" s="162"/>
      <c r="GS116" s="162"/>
      <c r="GT116" s="162"/>
      <c r="GU116" s="162"/>
      <c r="GV116" s="162"/>
      <c r="GW116" s="162"/>
      <c r="GX116" s="162"/>
      <c r="GY116" s="162"/>
      <c r="GZ116" s="162"/>
      <c r="HA116" s="162"/>
      <c r="HB116" s="162"/>
      <c r="HC116" s="162"/>
      <c r="HD116" s="162"/>
      <c r="HE116" s="162"/>
      <c r="HF116" s="162"/>
      <c r="HG116" s="162"/>
      <c r="HH116" s="162"/>
      <c r="HI116" s="162"/>
      <c r="HJ116" s="162"/>
      <c r="HK116" s="162"/>
      <c r="HL116" s="162"/>
      <c r="HM116" s="162"/>
      <c r="HN116" s="162"/>
      <c r="HO116" s="162"/>
      <c r="HP116" s="162"/>
      <c r="HQ116" s="162"/>
      <c r="HR116" s="162"/>
      <c r="HS116" s="162"/>
      <c r="HT116" s="162"/>
      <c r="HU116" s="162"/>
      <c r="HV116" s="162"/>
      <c r="HW116" s="162"/>
      <c r="HX116" s="162"/>
      <c r="HY116" s="162"/>
      <c r="HZ116" s="162"/>
      <c r="IA116" s="162"/>
      <c r="IB116" s="162"/>
      <c r="IC116" s="162"/>
      <c r="ID116" s="162"/>
      <c r="IE116" s="162"/>
      <c r="IF116" s="162"/>
      <c r="IG116" s="162"/>
      <c r="IH116" s="162"/>
      <c r="II116" s="162"/>
      <c r="IJ116" s="162"/>
      <c r="IK116" s="162"/>
      <c r="IL116" s="162"/>
      <c r="IM116" s="162"/>
      <c r="IN116" s="162"/>
    </row>
    <row r="117" spans="1:248" ht="21">
      <c r="A117" s="225"/>
      <c r="B117" s="129"/>
      <c r="C117" s="129"/>
      <c r="D117" s="129"/>
      <c r="E117" s="137"/>
      <c r="F117" s="137"/>
      <c r="G117" s="137"/>
      <c r="H117" s="137"/>
      <c r="I117" s="137"/>
      <c r="J117" s="137"/>
      <c r="K117" s="406"/>
      <c r="L117" s="407"/>
      <c r="M117" s="406"/>
      <c r="N117" s="406"/>
      <c r="O117" s="406"/>
      <c r="P117" s="133"/>
      <c r="Q117" s="133"/>
      <c r="R117" s="133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62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  <c r="FF117" s="162"/>
      <c r="FG117" s="162"/>
      <c r="FH117" s="162"/>
      <c r="FI117" s="162"/>
      <c r="FJ117" s="162"/>
      <c r="FK117" s="162"/>
      <c r="FL117" s="162"/>
      <c r="FM117" s="162"/>
      <c r="FN117" s="162"/>
      <c r="FO117" s="162"/>
      <c r="FP117" s="162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62"/>
      <c r="GB117" s="162"/>
      <c r="GC117" s="162"/>
      <c r="GD117" s="162"/>
      <c r="GE117" s="162"/>
      <c r="GF117" s="162"/>
      <c r="GG117" s="162"/>
      <c r="GH117" s="162"/>
      <c r="GI117" s="162"/>
      <c r="GJ117" s="162"/>
      <c r="GK117" s="162"/>
      <c r="GL117" s="162"/>
      <c r="GM117" s="162"/>
      <c r="GN117" s="162"/>
      <c r="GO117" s="162"/>
      <c r="GP117" s="162"/>
      <c r="GQ117" s="162"/>
      <c r="GR117" s="162"/>
      <c r="GS117" s="162"/>
      <c r="GT117" s="162"/>
      <c r="GU117" s="162"/>
      <c r="GV117" s="162"/>
      <c r="GW117" s="162"/>
      <c r="GX117" s="162"/>
      <c r="GY117" s="162"/>
      <c r="GZ117" s="162"/>
      <c r="HA117" s="162"/>
      <c r="HB117" s="162"/>
      <c r="HC117" s="162"/>
      <c r="HD117" s="162"/>
      <c r="HE117" s="162"/>
      <c r="HF117" s="162"/>
      <c r="HG117" s="162"/>
      <c r="HH117" s="162"/>
      <c r="HI117" s="162"/>
      <c r="HJ117" s="162"/>
      <c r="HK117" s="162"/>
      <c r="HL117" s="162"/>
      <c r="HM117" s="162"/>
      <c r="HN117" s="162"/>
      <c r="HO117" s="162"/>
      <c r="HP117" s="162"/>
      <c r="HQ117" s="162"/>
      <c r="HR117" s="162"/>
      <c r="HS117" s="162"/>
      <c r="HT117" s="162"/>
      <c r="HU117" s="162"/>
      <c r="HV117" s="162"/>
      <c r="HW117" s="162"/>
      <c r="HX117" s="162"/>
      <c r="HY117" s="162"/>
      <c r="HZ117" s="162"/>
      <c r="IA117" s="162"/>
      <c r="IB117" s="162"/>
      <c r="IC117" s="162"/>
      <c r="ID117" s="162"/>
      <c r="IE117" s="162"/>
      <c r="IF117" s="162"/>
      <c r="IG117" s="162"/>
      <c r="IH117" s="162"/>
      <c r="II117" s="162"/>
      <c r="IJ117" s="162"/>
      <c r="IK117" s="162"/>
      <c r="IL117" s="162"/>
      <c r="IM117" s="162"/>
      <c r="IN117" s="162"/>
    </row>
    <row r="118" spans="1:248" s="180" customFormat="1" ht="84">
      <c r="A118" s="222">
        <v>34</v>
      </c>
      <c r="B118" s="177" t="s">
        <v>1515</v>
      </c>
      <c r="C118" s="96" t="s">
        <v>2332</v>
      </c>
      <c r="D118" s="96" t="s">
        <v>2334</v>
      </c>
      <c r="E118" s="254">
        <v>100</v>
      </c>
      <c r="F118" s="496" t="s">
        <v>2618</v>
      </c>
      <c r="G118" s="496"/>
      <c r="H118" s="496"/>
      <c r="I118" s="496" t="s">
        <v>157</v>
      </c>
      <c r="J118" s="496" t="s">
        <v>147</v>
      </c>
      <c r="K118" s="496">
        <v>725.98</v>
      </c>
      <c r="L118" s="466">
        <f>K118</f>
        <v>725.98</v>
      </c>
      <c r="M118" s="496">
        <v>726.61</v>
      </c>
      <c r="N118" s="496">
        <v>726.61</v>
      </c>
      <c r="O118" s="496">
        <v>725.98</v>
      </c>
      <c r="P118" s="210">
        <v>1</v>
      </c>
      <c r="Q118" s="178"/>
      <c r="R118" s="178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79"/>
      <c r="BW118" s="179"/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  <c r="CH118" s="179"/>
      <c r="CI118" s="179"/>
      <c r="CJ118" s="179"/>
      <c r="CK118" s="179"/>
      <c r="CL118" s="179"/>
      <c r="CM118" s="179"/>
      <c r="CN118" s="179"/>
      <c r="CO118" s="179"/>
      <c r="CP118" s="179"/>
      <c r="CQ118" s="179"/>
      <c r="CR118" s="179"/>
      <c r="CS118" s="179"/>
      <c r="CT118" s="179"/>
      <c r="CU118" s="179"/>
      <c r="CV118" s="179"/>
      <c r="CW118" s="179"/>
      <c r="CX118" s="179"/>
      <c r="CY118" s="179"/>
      <c r="CZ118" s="179"/>
      <c r="DA118" s="179"/>
      <c r="DB118" s="179"/>
      <c r="DC118" s="179"/>
      <c r="DD118" s="179"/>
      <c r="DE118" s="179"/>
      <c r="DF118" s="179"/>
      <c r="DG118" s="179"/>
      <c r="DH118" s="179"/>
      <c r="DI118" s="179"/>
      <c r="DJ118" s="179"/>
      <c r="DK118" s="179"/>
      <c r="DL118" s="179"/>
      <c r="DM118" s="179"/>
      <c r="DN118" s="179"/>
      <c r="DO118" s="179"/>
      <c r="DP118" s="179"/>
      <c r="DQ118" s="179"/>
      <c r="DR118" s="179"/>
      <c r="DS118" s="179"/>
      <c r="DT118" s="179"/>
      <c r="DU118" s="179"/>
      <c r="DV118" s="179"/>
      <c r="DW118" s="179"/>
      <c r="DX118" s="179"/>
      <c r="DY118" s="179"/>
      <c r="DZ118" s="179"/>
      <c r="EA118" s="179"/>
      <c r="EB118" s="179"/>
      <c r="EC118" s="179"/>
      <c r="ED118" s="179"/>
      <c r="EE118" s="179"/>
      <c r="EF118" s="179"/>
      <c r="EG118" s="179"/>
      <c r="EH118" s="179"/>
      <c r="EI118" s="179"/>
      <c r="EJ118" s="179"/>
      <c r="EK118" s="179"/>
      <c r="EL118" s="179"/>
      <c r="EM118" s="179"/>
      <c r="EN118" s="179"/>
      <c r="EO118" s="179"/>
      <c r="EP118" s="179"/>
      <c r="EQ118" s="179"/>
      <c r="ER118" s="179"/>
      <c r="ES118" s="179"/>
      <c r="ET118" s="179"/>
      <c r="EU118" s="179"/>
      <c r="EV118" s="179"/>
      <c r="EW118" s="179"/>
      <c r="EX118" s="179"/>
      <c r="EY118" s="179"/>
      <c r="EZ118" s="179"/>
      <c r="FA118" s="179"/>
      <c r="FB118" s="179"/>
      <c r="FC118" s="179"/>
      <c r="FD118" s="179"/>
      <c r="FE118" s="179"/>
      <c r="FF118" s="179"/>
      <c r="FG118" s="179"/>
      <c r="FH118" s="179"/>
      <c r="FI118" s="179"/>
      <c r="FJ118" s="179"/>
      <c r="FK118" s="179"/>
      <c r="FL118" s="179"/>
      <c r="FM118" s="179"/>
      <c r="FN118" s="179"/>
      <c r="FO118" s="179"/>
      <c r="FP118" s="179"/>
      <c r="FQ118" s="179"/>
      <c r="FR118" s="179"/>
      <c r="FS118" s="179"/>
      <c r="FT118" s="179"/>
      <c r="FU118" s="179"/>
      <c r="FV118" s="179"/>
      <c r="FW118" s="179"/>
      <c r="FX118" s="179"/>
      <c r="FY118" s="179"/>
      <c r="FZ118" s="179"/>
      <c r="GA118" s="179"/>
      <c r="GB118" s="179"/>
      <c r="GC118" s="179"/>
      <c r="GD118" s="179"/>
      <c r="GE118" s="179"/>
      <c r="GF118" s="179"/>
      <c r="GG118" s="179"/>
      <c r="GH118" s="179"/>
      <c r="GI118" s="179"/>
      <c r="GJ118" s="179"/>
      <c r="GK118" s="179"/>
      <c r="GL118" s="179"/>
      <c r="GM118" s="179"/>
      <c r="GN118" s="179"/>
      <c r="GO118" s="179"/>
      <c r="GP118" s="179"/>
      <c r="GQ118" s="179"/>
      <c r="GR118" s="179"/>
      <c r="GS118" s="179"/>
      <c r="GT118" s="179"/>
      <c r="GU118" s="179"/>
      <c r="GV118" s="179"/>
      <c r="GW118" s="179"/>
      <c r="GX118" s="179"/>
      <c r="GY118" s="179"/>
      <c r="GZ118" s="179"/>
      <c r="HA118" s="179"/>
      <c r="HB118" s="179"/>
      <c r="HC118" s="179"/>
      <c r="HD118" s="179"/>
      <c r="HE118" s="179"/>
      <c r="HF118" s="179"/>
      <c r="HG118" s="179"/>
      <c r="HH118" s="179"/>
      <c r="HI118" s="179"/>
      <c r="HJ118" s="179"/>
      <c r="HK118" s="179"/>
      <c r="HL118" s="179"/>
      <c r="HM118" s="179"/>
      <c r="HN118" s="179"/>
      <c r="HO118" s="179"/>
      <c r="HP118" s="179"/>
      <c r="HQ118" s="179"/>
      <c r="HR118" s="179"/>
      <c r="HS118" s="179"/>
      <c r="HT118" s="179"/>
      <c r="HU118" s="179"/>
      <c r="HV118" s="179"/>
      <c r="HW118" s="179"/>
      <c r="HX118" s="179"/>
      <c r="HY118" s="179"/>
      <c r="HZ118" s="179"/>
      <c r="IA118" s="179"/>
      <c r="IB118" s="179"/>
      <c r="IC118" s="179"/>
      <c r="ID118" s="179"/>
      <c r="IE118" s="179"/>
      <c r="IF118" s="179"/>
      <c r="IG118" s="179"/>
      <c r="IH118" s="179"/>
      <c r="II118" s="179"/>
      <c r="IJ118" s="179"/>
      <c r="IK118" s="179"/>
      <c r="IL118" s="179"/>
      <c r="IM118" s="179"/>
      <c r="IN118" s="179"/>
    </row>
    <row r="119" spans="1:248" s="180" customFormat="1" ht="21">
      <c r="A119" s="225"/>
      <c r="B119" s="129"/>
      <c r="C119" s="111"/>
      <c r="D119" s="111"/>
      <c r="E119" s="137"/>
      <c r="F119" s="497"/>
      <c r="G119" s="497"/>
      <c r="H119" s="497"/>
      <c r="I119" s="497"/>
      <c r="J119" s="497"/>
      <c r="K119" s="497"/>
      <c r="L119" s="486"/>
      <c r="M119" s="497"/>
      <c r="N119" s="497"/>
      <c r="O119" s="497"/>
      <c r="P119" s="209"/>
      <c r="Q119" s="209"/>
      <c r="R119" s="20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9"/>
      <c r="BW119" s="179"/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  <c r="CH119" s="179"/>
      <c r="CI119" s="179"/>
      <c r="CJ119" s="179"/>
      <c r="CK119" s="179"/>
      <c r="CL119" s="179"/>
      <c r="CM119" s="179"/>
      <c r="CN119" s="179"/>
      <c r="CO119" s="179"/>
      <c r="CP119" s="179"/>
      <c r="CQ119" s="179"/>
      <c r="CR119" s="179"/>
      <c r="CS119" s="179"/>
      <c r="CT119" s="179"/>
      <c r="CU119" s="179"/>
      <c r="CV119" s="179"/>
      <c r="CW119" s="179"/>
      <c r="CX119" s="179"/>
      <c r="CY119" s="179"/>
      <c r="CZ119" s="179"/>
      <c r="DA119" s="179"/>
      <c r="DB119" s="179"/>
      <c r="DC119" s="179"/>
      <c r="DD119" s="179"/>
      <c r="DE119" s="179"/>
      <c r="DF119" s="179"/>
      <c r="DG119" s="179"/>
      <c r="DH119" s="179"/>
      <c r="DI119" s="179"/>
      <c r="DJ119" s="179"/>
      <c r="DK119" s="179"/>
      <c r="DL119" s="179"/>
      <c r="DM119" s="179"/>
      <c r="DN119" s="179"/>
      <c r="DO119" s="179"/>
      <c r="DP119" s="179"/>
      <c r="DQ119" s="179"/>
      <c r="DR119" s="179"/>
      <c r="DS119" s="179"/>
      <c r="DT119" s="179"/>
      <c r="DU119" s="179"/>
      <c r="DV119" s="179"/>
      <c r="DW119" s="179"/>
      <c r="DX119" s="179"/>
      <c r="DY119" s="179"/>
      <c r="DZ119" s="179"/>
      <c r="EA119" s="179"/>
      <c r="EB119" s="179"/>
      <c r="EC119" s="179"/>
      <c r="ED119" s="179"/>
      <c r="EE119" s="179"/>
      <c r="EF119" s="179"/>
      <c r="EG119" s="179"/>
      <c r="EH119" s="179"/>
      <c r="EI119" s="179"/>
      <c r="EJ119" s="179"/>
      <c r="EK119" s="179"/>
      <c r="EL119" s="179"/>
      <c r="EM119" s="179"/>
      <c r="EN119" s="179"/>
      <c r="EO119" s="179"/>
      <c r="EP119" s="179"/>
      <c r="EQ119" s="179"/>
      <c r="ER119" s="179"/>
      <c r="ES119" s="179"/>
      <c r="ET119" s="179"/>
      <c r="EU119" s="179"/>
      <c r="EV119" s="179"/>
      <c r="EW119" s="179"/>
      <c r="EX119" s="179"/>
      <c r="EY119" s="179"/>
      <c r="EZ119" s="179"/>
      <c r="FA119" s="179"/>
      <c r="FB119" s="179"/>
      <c r="FC119" s="179"/>
      <c r="FD119" s="179"/>
      <c r="FE119" s="179"/>
      <c r="FF119" s="179"/>
      <c r="FG119" s="179"/>
      <c r="FH119" s="179"/>
      <c r="FI119" s="179"/>
      <c r="FJ119" s="179"/>
      <c r="FK119" s="179"/>
      <c r="FL119" s="179"/>
      <c r="FM119" s="179"/>
      <c r="FN119" s="179"/>
      <c r="FO119" s="179"/>
      <c r="FP119" s="179"/>
      <c r="FQ119" s="179"/>
      <c r="FR119" s="179"/>
      <c r="FS119" s="179"/>
      <c r="FT119" s="179"/>
      <c r="FU119" s="179"/>
      <c r="FV119" s="179"/>
      <c r="FW119" s="179"/>
      <c r="FX119" s="179"/>
      <c r="FY119" s="179"/>
      <c r="FZ119" s="179"/>
      <c r="GA119" s="179"/>
      <c r="GB119" s="179"/>
      <c r="GC119" s="179"/>
      <c r="GD119" s="179"/>
      <c r="GE119" s="179"/>
      <c r="GF119" s="179"/>
      <c r="GG119" s="179"/>
      <c r="GH119" s="179"/>
      <c r="GI119" s="179"/>
      <c r="GJ119" s="179"/>
      <c r="GK119" s="179"/>
      <c r="GL119" s="179"/>
      <c r="GM119" s="179"/>
      <c r="GN119" s="179"/>
      <c r="GO119" s="179"/>
      <c r="GP119" s="179"/>
      <c r="GQ119" s="179"/>
      <c r="GR119" s="179"/>
      <c r="GS119" s="179"/>
      <c r="GT119" s="179"/>
      <c r="GU119" s="179"/>
      <c r="GV119" s="179"/>
      <c r="GW119" s="179"/>
      <c r="GX119" s="179"/>
      <c r="GY119" s="179"/>
      <c r="GZ119" s="179"/>
      <c r="HA119" s="179"/>
      <c r="HB119" s="179"/>
      <c r="HC119" s="179"/>
      <c r="HD119" s="179"/>
      <c r="HE119" s="179"/>
      <c r="HF119" s="179"/>
      <c r="HG119" s="179"/>
      <c r="HH119" s="179"/>
      <c r="HI119" s="179"/>
      <c r="HJ119" s="179"/>
      <c r="HK119" s="179"/>
      <c r="HL119" s="179"/>
      <c r="HM119" s="179"/>
      <c r="HN119" s="179"/>
      <c r="HO119" s="179"/>
      <c r="HP119" s="179"/>
      <c r="HQ119" s="179"/>
      <c r="HR119" s="179"/>
      <c r="HS119" s="179"/>
      <c r="HT119" s="179"/>
      <c r="HU119" s="179"/>
      <c r="HV119" s="179"/>
      <c r="HW119" s="179"/>
      <c r="HX119" s="179"/>
      <c r="HY119" s="179"/>
      <c r="HZ119" s="179"/>
      <c r="IA119" s="179"/>
      <c r="IB119" s="179"/>
      <c r="IC119" s="179"/>
      <c r="ID119" s="179"/>
      <c r="IE119" s="179"/>
      <c r="IF119" s="179"/>
      <c r="IG119" s="179"/>
      <c r="IH119" s="179"/>
      <c r="II119" s="179"/>
      <c r="IJ119" s="179"/>
      <c r="IK119" s="179"/>
      <c r="IL119" s="179"/>
      <c r="IM119" s="179"/>
      <c r="IN119" s="179"/>
    </row>
    <row r="120" spans="1:248" s="180" customFormat="1" ht="63">
      <c r="A120" s="222">
        <v>35</v>
      </c>
      <c r="B120" s="177" t="s">
        <v>1515</v>
      </c>
      <c r="C120" s="96" t="s">
        <v>2333</v>
      </c>
      <c r="D120" s="96" t="s">
        <v>2335</v>
      </c>
      <c r="E120" s="254">
        <v>20</v>
      </c>
      <c r="F120" s="254" t="s">
        <v>1028</v>
      </c>
      <c r="G120" s="254"/>
      <c r="H120" s="254"/>
      <c r="I120" s="254" t="s">
        <v>1731</v>
      </c>
      <c r="J120" s="254" t="s">
        <v>1724</v>
      </c>
      <c r="K120" s="403">
        <v>10648</v>
      </c>
      <c r="L120" s="404">
        <v>10648</v>
      </c>
      <c r="M120" s="403">
        <v>10648.09</v>
      </c>
      <c r="N120" s="403">
        <v>11470.34</v>
      </c>
      <c r="O120" s="403">
        <v>10648</v>
      </c>
      <c r="P120" s="210">
        <v>1</v>
      </c>
      <c r="Q120" s="178"/>
      <c r="R120" s="178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9"/>
      <c r="BW120" s="179"/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9"/>
      <c r="CO120" s="179"/>
      <c r="CP120" s="179"/>
      <c r="CQ120" s="179"/>
      <c r="CR120" s="179"/>
      <c r="CS120" s="179"/>
      <c r="CT120" s="179"/>
      <c r="CU120" s="179"/>
      <c r="CV120" s="179"/>
      <c r="CW120" s="179"/>
      <c r="CX120" s="179"/>
      <c r="CY120" s="179"/>
      <c r="CZ120" s="179"/>
      <c r="DA120" s="179"/>
      <c r="DB120" s="179"/>
      <c r="DC120" s="179"/>
      <c r="DD120" s="179"/>
      <c r="DE120" s="179"/>
      <c r="DF120" s="179"/>
      <c r="DG120" s="179"/>
      <c r="DH120" s="179"/>
      <c r="DI120" s="179"/>
      <c r="DJ120" s="179"/>
      <c r="DK120" s="179"/>
      <c r="DL120" s="179"/>
      <c r="DM120" s="179"/>
      <c r="DN120" s="179"/>
      <c r="DO120" s="179"/>
      <c r="DP120" s="179"/>
      <c r="DQ120" s="179"/>
      <c r="DR120" s="179"/>
      <c r="DS120" s="179"/>
      <c r="DT120" s="179"/>
      <c r="DU120" s="179"/>
      <c r="DV120" s="179"/>
      <c r="DW120" s="179"/>
      <c r="DX120" s="179"/>
      <c r="DY120" s="179"/>
      <c r="DZ120" s="179"/>
      <c r="EA120" s="179"/>
      <c r="EB120" s="179"/>
      <c r="EC120" s="179"/>
      <c r="ED120" s="179"/>
      <c r="EE120" s="179"/>
      <c r="EF120" s="179"/>
      <c r="EG120" s="179"/>
      <c r="EH120" s="179"/>
      <c r="EI120" s="179"/>
      <c r="EJ120" s="179"/>
      <c r="EK120" s="179"/>
      <c r="EL120" s="179"/>
      <c r="EM120" s="179"/>
      <c r="EN120" s="179"/>
      <c r="EO120" s="179"/>
      <c r="EP120" s="179"/>
      <c r="EQ120" s="179"/>
      <c r="ER120" s="179"/>
      <c r="ES120" s="179"/>
      <c r="ET120" s="179"/>
      <c r="EU120" s="179"/>
      <c r="EV120" s="179"/>
      <c r="EW120" s="179"/>
      <c r="EX120" s="179"/>
      <c r="EY120" s="179"/>
      <c r="EZ120" s="179"/>
      <c r="FA120" s="179"/>
      <c r="FB120" s="179"/>
      <c r="FC120" s="179"/>
      <c r="FD120" s="179"/>
      <c r="FE120" s="179"/>
      <c r="FF120" s="179"/>
      <c r="FG120" s="179"/>
      <c r="FH120" s="179"/>
      <c r="FI120" s="179"/>
      <c r="FJ120" s="179"/>
      <c r="FK120" s="179"/>
      <c r="FL120" s="179"/>
      <c r="FM120" s="179"/>
      <c r="FN120" s="179"/>
      <c r="FO120" s="179"/>
      <c r="FP120" s="179"/>
      <c r="FQ120" s="179"/>
      <c r="FR120" s="179"/>
      <c r="FS120" s="179"/>
      <c r="FT120" s="179"/>
      <c r="FU120" s="179"/>
      <c r="FV120" s="179"/>
      <c r="FW120" s="179"/>
      <c r="FX120" s="179"/>
      <c r="FY120" s="179"/>
      <c r="FZ120" s="179"/>
      <c r="GA120" s="179"/>
      <c r="GB120" s="179"/>
      <c r="GC120" s="179"/>
      <c r="GD120" s="179"/>
      <c r="GE120" s="179"/>
      <c r="GF120" s="179"/>
      <c r="GG120" s="179"/>
      <c r="GH120" s="179"/>
      <c r="GI120" s="179"/>
      <c r="GJ120" s="179"/>
      <c r="GK120" s="179"/>
      <c r="GL120" s="179"/>
      <c r="GM120" s="179"/>
      <c r="GN120" s="179"/>
      <c r="GO120" s="179"/>
      <c r="GP120" s="179"/>
      <c r="GQ120" s="179"/>
      <c r="GR120" s="179"/>
      <c r="GS120" s="179"/>
      <c r="GT120" s="179"/>
      <c r="GU120" s="179"/>
      <c r="GV120" s="179"/>
      <c r="GW120" s="179"/>
      <c r="GX120" s="179"/>
      <c r="GY120" s="179"/>
      <c r="GZ120" s="179"/>
      <c r="HA120" s="179"/>
      <c r="HB120" s="179"/>
      <c r="HC120" s="179"/>
      <c r="HD120" s="179"/>
      <c r="HE120" s="179"/>
      <c r="HF120" s="179"/>
      <c r="HG120" s="179"/>
      <c r="HH120" s="179"/>
      <c r="HI120" s="179"/>
      <c r="HJ120" s="179"/>
      <c r="HK120" s="179"/>
      <c r="HL120" s="179"/>
      <c r="HM120" s="179"/>
      <c r="HN120" s="179"/>
      <c r="HO120" s="179"/>
      <c r="HP120" s="179"/>
      <c r="HQ120" s="179"/>
      <c r="HR120" s="179"/>
      <c r="HS120" s="179"/>
      <c r="HT120" s="179"/>
      <c r="HU120" s="179"/>
      <c r="HV120" s="179"/>
      <c r="HW120" s="179"/>
      <c r="HX120" s="179"/>
      <c r="HY120" s="179"/>
      <c r="HZ120" s="179"/>
      <c r="IA120" s="179"/>
      <c r="IB120" s="179"/>
      <c r="IC120" s="179"/>
      <c r="ID120" s="179"/>
      <c r="IE120" s="179"/>
      <c r="IF120" s="179"/>
      <c r="IG120" s="179"/>
      <c r="IH120" s="179"/>
      <c r="II120" s="179"/>
      <c r="IJ120" s="179"/>
      <c r="IK120" s="179"/>
      <c r="IL120" s="179"/>
      <c r="IM120" s="179"/>
      <c r="IN120" s="179"/>
    </row>
    <row r="121" spans="1:248" s="180" customFormat="1" ht="21">
      <c r="A121" s="225"/>
      <c r="B121" s="129"/>
      <c r="C121" s="111"/>
      <c r="D121" s="111"/>
      <c r="E121" s="137"/>
      <c r="F121" s="137"/>
      <c r="G121" s="137"/>
      <c r="H121" s="137"/>
      <c r="I121" s="137"/>
      <c r="J121" s="137"/>
      <c r="K121" s="406"/>
      <c r="L121" s="407"/>
      <c r="M121" s="406"/>
      <c r="N121" s="406"/>
      <c r="O121" s="406"/>
      <c r="P121" s="209"/>
      <c r="Q121" s="209"/>
      <c r="R121" s="20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79"/>
      <c r="BX121" s="179"/>
      <c r="BY121" s="179"/>
      <c r="BZ121" s="179"/>
      <c r="CA121" s="179"/>
      <c r="CB121" s="179"/>
      <c r="CC121" s="179"/>
      <c r="CD121" s="179"/>
      <c r="CE121" s="179"/>
      <c r="CF121" s="179"/>
      <c r="CG121" s="179"/>
      <c r="CH121" s="179"/>
      <c r="CI121" s="179"/>
      <c r="CJ121" s="179"/>
      <c r="CK121" s="179"/>
      <c r="CL121" s="179"/>
      <c r="CM121" s="179"/>
      <c r="CN121" s="179"/>
      <c r="CO121" s="179"/>
      <c r="CP121" s="179"/>
      <c r="CQ121" s="179"/>
      <c r="CR121" s="179"/>
      <c r="CS121" s="179"/>
      <c r="CT121" s="179"/>
      <c r="CU121" s="179"/>
      <c r="CV121" s="179"/>
      <c r="CW121" s="179"/>
      <c r="CX121" s="179"/>
      <c r="CY121" s="179"/>
      <c r="CZ121" s="179"/>
      <c r="DA121" s="179"/>
      <c r="DB121" s="179"/>
      <c r="DC121" s="179"/>
      <c r="DD121" s="179"/>
      <c r="DE121" s="179"/>
      <c r="DF121" s="179"/>
      <c r="DG121" s="179"/>
      <c r="DH121" s="179"/>
      <c r="DI121" s="179"/>
      <c r="DJ121" s="179"/>
      <c r="DK121" s="179"/>
      <c r="DL121" s="179"/>
      <c r="DM121" s="179"/>
      <c r="DN121" s="179"/>
      <c r="DO121" s="179"/>
      <c r="DP121" s="179"/>
      <c r="DQ121" s="179"/>
      <c r="DR121" s="179"/>
      <c r="DS121" s="179"/>
      <c r="DT121" s="179"/>
      <c r="DU121" s="179"/>
      <c r="DV121" s="179"/>
      <c r="DW121" s="179"/>
      <c r="DX121" s="179"/>
      <c r="DY121" s="179"/>
      <c r="DZ121" s="179"/>
      <c r="EA121" s="179"/>
      <c r="EB121" s="179"/>
      <c r="EC121" s="179"/>
      <c r="ED121" s="179"/>
      <c r="EE121" s="179"/>
      <c r="EF121" s="179"/>
      <c r="EG121" s="179"/>
      <c r="EH121" s="179"/>
      <c r="EI121" s="179"/>
      <c r="EJ121" s="179"/>
      <c r="EK121" s="179"/>
      <c r="EL121" s="179"/>
      <c r="EM121" s="179"/>
      <c r="EN121" s="179"/>
      <c r="EO121" s="179"/>
      <c r="EP121" s="179"/>
      <c r="EQ121" s="179"/>
      <c r="ER121" s="179"/>
      <c r="ES121" s="179"/>
      <c r="ET121" s="179"/>
      <c r="EU121" s="179"/>
      <c r="EV121" s="179"/>
      <c r="EW121" s="179"/>
      <c r="EX121" s="179"/>
      <c r="EY121" s="179"/>
      <c r="EZ121" s="179"/>
      <c r="FA121" s="179"/>
      <c r="FB121" s="179"/>
      <c r="FC121" s="179"/>
      <c r="FD121" s="179"/>
      <c r="FE121" s="179"/>
      <c r="FF121" s="179"/>
      <c r="FG121" s="179"/>
      <c r="FH121" s="179"/>
      <c r="FI121" s="179"/>
      <c r="FJ121" s="179"/>
      <c r="FK121" s="179"/>
      <c r="FL121" s="179"/>
      <c r="FM121" s="179"/>
      <c r="FN121" s="179"/>
      <c r="FO121" s="179"/>
      <c r="FP121" s="179"/>
      <c r="FQ121" s="179"/>
      <c r="FR121" s="179"/>
      <c r="FS121" s="179"/>
      <c r="FT121" s="179"/>
      <c r="FU121" s="179"/>
      <c r="FV121" s="179"/>
      <c r="FW121" s="179"/>
      <c r="FX121" s="179"/>
      <c r="FY121" s="179"/>
      <c r="FZ121" s="179"/>
      <c r="GA121" s="179"/>
      <c r="GB121" s="179"/>
      <c r="GC121" s="179"/>
      <c r="GD121" s="179"/>
      <c r="GE121" s="179"/>
      <c r="GF121" s="179"/>
      <c r="GG121" s="179"/>
      <c r="GH121" s="179"/>
      <c r="GI121" s="179"/>
      <c r="GJ121" s="179"/>
      <c r="GK121" s="179"/>
      <c r="GL121" s="179"/>
      <c r="GM121" s="179"/>
      <c r="GN121" s="179"/>
      <c r="GO121" s="179"/>
      <c r="GP121" s="179"/>
      <c r="GQ121" s="179"/>
      <c r="GR121" s="179"/>
      <c r="GS121" s="179"/>
      <c r="GT121" s="179"/>
      <c r="GU121" s="179"/>
      <c r="GV121" s="179"/>
      <c r="GW121" s="179"/>
      <c r="GX121" s="179"/>
      <c r="GY121" s="179"/>
      <c r="GZ121" s="179"/>
      <c r="HA121" s="179"/>
      <c r="HB121" s="179"/>
      <c r="HC121" s="179"/>
      <c r="HD121" s="179"/>
      <c r="HE121" s="179"/>
      <c r="HF121" s="179"/>
      <c r="HG121" s="179"/>
      <c r="HH121" s="179"/>
      <c r="HI121" s="179"/>
      <c r="HJ121" s="179"/>
      <c r="HK121" s="179"/>
      <c r="HL121" s="179"/>
      <c r="HM121" s="179"/>
      <c r="HN121" s="179"/>
      <c r="HO121" s="179"/>
      <c r="HP121" s="179"/>
      <c r="HQ121" s="179"/>
      <c r="HR121" s="179"/>
      <c r="HS121" s="179"/>
      <c r="HT121" s="179"/>
      <c r="HU121" s="179"/>
      <c r="HV121" s="179"/>
      <c r="HW121" s="179"/>
      <c r="HX121" s="179"/>
      <c r="HY121" s="179"/>
      <c r="HZ121" s="179"/>
      <c r="IA121" s="179"/>
      <c r="IB121" s="179"/>
      <c r="IC121" s="179"/>
      <c r="ID121" s="179"/>
      <c r="IE121" s="179"/>
      <c r="IF121" s="179"/>
      <c r="IG121" s="179"/>
      <c r="IH121" s="179"/>
      <c r="II121" s="179"/>
      <c r="IJ121" s="179"/>
      <c r="IK121" s="179"/>
      <c r="IL121" s="179"/>
      <c r="IM121" s="179"/>
      <c r="IN121" s="179"/>
    </row>
    <row r="122" spans="1:248" ht="84">
      <c r="A122" s="222">
        <v>36</v>
      </c>
      <c r="B122" s="254" t="s">
        <v>1511</v>
      </c>
      <c r="C122" s="254" t="s">
        <v>1319</v>
      </c>
      <c r="D122" s="254" t="s">
        <v>1320</v>
      </c>
      <c r="E122" s="254">
        <v>18</v>
      </c>
      <c r="F122" s="254" t="s">
        <v>2619</v>
      </c>
      <c r="G122" s="254"/>
      <c r="H122" s="254"/>
      <c r="I122" s="254" t="s">
        <v>643</v>
      </c>
      <c r="J122" s="254" t="s">
        <v>147</v>
      </c>
      <c r="K122" s="423">
        <v>984.42</v>
      </c>
      <c r="L122" s="466">
        <f>K122/30</f>
        <v>32.814</v>
      </c>
      <c r="M122" s="254">
        <v>1290.77</v>
      </c>
      <c r="N122" s="254">
        <v>1290.77</v>
      </c>
      <c r="O122" s="423">
        <v>984.42</v>
      </c>
      <c r="P122" s="115">
        <v>1</v>
      </c>
      <c r="Q122" s="116"/>
      <c r="R122" s="116"/>
      <c r="S122" s="162" t="s">
        <v>1217</v>
      </c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/>
      <c r="DZ122" s="162"/>
      <c r="EA122" s="162"/>
      <c r="EB122" s="162"/>
      <c r="EC122" s="162"/>
      <c r="ED122" s="162"/>
      <c r="EE122" s="162"/>
      <c r="EF122" s="162"/>
      <c r="EG122" s="162"/>
      <c r="EH122" s="162"/>
      <c r="EI122" s="162"/>
      <c r="EJ122" s="162"/>
      <c r="EK122" s="162"/>
      <c r="EL122" s="162"/>
      <c r="EM122" s="162"/>
      <c r="EN122" s="162"/>
      <c r="EO122" s="162"/>
      <c r="EP122" s="162"/>
      <c r="EQ122" s="162"/>
      <c r="ER122" s="162"/>
      <c r="ES122" s="162"/>
      <c r="ET122" s="162"/>
      <c r="EU122" s="162"/>
      <c r="EV122" s="162"/>
      <c r="EW122" s="162"/>
      <c r="EX122" s="162"/>
      <c r="EY122" s="162"/>
      <c r="EZ122" s="162"/>
      <c r="FA122" s="162"/>
      <c r="FB122" s="162"/>
      <c r="FC122" s="162"/>
      <c r="FD122" s="162"/>
      <c r="FE122" s="162"/>
      <c r="FF122" s="162"/>
      <c r="FG122" s="162"/>
      <c r="FH122" s="162"/>
      <c r="FI122" s="162"/>
      <c r="FJ122" s="162"/>
      <c r="FK122" s="162"/>
      <c r="FL122" s="162"/>
      <c r="FM122" s="162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162"/>
      <c r="FY122" s="162"/>
      <c r="FZ122" s="162"/>
      <c r="GA122" s="162"/>
      <c r="GB122" s="162"/>
      <c r="GC122" s="162"/>
      <c r="GD122" s="162"/>
      <c r="GE122" s="162"/>
      <c r="GF122" s="162"/>
      <c r="GG122" s="162"/>
      <c r="GH122" s="162"/>
      <c r="GI122" s="162"/>
      <c r="GJ122" s="162"/>
      <c r="GK122" s="162"/>
      <c r="GL122" s="162"/>
      <c r="GM122" s="162"/>
      <c r="GN122" s="162"/>
      <c r="GO122" s="162"/>
      <c r="GP122" s="162"/>
      <c r="GQ122" s="162"/>
      <c r="GR122" s="162"/>
      <c r="GS122" s="162"/>
      <c r="GT122" s="162"/>
      <c r="GU122" s="162"/>
      <c r="GV122" s="162"/>
      <c r="GW122" s="162"/>
      <c r="GX122" s="162"/>
      <c r="GY122" s="162"/>
      <c r="GZ122" s="162"/>
      <c r="HA122" s="162"/>
      <c r="HB122" s="162"/>
      <c r="HC122" s="162"/>
      <c r="HD122" s="162"/>
      <c r="HE122" s="162"/>
      <c r="HF122" s="162"/>
      <c r="HG122" s="162"/>
      <c r="HH122" s="162"/>
      <c r="HI122" s="162"/>
      <c r="HJ122" s="162"/>
      <c r="HK122" s="162"/>
      <c r="HL122" s="162"/>
      <c r="HM122" s="162"/>
      <c r="HN122" s="162"/>
      <c r="HO122" s="162"/>
      <c r="HP122" s="162"/>
      <c r="HQ122" s="162"/>
      <c r="HR122" s="162"/>
      <c r="HS122" s="162"/>
      <c r="HT122" s="162"/>
      <c r="HU122" s="162"/>
      <c r="HV122" s="162"/>
      <c r="HW122" s="162"/>
      <c r="HX122" s="162"/>
      <c r="HY122" s="162"/>
      <c r="HZ122" s="162"/>
      <c r="IA122" s="162"/>
      <c r="IB122" s="162"/>
      <c r="IC122" s="162"/>
      <c r="ID122" s="162"/>
      <c r="IE122" s="162"/>
      <c r="IF122" s="162"/>
      <c r="IG122" s="162"/>
      <c r="IH122" s="162"/>
      <c r="II122" s="162"/>
      <c r="IJ122" s="162"/>
      <c r="IK122" s="162"/>
      <c r="IL122" s="162"/>
      <c r="IM122" s="162"/>
      <c r="IN122" s="162"/>
    </row>
    <row r="123" spans="1:248" ht="147">
      <c r="A123" s="163">
        <v>36</v>
      </c>
      <c r="B123" s="164" t="s">
        <v>1511</v>
      </c>
      <c r="C123" s="164" t="s">
        <v>1319</v>
      </c>
      <c r="D123" s="164" t="s">
        <v>1320</v>
      </c>
      <c r="E123" s="164">
        <v>18</v>
      </c>
      <c r="F123" s="164" t="s">
        <v>2878</v>
      </c>
      <c r="G123" s="254"/>
      <c r="H123" s="254"/>
      <c r="I123" s="164" t="s">
        <v>2879</v>
      </c>
      <c r="J123" s="164" t="s">
        <v>578</v>
      </c>
      <c r="K123" s="173">
        <v>1264.2</v>
      </c>
      <c r="L123" s="166">
        <v>42.14</v>
      </c>
      <c r="M123" s="164">
        <v>1290.77</v>
      </c>
      <c r="N123" s="164">
        <v>1290.77</v>
      </c>
      <c r="O123" s="173">
        <v>1264.2</v>
      </c>
      <c r="P123" s="115">
        <v>2</v>
      </c>
      <c r="Q123" s="116"/>
      <c r="R123" s="116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2"/>
      <c r="ES123" s="162"/>
      <c r="ET123" s="162"/>
      <c r="EU123" s="162"/>
      <c r="EV123" s="162"/>
      <c r="EW123" s="162"/>
      <c r="EX123" s="162"/>
      <c r="EY123" s="162"/>
      <c r="EZ123" s="162"/>
      <c r="FA123" s="162"/>
      <c r="FB123" s="162"/>
      <c r="FC123" s="162"/>
      <c r="FD123" s="162"/>
      <c r="FE123" s="162"/>
      <c r="FF123" s="162"/>
      <c r="FG123" s="162"/>
      <c r="FH123" s="162"/>
      <c r="FI123" s="162"/>
      <c r="FJ123" s="162"/>
      <c r="FK123" s="162"/>
      <c r="FL123" s="162"/>
      <c r="FM123" s="162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2"/>
      <c r="GK123" s="162"/>
      <c r="GL123" s="162"/>
      <c r="GM123" s="162"/>
      <c r="GN123" s="162"/>
      <c r="GO123" s="162"/>
      <c r="GP123" s="162"/>
      <c r="GQ123" s="162"/>
      <c r="GR123" s="162"/>
      <c r="GS123" s="162"/>
      <c r="GT123" s="162"/>
      <c r="GU123" s="162"/>
      <c r="GV123" s="162"/>
      <c r="GW123" s="162"/>
      <c r="GX123" s="162"/>
      <c r="GY123" s="162"/>
      <c r="GZ123" s="162"/>
      <c r="HA123" s="162"/>
      <c r="HB123" s="162"/>
      <c r="HC123" s="162"/>
      <c r="HD123" s="162"/>
      <c r="HE123" s="162"/>
      <c r="HF123" s="162"/>
      <c r="HG123" s="162"/>
      <c r="HH123" s="162"/>
      <c r="HI123" s="162"/>
      <c r="HJ123" s="162"/>
      <c r="HK123" s="162"/>
      <c r="HL123" s="162"/>
      <c r="HM123" s="162"/>
      <c r="HN123" s="162"/>
      <c r="HO123" s="162"/>
      <c r="HP123" s="162"/>
      <c r="HQ123" s="162"/>
      <c r="HR123" s="162"/>
      <c r="HS123" s="162"/>
      <c r="HT123" s="162"/>
      <c r="HU123" s="162"/>
      <c r="HV123" s="162"/>
      <c r="HW123" s="162"/>
      <c r="HX123" s="162"/>
      <c r="HY123" s="162"/>
      <c r="HZ123" s="162"/>
      <c r="IA123" s="162"/>
      <c r="IB123" s="162"/>
      <c r="IC123" s="162"/>
      <c r="ID123" s="162"/>
      <c r="IE123" s="162"/>
      <c r="IF123" s="162"/>
      <c r="IG123" s="162"/>
      <c r="IH123" s="162"/>
      <c r="II123" s="162"/>
      <c r="IJ123" s="162"/>
      <c r="IK123" s="162"/>
      <c r="IL123" s="162"/>
      <c r="IM123" s="162"/>
      <c r="IN123" s="162"/>
    </row>
    <row r="124" spans="1:248" ht="105">
      <c r="A124" s="222">
        <v>36</v>
      </c>
      <c r="B124" s="254" t="s">
        <v>1511</v>
      </c>
      <c r="C124" s="254" t="s">
        <v>1319</v>
      </c>
      <c r="D124" s="291" t="s">
        <v>1320</v>
      </c>
      <c r="E124" s="254">
        <v>18</v>
      </c>
      <c r="F124" s="182" t="s">
        <v>1651</v>
      </c>
      <c r="G124" s="254"/>
      <c r="H124" s="254"/>
      <c r="I124" s="498" t="s">
        <v>1652</v>
      </c>
      <c r="J124" s="493" t="s">
        <v>1650</v>
      </c>
      <c r="K124" s="403">
        <v>1290.77</v>
      </c>
      <c r="L124" s="254">
        <v>43.03</v>
      </c>
      <c r="M124" s="254">
        <v>1290.77</v>
      </c>
      <c r="N124" s="254">
        <f>M124</f>
        <v>1290.77</v>
      </c>
      <c r="O124" s="403">
        <v>1290.77</v>
      </c>
      <c r="P124" s="115">
        <v>3</v>
      </c>
      <c r="Q124" s="116"/>
      <c r="R124" s="116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62"/>
      <c r="DN124" s="162"/>
      <c r="DO124" s="162"/>
      <c r="DP124" s="162"/>
      <c r="DQ124" s="162"/>
      <c r="DR124" s="162"/>
      <c r="DS124" s="162"/>
      <c r="DT124" s="162"/>
      <c r="DU124" s="162"/>
      <c r="DV124" s="162"/>
      <c r="DW124" s="162"/>
      <c r="DX124" s="162"/>
      <c r="DY124" s="162"/>
      <c r="DZ124" s="162"/>
      <c r="EA124" s="162"/>
      <c r="EB124" s="162"/>
      <c r="EC124" s="162"/>
      <c r="ED124" s="162"/>
      <c r="EE124" s="162"/>
      <c r="EF124" s="162"/>
      <c r="EG124" s="162"/>
      <c r="EH124" s="162"/>
      <c r="EI124" s="162"/>
      <c r="EJ124" s="162"/>
      <c r="EK124" s="162"/>
      <c r="EL124" s="162"/>
      <c r="EM124" s="162"/>
      <c r="EN124" s="162"/>
      <c r="EO124" s="162"/>
      <c r="EP124" s="162"/>
      <c r="EQ124" s="162"/>
      <c r="ER124" s="162"/>
      <c r="ES124" s="162"/>
      <c r="ET124" s="162"/>
      <c r="EU124" s="162"/>
      <c r="EV124" s="162"/>
      <c r="EW124" s="162"/>
      <c r="EX124" s="162"/>
      <c r="EY124" s="162"/>
      <c r="EZ124" s="162"/>
      <c r="FA124" s="162"/>
      <c r="FB124" s="162"/>
      <c r="FC124" s="162"/>
      <c r="FD124" s="162"/>
      <c r="FE124" s="162"/>
      <c r="FF124" s="162"/>
      <c r="FG124" s="162"/>
      <c r="FH124" s="162"/>
      <c r="FI124" s="162"/>
      <c r="FJ124" s="162"/>
      <c r="FK124" s="162"/>
      <c r="FL124" s="162"/>
      <c r="FM124" s="162"/>
      <c r="FN124" s="162"/>
      <c r="FO124" s="162"/>
      <c r="FP124" s="162"/>
      <c r="FQ124" s="162"/>
      <c r="FR124" s="162"/>
      <c r="FS124" s="162"/>
      <c r="FT124" s="162"/>
      <c r="FU124" s="162"/>
      <c r="FV124" s="162"/>
      <c r="FW124" s="162"/>
      <c r="FX124" s="162"/>
      <c r="FY124" s="162"/>
      <c r="FZ124" s="162"/>
      <c r="GA124" s="162"/>
      <c r="GB124" s="162"/>
      <c r="GC124" s="162"/>
      <c r="GD124" s="162"/>
      <c r="GE124" s="162"/>
      <c r="GF124" s="162"/>
      <c r="GG124" s="162"/>
      <c r="GH124" s="162"/>
      <c r="GI124" s="162"/>
      <c r="GJ124" s="162"/>
      <c r="GK124" s="162"/>
      <c r="GL124" s="162"/>
      <c r="GM124" s="162"/>
      <c r="GN124" s="162"/>
      <c r="GO124" s="162"/>
      <c r="GP124" s="162"/>
      <c r="GQ124" s="162"/>
      <c r="GR124" s="162"/>
      <c r="GS124" s="162"/>
      <c r="GT124" s="162"/>
      <c r="GU124" s="162"/>
      <c r="GV124" s="162"/>
      <c r="GW124" s="162"/>
      <c r="GX124" s="162"/>
      <c r="GY124" s="162"/>
      <c r="GZ124" s="162"/>
      <c r="HA124" s="162"/>
      <c r="HB124" s="162"/>
      <c r="HC124" s="162"/>
      <c r="HD124" s="162"/>
      <c r="HE124" s="162"/>
      <c r="HF124" s="162"/>
      <c r="HG124" s="162"/>
      <c r="HH124" s="162"/>
      <c r="HI124" s="162"/>
      <c r="HJ124" s="162"/>
      <c r="HK124" s="162"/>
      <c r="HL124" s="162"/>
      <c r="HM124" s="162"/>
      <c r="HN124" s="162"/>
      <c r="HO124" s="162"/>
      <c r="HP124" s="162"/>
      <c r="HQ124" s="162"/>
      <c r="HR124" s="162"/>
      <c r="HS124" s="162"/>
      <c r="HT124" s="162"/>
      <c r="HU124" s="162"/>
      <c r="HV124" s="162"/>
      <c r="HW124" s="162"/>
      <c r="HX124" s="162"/>
      <c r="HY124" s="162"/>
      <c r="HZ124" s="162"/>
      <c r="IA124" s="162"/>
      <c r="IB124" s="162"/>
      <c r="IC124" s="162"/>
      <c r="ID124" s="162"/>
      <c r="IE124" s="162"/>
      <c r="IF124" s="162"/>
      <c r="IG124" s="162"/>
      <c r="IH124" s="162"/>
      <c r="II124" s="162"/>
      <c r="IJ124" s="162"/>
      <c r="IK124" s="162"/>
      <c r="IL124" s="162"/>
      <c r="IM124" s="162"/>
      <c r="IN124" s="162"/>
    </row>
    <row r="125" spans="1:248" ht="21">
      <c r="A125" s="225"/>
      <c r="B125" s="137"/>
      <c r="C125" s="137"/>
      <c r="D125" s="137"/>
      <c r="E125" s="137"/>
      <c r="F125" s="212"/>
      <c r="G125" s="137"/>
      <c r="H125" s="137"/>
      <c r="I125" s="499"/>
      <c r="J125" s="495"/>
      <c r="K125" s="406"/>
      <c r="L125" s="137"/>
      <c r="M125" s="137"/>
      <c r="N125" s="137"/>
      <c r="O125" s="137"/>
      <c r="P125" s="133"/>
      <c r="Q125" s="133"/>
      <c r="R125" s="133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/>
      <c r="DP125" s="162"/>
      <c r="DQ125" s="162"/>
      <c r="DR125" s="162"/>
      <c r="DS125" s="162"/>
      <c r="DT125" s="162"/>
      <c r="DU125" s="162"/>
      <c r="DV125" s="162"/>
      <c r="DW125" s="162"/>
      <c r="DX125" s="162"/>
      <c r="DY125" s="162"/>
      <c r="DZ125" s="162"/>
      <c r="EA125" s="162"/>
      <c r="EB125" s="162"/>
      <c r="EC125" s="162"/>
      <c r="ED125" s="162"/>
      <c r="EE125" s="162"/>
      <c r="EF125" s="162"/>
      <c r="EG125" s="162"/>
      <c r="EH125" s="162"/>
      <c r="EI125" s="162"/>
      <c r="EJ125" s="162"/>
      <c r="EK125" s="162"/>
      <c r="EL125" s="162"/>
      <c r="EM125" s="162"/>
      <c r="EN125" s="162"/>
      <c r="EO125" s="162"/>
      <c r="EP125" s="162"/>
      <c r="EQ125" s="162"/>
      <c r="ER125" s="162"/>
      <c r="ES125" s="162"/>
      <c r="ET125" s="162"/>
      <c r="EU125" s="162"/>
      <c r="EV125" s="162"/>
      <c r="EW125" s="162"/>
      <c r="EX125" s="162"/>
      <c r="EY125" s="162"/>
      <c r="EZ125" s="162"/>
      <c r="FA125" s="162"/>
      <c r="FB125" s="162"/>
      <c r="FC125" s="162"/>
      <c r="FD125" s="162"/>
      <c r="FE125" s="162"/>
      <c r="FF125" s="162"/>
      <c r="FG125" s="162"/>
      <c r="FH125" s="162"/>
      <c r="FI125" s="162"/>
      <c r="FJ125" s="162"/>
      <c r="FK125" s="162"/>
      <c r="FL125" s="162"/>
      <c r="FM125" s="162"/>
      <c r="FN125" s="162"/>
      <c r="FO125" s="162"/>
      <c r="FP125" s="162"/>
      <c r="FQ125" s="162"/>
      <c r="FR125" s="162"/>
      <c r="FS125" s="162"/>
      <c r="FT125" s="162"/>
      <c r="FU125" s="162"/>
      <c r="FV125" s="162"/>
      <c r="FW125" s="162"/>
      <c r="FX125" s="162"/>
      <c r="FY125" s="162"/>
      <c r="FZ125" s="162"/>
      <c r="GA125" s="162"/>
      <c r="GB125" s="162"/>
      <c r="GC125" s="162"/>
      <c r="GD125" s="162"/>
      <c r="GE125" s="162"/>
      <c r="GF125" s="162"/>
      <c r="GG125" s="162"/>
      <c r="GH125" s="162"/>
      <c r="GI125" s="162"/>
      <c r="GJ125" s="162"/>
      <c r="GK125" s="162"/>
      <c r="GL125" s="162"/>
      <c r="GM125" s="162"/>
      <c r="GN125" s="162"/>
      <c r="GO125" s="162"/>
      <c r="GP125" s="162"/>
      <c r="GQ125" s="162"/>
      <c r="GR125" s="162"/>
      <c r="GS125" s="162"/>
      <c r="GT125" s="162"/>
      <c r="GU125" s="162"/>
      <c r="GV125" s="162"/>
      <c r="GW125" s="162"/>
      <c r="GX125" s="162"/>
      <c r="GY125" s="162"/>
      <c r="GZ125" s="162"/>
      <c r="HA125" s="162"/>
      <c r="HB125" s="162"/>
      <c r="HC125" s="162"/>
      <c r="HD125" s="162"/>
      <c r="HE125" s="162"/>
      <c r="HF125" s="162"/>
      <c r="HG125" s="162"/>
      <c r="HH125" s="162"/>
      <c r="HI125" s="162"/>
      <c r="HJ125" s="162"/>
      <c r="HK125" s="162"/>
      <c r="HL125" s="162"/>
      <c r="HM125" s="162"/>
      <c r="HN125" s="162"/>
      <c r="HO125" s="162"/>
      <c r="HP125" s="162"/>
      <c r="HQ125" s="162"/>
      <c r="HR125" s="162"/>
      <c r="HS125" s="162"/>
      <c r="HT125" s="162"/>
      <c r="HU125" s="162"/>
      <c r="HV125" s="162"/>
      <c r="HW125" s="162"/>
      <c r="HX125" s="162"/>
      <c r="HY125" s="162"/>
      <c r="HZ125" s="162"/>
      <c r="IA125" s="162"/>
      <c r="IB125" s="162"/>
      <c r="IC125" s="162"/>
      <c r="ID125" s="162"/>
      <c r="IE125" s="162"/>
      <c r="IF125" s="162"/>
      <c r="IG125" s="162"/>
      <c r="IH125" s="162"/>
      <c r="II125" s="162"/>
      <c r="IJ125" s="162"/>
      <c r="IK125" s="162"/>
      <c r="IL125" s="162"/>
      <c r="IM125" s="162"/>
      <c r="IN125" s="162"/>
    </row>
    <row r="126" spans="1:248" ht="84">
      <c r="A126" s="222">
        <v>37</v>
      </c>
      <c r="B126" s="254" t="s">
        <v>1511</v>
      </c>
      <c r="C126" s="254" t="s">
        <v>1319</v>
      </c>
      <c r="D126" s="254" t="s">
        <v>1321</v>
      </c>
      <c r="E126" s="254">
        <v>18</v>
      </c>
      <c r="F126" s="254" t="s">
        <v>2620</v>
      </c>
      <c r="G126" s="254"/>
      <c r="H126" s="254"/>
      <c r="I126" s="254" t="s">
        <v>643</v>
      </c>
      <c r="J126" s="254" t="s">
        <v>147</v>
      </c>
      <c r="K126" s="254">
        <v>1442.19</v>
      </c>
      <c r="L126" s="466">
        <f>K126/30</f>
        <v>48.073</v>
      </c>
      <c r="M126" s="254">
        <v>1936.16</v>
      </c>
      <c r="N126" s="254">
        <v>1936.16</v>
      </c>
      <c r="O126" s="254">
        <v>1442.19</v>
      </c>
      <c r="P126" s="115">
        <v>1</v>
      </c>
      <c r="Q126" s="116"/>
      <c r="R126" s="116"/>
      <c r="S126" s="162" t="s">
        <v>1217</v>
      </c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  <c r="EM126" s="162"/>
      <c r="EN126" s="162"/>
      <c r="EO126" s="162"/>
      <c r="EP126" s="162"/>
      <c r="EQ126" s="162"/>
      <c r="ER126" s="162"/>
      <c r="ES126" s="162"/>
      <c r="ET126" s="162"/>
      <c r="EU126" s="162"/>
      <c r="EV126" s="162"/>
      <c r="EW126" s="162"/>
      <c r="EX126" s="162"/>
      <c r="EY126" s="162"/>
      <c r="EZ126" s="162"/>
      <c r="FA126" s="162"/>
      <c r="FB126" s="162"/>
      <c r="FC126" s="162"/>
      <c r="FD126" s="162"/>
      <c r="FE126" s="162"/>
      <c r="FF126" s="162"/>
      <c r="FG126" s="162"/>
      <c r="FH126" s="162"/>
      <c r="FI126" s="162"/>
      <c r="FJ126" s="162"/>
      <c r="FK126" s="162"/>
      <c r="FL126" s="162"/>
      <c r="FM126" s="162"/>
      <c r="FN126" s="162"/>
      <c r="FO126" s="162"/>
      <c r="FP126" s="162"/>
      <c r="FQ126" s="162"/>
      <c r="FR126" s="162"/>
      <c r="FS126" s="162"/>
      <c r="FT126" s="162"/>
      <c r="FU126" s="162"/>
      <c r="FV126" s="162"/>
      <c r="FW126" s="162"/>
      <c r="FX126" s="162"/>
      <c r="FY126" s="162"/>
      <c r="FZ126" s="162"/>
      <c r="GA126" s="162"/>
      <c r="GB126" s="162"/>
      <c r="GC126" s="162"/>
      <c r="GD126" s="162"/>
      <c r="GE126" s="162"/>
      <c r="GF126" s="162"/>
      <c r="GG126" s="162"/>
      <c r="GH126" s="162"/>
      <c r="GI126" s="162"/>
      <c r="GJ126" s="162"/>
      <c r="GK126" s="162"/>
      <c r="GL126" s="162"/>
      <c r="GM126" s="162"/>
      <c r="GN126" s="162"/>
      <c r="GO126" s="162"/>
      <c r="GP126" s="162"/>
      <c r="GQ126" s="162"/>
      <c r="GR126" s="162"/>
      <c r="GS126" s="162"/>
      <c r="GT126" s="162"/>
      <c r="GU126" s="162"/>
      <c r="GV126" s="162"/>
      <c r="GW126" s="162"/>
      <c r="GX126" s="162"/>
      <c r="GY126" s="162"/>
      <c r="GZ126" s="162"/>
      <c r="HA126" s="162"/>
      <c r="HB126" s="162"/>
      <c r="HC126" s="162"/>
      <c r="HD126" s="162"/>
      <c r="HE126" s="162"/>
      <c r="HF126" s="162"/>
      <c r="HG126" s="162"/>
      <c r="HH126" s="162"/>
      <c r="HI126" s="162"/>
      <c r="HJ126" s="162"/>
      <c r="HK126" s="162"/>
      <c r="HL126" s="162"/>
      <c r="HM126" s="162"/>
      <c r="HN126" s="162"/>
      <c r="HO126" s="162"/>
      <c r="HP126" s="162"/>
      <c r="HQ126" s="162"/>
      <c r="HR126" s="162"/>
      <c r="HS126" s="162"/>
      <c r="HT126" s="162"/>
      <c r="HU126" s="162"/>
      <c r="HV126" s="162"/>
      <c r="HW126" s="162"/>
      <c r="HX126" s="162"/>
      <c r="HY126" s="162"/>
      <c r="HZ126" s="162"/>
      <c r="IA126" s="162"/>
      <c r="IB126" s="162"/>
      <c r="IC126" s="162"/>
      <c r="ID126" s="162"/>
      <c r="IE126" s="162"/>
      <c r="IF126" s="162"/>
      <c r="IG126" s="162"/>
      <c r="IH126" s="162"/>
      <c r="II126" s="162"/>
      <c r="IJ126" s="162"/>
      <c r="IK126" s="162"/>
      <c r="IL126" s="162"/>
      <c r="IM126" s="162"/>
      <c r="IN126" s="162"/>
    </row>
    <row r="127" spans="1:248" ht="147">
      <c r="A127" s="163">
        <v>37</v>
      </c>
      <c r="B127" s="164" t="s">
        <v>1511</v>
      </c>
      <c r="C127" s="164" t="s">
        <v>1319</v>
      </c>
      <c r="D127" s="164" t="s">
        <v>1321</v>
      </c>
      <c r="E127" s="164">
        <v>18</v>
      </c>
      <c r="F127" s="164" t="s">
        <v>2880</v>
      </c>
      <c r="G127" s="254"/>
      <c r="H127" s="254"/>
      <c r="I127" s="164" t="s">
        <v>2881</v>
      </c>
      <c r="J127" s="164" t="s">
        <v>578</v>
      </c>
      <c r="K127" s="173">
        <v>1903.2</v>
      </c>
      <c r="L127" s="173">
        <v>63.44</v>
      </c>
      <c r="M127" s="164">
        <v>1936.16</v>
      </c>
      <c r="N127" s="164">
        <v>1936.16</v>
      </c>
      <c r="O127" s="173">
        <v>1903.2</v>
      </c>
      <c r="P127" s="115">
        <v>2</v>
      </c>
      <c r="Q127" s="116"/>
      <c r="R127" s="116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2"/>
      <c r="DN127" s="162"/>
      <c r="DO127" s="162"/>
      <c r="DP127" s="162"/>
      <c r="DQ127" s="162"/>
      <c r="DR127" s="162"/>
      <c r="DS127" s="162"/>
      <c r="DT127" s="162"/>
      <c r="DU127" s="162"/>
      <c r="DV127" s="162"/>
      <c r="DW127" s="162"/>
      <c r="DX127" s="162"/>
      <c r="DY127" s="162"/>
      <c r="DZ127" s="162"/>
      <c r="EA127" s="162"/>
      <c r="EB127" s="162"/>
      <c r="EC127" s="162"/>
      <c r="ED127" s="162"/>
      <c r="EE127" s="162"/>
      <c r="EF127" s="162"/>
      <c r="EG127" s="162"/>
      <c r="EH127" s="162"/>
      <c r="EI127" s="162"/>
      <c r="EJ127" s="162"/>
      <c r="EK127" s="162"/>
      <c r="EL127" s="162"/>
      <c r="EM127" s="162"/>
      <c r="EN127" s="162"/>
      <c r="EO127" s="162"/>
      <c r="EP127" s="162"/>
      <c r="EQ127" s="162"/>
      <c r="ER127" s="162"/>
      <c r="ES127" s="162"/>
      <c r="ET127" s="162"/>
      <c r="EU127" s="162"/>
      <c r="EV127" s="162"/>
      <c r="EW127" s="162"/>
      <c r="EX127" s="162"/>
      <c r="EY127" s="162"/>
      <c r="EZ127" s="162"/>
      <c r="FA127" s="162"/>
      <c r="FB127" s="162"/>
      <c r="FC127" s="162"/>
      <c r="FD127" s="162"/>
      <c r="FE127" s="162"/>
      <c r="FF127" s="162"/>
      <c r="FG127" s="162"/>
      <c r="FH127" s="162"/>
      <c r="FI127" s="162"/>
      <c r="FJ127" s="162"/>
      <c r="FK127" s="162"/>
      <c r="FL127" s="162"/>
      <c r="FM127" s="162"/>
      <c r="FN127" s="162"/>
      <c r="FO127" s="162"/>
      <c r="FP127" s="162"/>
      <c r="FQ127" s="162"/>
      <c r="FR127" s="162"/>
      <c r="FS127" s="162"/>
      <c r="FT127" s="162"/>
      <c r="FU127" s="162"/>
      <c r="FV127" s="162"/>
      <c r="FW127" s="162"/>
      <c r="FX127" s="162"/>
      <c r="FY127" s="162"/>
      <c r="FZ127" s="162"/>
      <c r="GA127" s="162"/>
      <c r="GB127" s="162"/>
      <c r="GC127" s="162"/>
      <c r="GD127" s="162"/>
      <c r="GE127" s="162"/>
      <c r="GF127" s="162"/>
      <c r="GG127" s="162"/>
      <c r="GH127" s="162"/>
      <c r="GI127" s="162"/>
      <c r="GJ127" s="162"/>
      <c r="GK127" s="162"/>
      <c r="GL127" s="162"/>
      <c r="GM127" s="162"/>
      <c r="GN127" s="162"/>
      <c r="GO127" s="162"/>
      <c r="GP127" s="162"/>
      <c r="GQ127" s="162"/>
      <c r="GR127" s="162"/>
      <c r="GS127" s="162"/>
      <c r="GT127" s="162"/>
      <c r="GU127" s="162"/>
      <c r="GV127" s="162"/>
      <c r="GW127" s="162"/>
      <c r="GX127" s="162"/>
      <c r="GY127" s="162"/>
      <c r="GZ127" s="162"/>
      <c r="HA127" s="162"/>
      <c r="HB127" s="162"/>
      <c r="HC127" s="162"/>
      <c r="HD127" s="162"/>
      <c r="HE127" s="162"/>
      <c r="HF127" s="162"/>
      <c r="HG127" s="162"/>
      <c r="HH127" s="162"/>
      <c r="HI127" s="162"/>
      <c r="HJ127" s="162"/>
      <c r="HK127" s="162"/>
      <c r="HL127" s="162"/>
      <c r="HM127" s="162"/>
      <c r="HN127" s="162"/>
      <c r="HO127" s="162"/>
      <c r="HP127" s="162"/>
      <c r="HQ127" s="162"/>
      <c r="HR127" s="162"/>
      <c r="HS127" s="162"/>
      <c r="HT127" s="162"/>
      <c r="HU127" s="162"/>
      <c r="HV127" s="162"/>
      <c r="HW127" s="162"/>
      <c r="HX127" s="162"/>
      <c r="HY127" s="162"/>
      <c r="HZ127" s="162"/>
      <c r="IA127" s="162"/>
      <c r="IB127" s="162"/>
      <c r="IC127" s="162"/>
      <c r="ID127" s="162"/>
      <c r="IE127" s="162"/>
      <c r="IF127" s="162"/>
      <c r="IG127" s="162"/>
      <c r="IH127" s="162"/>
      <c r="II127" s="162"/>
      <c r="IJ127" s="162"/>
      <c r="IK127" s="162"/>
      <c r="IL127" s="162"/>
      <c r="IM127" s="162"/>
      <c r="IN127" s="162"/>
    </row>
    <row r="128" spans="1:248" ht="105">
      <c r="A128" s="222">
        <v>37</v>
      </c>
      <c r="B128" s="254" t="s">
        <v>1511</v>
      </c>
      <c r="C128" s="254" t="s">
        <v>1319</v>
      </c>
      <c r="D128" s="291" t="s">
        <v>1321</v>
      </c>
      <c r="E128" s="254">
        <v>18</v>
      </c>
      <c r="F128" s="182" t="s">
        <v>1653</v>
      </c>
      <c r="G128" s="254"/>
      <c r="H128" s="254"/>
      <c r="I128" s="498" t="s">
        <v>1652</v>
      </c>
      <c r="J128" s="493" t="s">
        <v>1650</v>
      </c>
      <c r="K128" s="403">
        <v>1936.16</v>
      </c>
      <c r="L128" s="254">
        <v>64.54</v>
      </c>
      <c r="M128" s="254">
        <v>1936.16</v>
      </c>
      <c r="N128" s="254">
        <f>M128</f>
        <v>1936.16</v>
      </c>
      <c r="O128" s="403">
        <v>1936.16</v>
      </c>
      <c r="P128" s="115">
        <v>3</v>
      </c>
      <c r="Q128" s="116"/>
      <c r="R128" s="116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  <c r="EM128" s="162"/>
      <c r="EN128" s="162"/>
      <c r="EO128" s="162"/>
      <c r="EP128" s="162"/>
      <c r="EQ128" s="162"/>
      <c r="ER128" s="162"/>
      <c r="ES128" s="162"/>
      <c r="ET128" s="162"/>
      <c r="EU128" s="162"/>
      <c r="EV128" s="162"/>
      <c r="EW128" s="162"/>
      <c r="EX128" s="162"/>
      <c r="EY128" s="162"/>
      <c r="EZ128" s="162"/>
      <c r="FA128" s="162"/>
      <c r="FB128" s="162"/>
      <c r="FC128" s="162"/>
      <c r="FD128" s="162"/>
      <c r="FE128" s="162"/>
      <c r="FF128" s="162"/>
      <c r="FG128" s="162"/>
      <c r="FH128" s="162"/>
      <c r="FI128" s="162"/>
      <c r="FJ128" s="162"/>
      <c r="FK128" s="162"/>
      <c r="FL128" s="162"/>
      <c r="FM128" s="162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62"/>
      <c r="GB128" s="162"/>
      <c r="GC128" s="162"/>
      <c r="GD128" s="162"/>
      <c r="GE128" s="162"/>
      <c r="GF128" s="162"/>
      <c r="GG128" s="162"/>
      <c r="GH128" s="162"/>
      <c r="GI128" s="162"/>
      <c r="GJ128" s="162"/>
      <c r="GK128" s="162"/>
      <c r="GL128" s="162"/>
      <c r="GM128" s="162"/>
      <c r="GN128" s="162"/>
      <c r="GO128" s="162"/>
      <c r="GP128" s="162"/>
      <c r="GQ128" s="162"/>
      <c r="GR128" s="162"/>
      <c r="GS128" s="162"/>
      <c r="GT128" s="162"/>
      <c r="GU128" s="162"/>
      <c r="GV128" s="162"/>
      <c r="GW128" s="162"/>
      <c r="GX128" s="162"/>
      <c r="GY128" s="162"/>
      <c r="GZ128" s="162"/>
      <c r="HA128" s="162"/>
      <c r="HB128" s="162"/>
      <c r="HC128" s="162"/>
      <c r="HD128" s="162"/>
      <c r="HE128" s="162"/>
      <c r="HF128" s="162"/>
      <c r="HG128" s="162"/>
      <c r="HH128" s="162"/>
      <c r="HI128" s="162"/>
      <c r="HJ128" s="162"/>
      <c r="HK128" s="162"/>
      <c r="HL128" s="162"/>
      <c r="HM128" s="162"/>
      <c r="HN128" s="162"/>
      <c r="HO128" s="162"/>
      <c r="HP128" s="162"/>
      <c r="HQ128" s="162"/>
      <c r="HR128" s="162"/>
      <c r="HS128" s="162"/>
      <c r="HT128" s="162"/>
      <c r="HU128" s="162"/>
      <c r="HV128" s="162"/>
      <c r="HW128" s="162"/>
      <c r="HX128" s="162"/>
      <c r="HY128" s="162"/>
      <c r="HZ128" s="162"/>
      <c r="IA128" s="162"/>
      <c r="IB128" s="162"/>
      <c r="IC128" s="162"/>
      <c r="ID128" s="162"/>
      <c r="IE128" s="162"/>
      <c r="IF128" s="162"/>
      <c r="IG128" s="162"/>
      <c r="IH128" s="162"/>
      <c r="II128" s="162"/>
      <c r="IJ128" s="162"/>
      <c r="IK128" s="162"/>
      <c r="IL128" s="162"/>
      <c r="IM128" s="162"/>
      <c r="IN128" s="162"/>
    </row>
    <row r="129" spans="1:248" ht="21">
      <c r="A129" s="225"/>
      <c r="B129" s="137"/>
      <c r="C129" s="137"/>
      <c r="D129" s="137"/>
      <c r="E129" s="137"/>
      <c r="F129" s="212"/>
      <c r="G129" s="137"/>
      <c r="H129" s="137"/>
      <c r="I129" s="499"/>
      <c r="J129" s="495"/>
      <c r="K129" s="406"/>
      <c r="L129" s="137"/>
      <c r="M129" s="137"/>
      <c r="N129" s="137"/>
      <c r="O129" s="137"/>
      <c r="P129" s="133"/>
      <c r="Q129" s="133"/>
      <c r="R129" s="133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  <c r="EM129" s="162"/>
      <c r="EN129" s="162"/>
      <c r="EO129" s="162"/>
      <c r="EP129" s="162"/>
      <c r="EQ129" s="162"/>
      <c r="ER129" s="162"/>
      <c r="ES129" s="162"/>
      <c r="ET129" s="162"/>
      <c r="EU129" s="162"/>
      <c r="EV129" s="162"/>
      <c r="EW129" s="162"/>
      <c r="EX129" s="162"/>
      <c r="EY129" s="162"/>
      <c r="EZ129" s="162"/>
      <c r="FA129" s="162"/>
      <c r="FB129" s="162"/>
      <c r="FC129" s="162"/>
      <c r="FD129" s="162"/>
      <c r="FE129" s="162"/>
      <c r="FF129" s="162"/>
      <c r="FG129" s="162"/>
      <c r="FH129" s="162"/>
      <c r="FI129" s="162"/>
      <c r="FJ129" s="162"/>
      <c r="FK129" s="162"/>
      <c r="FL129" s="162"/>
      <c r="FM129" s="162"/>
      <c r="FN129" s="162"/>
      <c r="FO129" s="162"/>
      <c r="FP129" s="162"/>
      <c r="FQ129" s="162"/>
      <c r="FR129" s="162"/>
      <c r="FS129" s="162"/>
      <c r="FT129" s="162"/>
      <c r="FU129" s="162"/>
      <c r="FV129" s="162"/>
      <c r="FW129" s="162"/>
      <c r="FX129" s="162"/>
      <c r="FY129" s="162"/>
      <c r="FZ129" s="162"/>
      <c r="GA129" s="162"/>
      <c r="GB129" s="162"/>
      <c r="GC129" s="162"/>
      <c r="GD129" s="162"/>
      <c r="GE129" s="162"/>
      <c r="GF129" s="162"/>
      <c r="GG129" s="162"/>
      <c r="GH129" s="162"/>
      <c r="GI129" s="162"/>
      <c r="GJ129" s="162"/>
      <c r="GK129" s="162"/>
      <c r="GL129" s="162"/>
      <c r="GM129" s="162"/>
      <c r="GN129" s="162"/>
      <c r="GO129" s="162"/>
      <c r="GP129" s="162"/>
      <c r="GQ129" s="162"/>
      <c r="GR129" s="162"/>
      <c r="GS129" s="162"/>
      <c r="GT129" s="162"/>
      <c r="GU129" s="162"/>
      <c r="GV129" s="162"/>
      <c r="GW129" s="162"/>
      <c r="GX129" s="162"/>
      <c r="GY129" s="162"/>
      <c r="GZ129" s="162"/>
      <c r="HA129" s="162"/>
      <c r="HB129" s="162"/>
      <c r="HC129" s="162"/>
      <c r="HD129" s="162"/>
      <c r="HE129" s="162"/>
      <c r="HF129" s="162"/>
      <c r="HG129" s="162"/>
      <c r="HH129" s="162"/>
      <c r="HI129" s="162"/>
      <c r="HJ129" s="162"/>
      <c r="HK129" s="162"/>
      <c r="HL129" s="162"/>
      <c r="HM129" s="162"/>
      <c r="HN129" s="162"/>
      <c r="HO129" s="162"/>
      <c r="HP129" s="162"/>
      <c r="HQ129" s="162"/>
      <c r="HR129" s="162"/>
      <c r="HS129" s="162"/>
      <c r="HT129" s="162"/>
      <c r="HU129" s="162"/>
      <c r="HV129" s="162"/>
      <c r="HW129" s="162"/>
      <c r="HX129" s="162"/>
      <c r="HY129" s="162"/>
      <c r="HZ129" s="162"/>
      <c r="IA129" s="162"/>
      <c r="IB129" s="162"/>
      <c r="IC129" s="162"/>
      <c r="ID129" s="162"/>
      <c r="IE129" s="162"/>
      <c r="IF129" s="162"/>
      <c r="IG129" s="162"/>
      <c r="IH129" s="162"/>
      <c r="II129" s="162"/>
      <c r="IJ129" s="162"/>
      <c r="IK129" s="162"/>
      <c r="IL129" s="162"/>
      <c r="IM129" s="162"/>
      <c r="IN129" s="162"/>
    </row>
    <row r="130" spans="1:248" ht="126" customHeight="1">
      <c r="A130" s="222">
        <v>38</v>
      </c>
      <c r="B130" s="254" t="s">
        <v>1489</v>
      </c>
      <c r="C130" s="254" t="s">
        <v>2303</v>
      </c>
      <c r="D130" s="254" t="s">
        <v>266</v>
      </c>
      <c r="E130" s="254">
        <v>3500</v>
      </c>
      <c r="F130" s="90" t="s">
        <v>1708</v>
      </c>
      <c r="G130" s="96" t="s">
        <v>1163</v>
      </c>
      <c r="H130" s="101">
        <v>1</v>
      </c>
      <c r="I130" s="90" t="s">
        <v>1164</v>
      </c>
      <c r="J130" s="90" t="s">
        <v>1124</v>
      </c>
      <c r="K130" s="276">
        <v>4.98</v>
      </c>
      <c r="L130" s="277">
        <v>4.15</v>
      </c>
      <c r="M130" s="278">
        <v>5.0200000000000005</v>
      </c>
      <c r="N130" s="101">
        <f>M130</f>
        <v>5.0200000000000005</v>
      </c>
      <c r="O130" s="101">
        <v>4.98</v>
      </c>
      <c r="P130" s="115">
        <v>1</v>
      </c>
      <c r="Q130" s="116"/>
      <c r="R130" s="116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2"/>
      <c r="EO130" s="162"/>
      <c r="EP130" s="162"/>
      <c r="EQ130" s="162"/>
      <c r="ER130" s="162"/>
      <c r="ES130" s="162"/>
      <c r="ET130" s="162"/>
      <c r="EU130" s="162"/>
      <c r="EV130" s="162"/>
      <c r="EW130" s="162"/>
      <c r="EX130" s="162"/>
      <c r="EY130" s="162"/>
      <c r="EZ130" s="162"/>
      <c r="FA130" s="162"/>
      <c r="FB130" s="162"/>
      <c r="FC130" s="162"/>
      <c r="FD130" s="162"/>
      <c r="FE130" s="162"/>
      <c r="FF130" s="162"/>
      <c r="FG130" s="162"/>
      <c r="FH130" s="162"/>
      <c r="FI130" s="162"/>
      <c r="FJ130" s="162"/>
      <c r="FK130" s="162"/>
      <c r="FL130" s="162"/>
      <c r="FM130" s="162"/>
      <c r="FN130" s="162"/>
      <c r="FO130" s="162"/>
      <c r="FP130" s="162"/>
      <c r="FQ130" s="162"/>
      <c r="FR130" s="162"/>
      <c r="FS130" s="162"/>
      <c r="FT130" s="162"/>
      <c r="FU130" s="162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2"/>
      <c r="GK130" s="162"/>
      <c r="GL130" s="162"/>
      <c r="GM130" s="162"/>
      <c r="GN130" s="162"/>
      <c r="GO130" s="162"/>
      <c r="GP130" s="162"/>
      <c r="GQ130" s="162"/>
      <c r="GR130" s="162"/>
      <c r="GS130" s="162"/>
      <c r="GT130" s="162"/>
      <c r="GU130" s="162"/>
      <c r="GV130" s="162"/>
      <c r="GW130" s="162"/>
      <c r="GX130" s="162"/>
      <c r="GY130" s="162"/>
      <c r="GZ130" s="162"/>
      <c r="HA130" s="162"/>
      <c r="HB130" s="162"/>
      <c r="HC130" s="162"/>
      <c r="HD130" s="162"/>
      <c r="HE130" s="162"/>
      <c r="HF130" s="162"/>
      <c r="HG130" s="162"/>
      <c r="HH130" s="162"/>
      <c r="HI130" s="162"/>
      <c r="HJ130" s="162"/>
      <c r="HK130" s="162"/>
      <c r="HL130" s="162"/>
      <c r="HM130" s="162"/>
      <c r="HN130" s="162"/>
      <c r="HO130" s="162"/>
      <c r="HP130" s="162"/>
      <c r="HQ130" s="162"/>
      <c r="HR130" s="162"/>
      <c r="HS130" s="162"/>
      <c r="HT130" s="162"/>
      <c r="HU130" s="162"/>
      <c r="HV130" s="162"/>
      <c r="HW130" s="162"/>
      <c r="HX130" s="162"/>
      <c r="HY130" s="162"/>
      <c r="HZ130" s="162"/>
      <c r="IA130" s="162"/>
      <c r="IB130" s="162"/>
      <c r="IC130" s="162"/>
      <c r="ID130" s="162"/>
      <c r="IE130" s="162"/>
      <c r="IF130" s="162"/>
      <c r="IG130" s="162"/>
      <c r="IH130" s="162"/>
      <c r="II130" s="162"/>
      <c r="IJ130" s="162"/>
      <c r="IK130" s="162"/>
      <c r="IL130" s="162"/>
      <c r="IM130" s="162"/>
      <c r="IN130" s="162"/>
    </row>
    <row r="131" spans="1:248" ht="21">
      <c r="A131" s="225"/>
      <c r="B131" s="137"/>
      <c r="C131" s="137"/>
      <c r="D131" s="137"/>
      <c r="E131" s="137"/>
      <c r="F131" s="111"/>
      <c r="G131" s="111"/>
      <c r="H131" s="137"/>
      <c r="I131" s="111"/>
      <c r="J131" s="111"/>
      <c r="K131" s="272"/>
      <c r="L131" s="273"/>
      <c r="M131" s="274"/>
      <c r="N131" s="137"/>
      <c r="O131" s="137"/>
      <c r="P131" s="133"/>
      <c r="Q131" s="133"/>
      <c r="R131" s="133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62"/>
      <c r="EA131" s="162"/>
      <c r="EB131" s="162"/>
      <c r="EC131" s="162"/>
      <c r="ED131" s="162"/>
      <c r="EE131" s="162"/>
      <c r="EF131" s="162"/>
      <c r="EG131" s="162"/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2"/>
      <c r="ES131" s="162"/>
      <c r="ET131" s="162"/>
      <c r="EU131" s="162"/>
      <c r="EV131" s="162"/>
      <c r="EW131" s="162"/>
      <c r="EX131" s="162"/>
      <c r="EY131" s="162"/>
      <c r="EZ131" s="162"/>
      <c r="FA131" s="162"/>
      <c r="FB131" s="162"/>
      <c r="FC131" s="162"/>
      <c r="FD131" s="162"/>
      <c r="FE131" s="162"/>
      <c r="FF131" s="162"/>
      <c r="FG131" s="162"/>
      <c r="FH131" s="162"/>
      <c r="FI131" s="162"/>
      <c r="FJ131" s="162"/>
      <c r="FK131" s="162"/>
      <c r="FL131" s="162"/>
      <c r="FM131" s="162"/>
      <c r="FN131" s="162"/>
      <c r="FO131" s="162"/>
      <c r="FP131" s="162"/>
      <c r="FQ131" s="162"/>
      <c r="FR131" s="162"/>
      <c r="FS131" s="162"/>
      <c r="FT131" s="162"/>
      <c r="FU131" s="162"/>
      <c r="FV131" s="162"/>
      <c r="FW131" s="162"/>
      <c r="FX131" s="162"/>
      <c r="FY131" s="162"/>
      <c r="FZ131" s="162"/>
      <c r="GA131" s="162"/>
      <c r="GB131" s="162"/>
      <c r="GC131" s="162"/>
      <c r="GD131" s="162"/>
      <c r="GE131" s="162"/>
      <c r="GF131" s="162"/>
      <c r="GG131" s="162"/>
      <c r="GH131" s="162"/>
      <c r="GI131" s="162"/>
      <c r="GJ131" s="162"/>
      <c r="GK131" s="162"/>
      <c r="GL131" s="162"/>
      <c r="GM131" s="162"/>
      <c r="GN131" s="162"/>
      <c r="GO131" s="162"/>
      <c r="GP131" s="162"/>
      <c r="GQ131" s="162"/>
      <c r="GR131" s="162"/>
      <c r="GS131" s="162"/>
      <c r="GT131" s="162"/>
      <c r="GU131" s="162"/>
      <c r="GV131" s="162"/>
      <c r="GW131" s="162"/>
      <c r="GX131" s="162"/>
      <c r="GY131" s="162"/>
      <c r="GZ131" s="162"/>
      <c r="HA131" s="162"/>
      <c r="HB131" s="162"/>
      <c r="HC131" s="162"/>
      <c r="HD131" s="162"/>
      <c r="HE131" s="162"/>
      <c r="HF131" s="162"/>
      <c r="HG131" s="162"/>
      <c r="HH131" s="162"/>
      <c r="HI131" s="162"/>
      <c r="HJ131" s="162"/>
      <c r="HK131" s="162"/>
      <c r="HL131" s="162"/>
      <c r="HM131" s="162"/>
      <c r="HN131" s="162"/>
      <c r="HO131" s="162"/>
      <c r="HP131" s="162"/>
      <c r="HQ131" s="162"/>
      <c r="HR131" s="162"/>
      <c r="HS131" s="162"/>
      <c r="HT131" s="162"/>
      <c r="HU131" s="162"/>
      <c r="HV131" s="162"/>
      <c r="HW131" s="162"/>
      <c r="HX131" s="162"/>
      <c r="HY131" s="162"/>
      <c r="HZ131" s="162"/>
      <c r="IA131" s="162"/>
      <c r="IB131" s="162"/>
      <c r="IC131" s="162"/>
      <c r="ID131" s="162"/>
      <c r="IE131" s="162"/>
      <c r="IF131" s="162"/>
      <c r="IG131" s="162"/>
      <c r="IH131" s="162"/>
      <c r="II131" s="162"/>
      <c r="IJ131" s="162"/>
      <c r="IK131" s="162"/>
      <c r="IL131" s="162"/>
      <c r="IM131" s="162"/>
      <c r="IN131" s="162"/>
    </row>
    <row r="132" spans="1:248" ht="63">
      <c r="A132" s="222">
        <v>39</v>
      </c>
      <c r="B132" s="254" t="s">
        <v>2304</v>
      </c>
      <c r="C132" s="254" t="s">
        <v>2329</v>
      </c>
      <c r="D132" s="254" t="s">
        <v>2330</v>
      </c>
      <c r="E132" s="254">
        <v>2000</v>
      </c>
      <c r="F132" s="254"/>
      <c r="G132" s="254"/>
      <c r="H132" s="254"/>
      <c r="I132" s="254"/>
      <c r="J132" s="254"/>
      <c r="K132" s="403"/>
      <c r="L132" s="404"/>
      <c r="M132" s="403"/>
      <c r="N132" s="403"/>
      <c r="O132" s="403"/>
      <c r="P132" s="115">
        <v>0</v>
      </c>
      <c r="Q132" s="116"/>
      <c r="R132" s="116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62"/>
      <c r="DQ132" s="162"/>
      <c r="DR132" s="162"/>
      <c r="DS132" s="162"/>
      <c r="DT132" s="162"/>
      <c r="DU132" s="162"/>
      <c r="DV132" s="162"/>
      <c r="DW132" s="162"/>
      <c r="DX132" s="162"/>
      <c r="DY132" s="162"/>
      <c r="DZ132" s="162"/>
      <c r="EA132" s="162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  <c r="GL132" s="162"/>
      <c r="GM132" s="162"/>
      <c r="GN132" s="162"/>
      <c r="GO132" s="162"/>
      <c r="GP132" s="162"/>
      <c r="GQ132" s="162"/>
      <c r="GR132" s="162"/>
      <c r="GS132" s="162"/>
      <c r="GT132" s="162"/>
      <c r="GU132" s="162"/>
      <c r="GV132" s="162"/>
      <c r="GW132" s="162"/>
      <c r="GX132" s="162"/>
      <c r="GY132" s="162"/>
      <c r="GZ132" s="162"/>
      <c r="HA132" s="162"/>
      <c r="HB132" s="162"/>
      <c r="HC132" s="162"/>
      <c r="HD132" s="162"/>
      <c r="HE132" s="162"/>
      <c r="HF132" s="162"/>
      <c r="HG132" s="162"/>
      <c r="HH132" s="162"/>
      <c r="HI132" s="162"/>
      <c r="HJ132" s="162"/>
      <c r="HK132" s="162"/>
      <c r="HL132" s="162"/>
      <c r="HM132" s="162"/>
      <c r="HN132" s="162"/>
      <c r="HO132" s="162"/>
      <c r="HP132" s="162"/>
      <c r="HQ132" s="162"/>
      <c r="HR132" s="162"/>
      <c r="HS132" s="162"/>
      <c r="HT132" s="162"/>
      <c r="HU132" s="162"/>
      <c r="HV132" s="162"/>
      <c r="HW132" s="162"/>
      <c r="HX132" s="162"/>
      <c r="HY132" s="162"/>
      <c r="HZ132" s="162"/>
      <c r="IA132" s="162"/>
      <c r="IB132" s="162"/>
      <c r="IC132" s="162"/>
      <c r="ID132" s="162"/>
      <c r="IE132" s="162"/>
      <c r="IF132" s="162"/>
      <c r="IG132" s="162"/>
      <c r="IH132" s="162"/>
      <c r="II132" s="162"/>
      <c r="IJ132" s="162"/>
      <c r="IK132" s="162"/>
      <c r="IL132" s="162"/>
      <c r="IM132" s="162"/>
      <c r="IN132" s="162"/>
    </row>
    <row r="133" spans="1:248" ht="21">
      <c r="A133" s="225"/>
      <c r="B133" s="137"/>
      <c r="C133" s="137"/>
      <c r="D133" s="137"/>
      <c r="E133" s="137"/>
      <c r="F133" s="137"/>
      <c r="G133" s="137"/>
      <c r="H133" s="137"/>
      <c r="I133" s="137"/>
      <c r="J133" s="137"/>
      <c r="K133" s="406"/>
      <c r="L133" s="407"/>
      <c r="M133" s="406"/>
      <c r="N133" s="406"/>
      <c r="O133" s="406"/>
      <c r="P133" s="133"/>
      <c r="Q133" s="133"/>
      <c r="R133" s="133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/>
      <c r="DP133" s="162"/>
      <c r="DQ133" s="162"/>
      <c r="DR133" s="162"/>
      <c r="DS133" s="162"/>
      <c r="DT133" s="162"/>
      <c r="DU133" s="162"/>
      <c r="DV133" s="162"/>
      <c r="DW133" s="162"/>
      <c r="DX133" s="162"/>
      <c r="DY133" s="162"/>
      <c r="DZ133" s="162"/>
      <c r="EA133" s="162"/>
      <c r="EB133" s="162"/>
      <c r="EC133" s="162"/>
      <c r="ED133" s="162"/>
      <c r="EE133" s="162"/>
      <c r="EF133" s="162"/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2"/>
      <c r="ES133" s="162"/>
      <c r="ET133" s="162"/>
      <c r="EU133" s="162"/>
      <c r="EV133" s="162"/>
      <c r="EW133" s="162"/>
      <c r="EX133" s="162"/>
      <c r="EY133" s="162"/>
      <c r="EZ133" s="162"/>
      <c r="FA133" s="162"/>
      <c r="FB133" s="162"/>
      <c r="FC133" s="162"/>
      <c r="FD133" s="162"/>
      <c r="FE133" s="162"/>
      <c r="FF133" s="162"/>
      <c r="FG133" s="162"/>
      <c r="FH133" s="162"/>
      <c r="FI133" s="162"/>
      <c r="FJ133" s="162"/>
      <c r="FK133" s="162"/>
      <c r="FL133" s="162"/>
      <c r="FM133" s="162"/>
      <c r="FN133" s="162"/>
      <c r="FO133" s="162"/>
      <c r="FP133" s="162"/>
      <c r="FQ133" s="162"/>
      <c r="FR133" s="162"/>
      <c r="FS133" s="162"/>
      <c r="FT133" s="162"/>
      <c r="FU133" s="162"/>
      <c r="FV133" s="162"/>
      <c r="FW133" s="162"/>
      <c r="FX133" s="162"/>
      <c r="FY133" s="162"/>
      <c r="FZ133" s="162"/>
      <c r="GA133" s="162"/>
      <c r="GB133" s="162"/>
      <c r="GC133" s="162"/>
      <c r="GD133" s="162"/>
      <c r="GE133" s="162"/>
      <c r="GF133" s="162"/>
      <c r="GG133" s="162"/>
      <c r="GH133" s="162"/>
      <c r="GI133" s="162"/>
      <c r="GJ133" s="162"/>
      <c r="GK133" s="162"/>
      <c r="GL133" s="162"/>
      <c r="GM133" s="162"/>
      <c r="GN133" s="162"/>
      <c r="GO133" s="162"/>
      <c r="GP133" s="162"/>
      <c r="GQ133" s="162"/>
      <c r="GR133" s="162"/>
      <c r="GS133" s="162"/>
      <c r="GT133" s="162"/>
      <c r="GU133" s="162"/>
      <c r="GV133" s="162"/>
      <c r="GW133" s="162"/>
      <c r="GX133" s="162"/>
      <c r="GY133" s="162"/>
      <c r="GZ133" s="162"/>
      <c r="HA133" s="162"/>
      <c r="HB133" s="162"/>
      <c r="HC133" s="162"/>
      <c r="HD133" s="162"/>
      <c r="HE133" s="162"/>
      <c r="HF133" s="162"/>
      <c r="HG133" s="162"/>
      <c r="HH133" s="162"/>
      <c r="HI133" s="162"/>
      <c r="HJ133" s="162"/>
      <c r="HK133" s="162"/>
      <c r="HL133" s="162"/>
      <c r="HM133" s="162"/>
      <c r="HN133" s="162"/>
      <c r="HO133" s="162"/>
      <c r="HP133" s="162"/>
      <c r="HQ133" s="162"/>
      <c r="HR133" s="162"/>
      <c r="HS133" s="162"/>
      <c r="HT133" s="162"/>
      <c r="HU133" s="162"/>
      <c r="HV133" s="162"/>
      <c r="HW133" s="162"/>
      <c r="HX133" s="162"/>
      <c r="HY133" s="162"/>
      <c r="HZ133" s="162"/>
      <c r="IA133" s="162"/>
      <c r="IB133" s="162"/>
      <c r="IC133" s="162"/>
      <c r="ID133" s="162"/>
      <c r="IE133" s="162"/>
      <c r="IF133" s="162"/>
      <c r="IG133" s="162"/>
      <c r="IH133" s="162"/>
      <c r="II133" s="162"/>
      <c r="IJ133" s="162"/>
      <c r="IK133" s="162"/>
      <c r="IL133" s="162"/>
      <c r="IM133" s="162"/>
      <c r="IN133" s="162"/>
    </row>
    <row r="134" spans="1:248" ht="63">
      <c r="A134" s="222">
        <v>40</v>
      </c>
      <c r="B134" s="254" t="s">
        <v>2304</v>
      </c>
      <c r="C134" s="254" t="s">
        <v>2329</v>
      </c>
      <c r="D134" s="254" t="s">
        <v>2331</v>
      </c>
      <c r="E134" s="254">
        <v>800</v>
      </c>
      <c r="F134" s="254"/>
      <c r="G134" s="254"/>
      <c r="H134" s="254"/>
      <c r="I134" s="254"/>
      <c r="J134" s="254"/>
      <c r="K134" s="403"/>
      <c r="L134" s="404"/>
      <c r="M134" s="403"/>
      <c r="N134" s="403"/>
      <c r="O134" s="403"/>
      <c r="P134" s="115">
        <v>0</v>
      </c>
      <c r="Q134" s="116"/>
      <c r="R134" s="116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62"/>
      <c r="EA134" s="162"/>
      <c r="EB134" s="162"/>
      <c r="EC134" s="162"/>
      <c r="ED134" s="162"/>
      <c r="EE134" s="162"/>
      <c r="EF134" s="162"/>
      <c r="EG134" s="162"/>
      <c r="EH134" s="162"/>
      <c r="EI134" s="162"/>
      <c r="EJ134" s="162"/>
      <c r="EK134" s="162"/>
      <c r="EL134" s="162"/>
      <c r="EM134" s="162"/>
      <c r="EN134" s="162"/>
      <c r="EO134" s="162"/>
      <c r="EP134" s="162"/>
      <c r="EQ134" s="162"/>
      <c r="ER134" s="162"/>
      <c r="ES134" s="162"/>
      <c r="ET134" s="162"/>
      <c r="EU134" s="162"/>
      <c r="EV134" s="162"/>
      <c r="EW134" s="162"/>
      <c r="EX134" s="162"/>
      <c r="EY134" s="162"/>
      <c r="EZ134" s="162"/>
      <c r="FA134" s="162"/>
      <c r="FB134" s="162"/>
      <c r="FC134" s="162"/>
      <c r="FD134" s="162"/>
      <c r="FE134" s="162"/>
      <c r="FF134" s="162"/>
      <c r="FG134" s="162"/>
      <c r="FH134" s="162"/>
      <c r="FI134" s="162"/>
      <c r="FJ134" s="162"/>
      <c r="FK134" s="162"/>
      <c r="FL134" s="162"/>
      <c r="FM134" s="162"/>
      <c r="FN134" s="162"/>
      <c r="FO134" s="162"/>
      <c r="FP134" s="162"/>
      <c r="FQ134" s="162"/>
      <c r="FR134" s="162"/>
      <c r="FS134" s="162"/>
      <c r="FT134" s="162"/>
      <c r="FU134" s="162"/>
      <c r="FV134" s="162"/>
      <c r="FW134" s="162"/>
      <c r="FX134" s="162"/>
      <c r="FY134" s="162"/>
      <c r="FZ134" s="162"/>
      <c r="GA134" s="162"/>
      <c r="GB134" s="162"/>
      <c r="GC134" s="162"/>
      <c r="GD134" s="162"/>
      <c r="GE134" s="162"/>
      <c r="GF134" s="162"/>
      <c r="GG134" s="162"/>
      <c r="GH134" s="162"/>
      <c r="GI134" s="162"/>
      <c r="GJ134" s="162"/>
      <c r="GK134" s="162"/>
      <c r="GL134" s="162"/>
      <c r="GM134" s="162"/>
      <c r="GN134" s="162"/>
      <c r="GO134" s="162"/>
      <c r="GP134" s="162"/>
      <c r="GQ134" s="162"/>
      <c r="GR134" s="162"/>
      <c r="GS134" s="162"/>
      <c r="GT134" s="162"/>
      <c r="GU134" s="162"/>
      <c r="GV134" s="162"/>
      <c r="GW134" s="162"/>
      <c r="GX134" s="162"/>
      <c r="GY134" s="162"/>
      <c r="GZ134" s="162"/>
      <c r="HA134" s="162"/>
      <c r="HB134" s="162"/>
      <c r="HC134" s="162"/>
      <c r="HD134" s="162"/>
      <c r="HE134" s="162"/>
      <c r="HF134" s="162"/>
      <c r="HG134" s="162"/>
      <c r="HH134" s="162"/>
      <c r="HI134" s="162"/>
      <c r="HJ134" s="162"/>
      <c r="HK134" s="162"/>
      <c r="HL134" s="162"/>
      <c r="HM134" s="162"/>
      <c r="HN134" s="162"/>
      <c r="HO134" s="162"/>
      <c r="HP134" s="162"/>
      <c r="HQ134" s="162"/>
      <c r="HR134" s="162"/>
      <c r="HS134" s="162"/>
      <c r="HT134" s="162"/>
      <c r="HU134" s="162"/>
      <c r="HV134" s="162"/>
      <c r="HW134" s="162"/>
      <c r="HX134" s="162"/>
      <c r="HY134" s="162"/>
      <c r="HZ134" s="162"/>
      <c r="IA134" s="162"/>
      <c r="IB134" s="162"/>
      <c r="IC134" s="162"/>
      <c r="ID134" s="162"/>
      <c r="IE134" s="162"/>
      <c r="IF134" s="162"/>
      <c r="IG134" s="162"/>
      <c r="IH134" s="162"/>
      <c r="II134" s="162"/>
      <c r="IJ134" s="162"/>
      <c r="IK134" s="162"/>
      <c r="IL134" s="162"/>
      <c r="IM134" s="162"/>
      <c r="IN134" s="162"/>
    </row>
    <row r="135" spans="1:248" ht="21">
      <c r="A135" s="225"/>
      <c r="B135" s="137"/>
      <c r="C135" s="137"/>
      <c r="D135" s="137"/>
      <c r="E135" s="137"/>
      <c r="F135" s="137"/>
      <c r="G135" s="137"/>
      <c r="H135" s="137"/>
      <c r="I135" s="137"/>
      <c r="J135" s="137"/>
      <c r="K135" s="406"/>
      <c r="L135" s="407"/>
      <c r="M135" s="406"/>
      <c r="N135" s="406"/>
      <c r="O135" s="406"/>
      <c r="P135" s="133"/>
      <c r="Q135" s="133"/>
      <c r="R135" s="133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2"/>
      <c r="EV135" s="162"/>
      <c r="EW135" s="162"/>
      <c r="EX135" s="162"/>
      <c r="EY135" s="162"/>
      <c r="EZ135" s="162"/>
      <c r="FA135" s="162"/>
      <c r="FB135" s="162"/>
      <c r="FC135" s="162"/>
      <c r="FD135" s="162"/>
      <c r="FE135" s="162"/>
      <c r="FF135" s="162"/>
      <c r="FG135" s="162"/>
      <c r="FH135" s="162"/>
      <c r="FI135" s="162"/>
      <c r="FJ135" s="162"/>
      <c r="FK135" s="162"/>
      <c r="FL135" s="162"/>
      <c r="FM135" s="162"/>
      <c r="FN135" s="162"/>
      <c r="FO135" s="162"/>
      <c r="FP135" s="162"/>
      <c r="FQ135" s="162"/>
      <c r="FR135" s="162"/>
      <c r="FS135" s="162"/>
      <c r="FT135" s="162"/>
      <c r="FU135" s="162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2"/>
      <c r="GK135" s="162"/>
      <c r="GL135" s="162"/>
      <c r="GM135" s="162"/>
      <c r="GN135" s="162"/>
      <c r="GO135" s="162"/>
      <c r="GP135" s="162"/>
      <c r="GQ135" s="162"/>
      <c r="GR135" s="162"/>
      <c r="GS135" s="162"/>
      <c r="GT135" s="162"/>
      <c r="GU135" s="162"/>
      <c r="GV135" s="162"/>
      <c r="GW135" s="162"/>
      <c r="GX135" s="162"/>
      <c r="GY135" s="162"/>
      <c r="GZ135" s="162"/>
      <c r="HA135" s="162"/>
      <c r="HB135" s="162"/>
      <c r="HC135" s="162"/>
      <c r="HD135" s="162"/>
      <c r="HE135" s="162"/>
      <c r="HF135" s="162"/>
      <c r="HG135" s="162"/>
      <c r="HH135" s="162"/>
      <c r="HI135" s="162"/>
      <c r="HJ135" s="162"/>
      <c r="HK135" s="162"/>
      <c r="HL135" s="162"/>
      <c r="HM135" s="162"/>
      <c r="HN135" s="162"/>
      <c r="HO135" s="162"/>
      <c r="HP135" s="162"/>
      <c r="HQ135" s="162"/>
      <c r="HR135" s="162"/>
      <c r="HS135" s="162"/>
      <c r="HT135" s="162"/>
      <c r="HU135" s="162"/>
      <c r="HV135" s="162"/>
      <c r="HW135" s="162"/>
      <c r="HX135" s="162"/>
      <c r="HY135" s="162"/>
      <c r="HZ135" s="162"/>
      <c r="IA135" s="162"/>
      <c r="IB135" s="162"/>
      <c r="IC135" s="162"/>
      <c r="ID135" s="162"/>
      <c r="IE135" s="162"/>
      <c r="IF135" s="162"/>
      <c r="IG135" s="162"/>
      <c r="IH135" s="162"/>
      <c r="II135" s="162"/>
      <c r="IJ135" s="162"/>
      <c r="IK135" s="162"/>
      <c r="IL135" s="162"/>
      <c r="IM135" s="162"/>
      <c r="IN135" s="162"/>
    </row>
    <row r="136" spans="1:248" ht="42" customHeight="1">
      <c r="A136" s="222">
        <v>41</v>
      </c>
      <c r="B136" s="254" t="s">
        <v>2304</v>
      </c>
      <c r="C136" s="254" t="s">
        <v>2305</v>
      </c>
      <c r="D136" s="254" t="s">
        <v>1721</v>
      </c>
      <c r="E136" s="254">
        <v>100</v>
      </c>
      <c r="F136" s="254"/>
      <c r="G136" s="254"/>
      <c r="H136" s="254"/>
      <c r="I136" s="254"/>
      <c r="J136" s="254"/>
      <c r="K136" s="403"/>
      <c r="L136" s="404"/>
      <c r="M136" s="403"/>
      <c r="N136" s="403"/>
      <c r="O136" s="403"/>
      <c r="P136" s="115">
        <v>0</v>
      </c>
      <c r="Q136" s="116"/>
      <c r="R136" s="116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2"/>
      <c r="EN136" s="162"/>
      <c r="EO136" s="162"/>
      <c r="EP136" s="162"/>
      <c r="EQ136" s="162"/>
      <c r="ER136" s="162"/>
      <c r="ES136" s="162"/>
      <c r="ET136" s="162"/>
      <c r="EU136" s="162"/>
      <c r="EV136" s="162"/>
      <c r="EW136" s="162"/>
      <c r="EX136" s="162"/>
      <c r="EY136" s="162"/>
      <c r="EZ136" s="162"/>
      <c r="FA136" s="162"/>
      <c r="FB136" s="162"/>
      <c r="FC136" s="162"/>
      <c r="FD136" s="162"/>
      <c r="FE136" s="162"/>
      <c r="FF136" s="162"/>
      <c r="FG136" s="162"/>
      <c r="FH136" s="162"/>
      <c r="FI136" s="162"/>
      <c r="FJ136" s="162"/>
      <c r="FK136" s="162"/>
      <c r="FL136" s="162"/>
      <c r="FM136" s="162"/>
      <c r="FN136" s="162"/>
      <c r="FO136" s="162"/>
      <c r="FP136" s="162"/>
      <c r="FQ136" s="162"/>
      <c r="FR136" s="162"/>
      <c r="FS136" s="162"/>
      <c r="FT136" s="162"/>
      <c r="FU136" s="162"/>
      <c r="FV136" s="162"/>
      <c r="FW136" s="162"/>
      <c r="FX136" s="162"/>
      <c r="FY136" s="162"/>
      <c r="FZ136" s="162"/>
      <c r="GA136" s="162"/>
      <c r="GB136" s="162"/>
      <c r="GC136" s="162"/>
      <c r="GD136" s="162"/>
      <c r="GE136" s="162"/>
      <c r="GF136" s="162"/>
      <c r="GG136" s="162"/>
      <c r="GH136" s="162"/>
      <c r="GI136" s="162"/>
      <c r="GJ136" s="162"/>
      <c r="GK136" s="162"/>
      <c r="GL136" s="162"/>
      <c r="GM136" s="162"/>
      <c r="GN136" s="162"/>
      <c r="GO136" s="162"/>
      <c r="GP136" s="162"/>
      <c r="GQ136" s="162"/>
      <c r="GR136" s="162"/>
      <c r="GS136" s="162"/>
      <c r="GT136" s="162"/>
      <c r="GU136" s="162"/>
      <c r="GV136" s="162"/>
      <c r="GW136" s="162"/>
      <c r="GX136" s="162"/>
      <c r="GY136" s="162"/>
      <c r="GZ136" s="162"/>
      <c r="HA136" s="162"/>
      <c r="HB136" s="162"/>
      <c r="HC136" s="162"/>
      <c r="HD136" s="162"/>
      <c r="HE136" s="162"/>
      <c r="HF136" s="162"/>
      <c r="HG136" s="162"/>
      <c r="HH136" s="162"/>
      <c r="HI136" s="162"/>
      <c r="HJ136" s="162"/>
      <c r="HK136" s="162"/>
      <c r="HL136" s="162"/>
      <c r="HM136" s="162"/>
      <c r="HN136" s="162"/>
      <c r="HO136" s="162"/>
      <c r="HP136" s="162"/>
      <c r="HQ136" s="162"/>
      <c r="HR136" s="162"/>
      <c r="HS136" s="162"/>
      <c r="HT136" s="162"/>
      <c r="HU136" s="162"/>
      <c r="HV136" s="162"/>
      <c r="HW136" s="162"/>
      <c r="HX136" s="162"/>
      <c r="HY136" s="162"/>
      <c r="HZ136" s="162"/>
      <c r="IA136" s="162"/>
      <c r="IB136" s="162"/>
      <c r="IC136" s="162"/>
      <c r="ID136" s="162"/>
      <c r="IE136" s="162"/>
      <c r="IF136" s="162"/>
      <c r="IG136" s="162"/>
      <c r="IH136" s="162"/>
      <c r="II136" s="162"/>
      <c r="IJ136" s="162"/>
      <c r="IK136" s="162"/>
      <c r="IL136" s="162"/>
      <c r="IM136" s="162"/>
      <c r="IN136" s="162"/>
    </row>
    <row r="137" spans="1:248" ht="21">
      <c r="A137" s="225"/>
      <c r="B137" s="137"/>
      <c r="C137" s="137"/>
      <c r="D137" s="137"/>
      <c r="E137" s="137"/>
      <c r="F137" s="137"/>
      <c r="G137" s="137"/>
      <c r="H137" s="137"/>
      <c r="I137" s="137"/>
      <c r="J137" s="137"/>
      <c r="K137" s="406"/>
      <c r="L137" s="407"/>
      <c r="M137" s="406"/>
      <c r="N137" s="406"/>
      <c r="O137" s="406"/>
      <c r="P137" s="133"/>
      <c r="Q137" s="133"/>
      <c r="R137" s="133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62"/>
      <c r="EA137" s="162"/>
      <c r="EB137" s="162"/>
      <c r="EC137" s="162"/>
      <c r="ED137" s="162"/>
      <c r="EE137" s="162"/>
      <c r="EF137" s="162"/>
      <c r="EG137" s="162"/>
      <c r="EH137" s="162"/>
      <c r="EI137" s="162"/>
      <c r="EJ137" s="162"/>
      <c r="EK137" s="162"/>
      <c r="EL137" s="162"/>
      <c r="EM137" s="162"/>
      <c r="EN137" s="162"/>
      <c r="EO137" s="162"/>
      <c r="EP137" s="162"/>
      <c r="EQ137" s="162"/>
      <c r="ER137" s="162"/>
      <c r="ES137" s="162"/>
      <c r="ET137" s="162"/>
      <c r="EU137" s="162"/>
      <c r="EV137" s="162"/>
      <c r="EW137" s="162"/>
      <c r="EX137" s="162"/>
      <c r="EY137" s="162"/>
      <c r="EZ137" s="162"/>
      <c r="FA137" s="162"/>
      <c r="FB137" s="162"/>
      <c r="FC137" s="162"/>
      <c r="FD137" s="162"/>
      <c r="FE137" s="162"/>
      <c r="FF137" s="162"/>
      <c r="FG137" s="162"/>
      <c r="FH137" s="162"/>
      <c r="FI137" s="162"/>
      <c r="FJ137" s="162"/>
      <c r="FK137" s="162"/>
      <c r="FL137" s="162"/>
      <c r="FM137" s="162"/>
      <c r="FN137" s="162"/>
      <c r="FO137" s="162"/>
      <c r="FP137" s="162"/>
      <c r="FQ137" s="162"/>
      <c r="FR137" s="162"/>
      <c r="FS137" s="162"/>
      <c r="FT137" s="162"/>
      <c r="FU137" s="162"/>
      <c r="FV137" s="162"/>
      <c r="FW137" s="162"/>
      <c r="FX137" s="162"/>
      <c r="FY137" s="162"/>
      <c r="FZ137" s="162"/>
      <c r="GA137" s="162"/>
      <c r="GB137" s="162"/>
      <c r="GC137" s="162"/>
      <c r="GD137" s="162"/>
      <c r="GE137" s="162"/>
      <c r="GF137" s="162"/>
      <c r="GG137" s="162"/>
      <c r="GH137" s="162"/>
      <c r="GI137" s="162"/>
      <c r="GJ137" s="162"/>
      <c r="GK137" s="162"/>
      <c r="GL137" s="162"/>
      <c r="GM137" s="162"/>
      <c r="GN137" s="162"/>
      <c r="GO137" s="162"/>
      <c r="GP137" s="162"/>
      <c r="GQ137" s="162"/>
      <c r="GR137" s="162"/>
      <c r="GS137" s="162"/>
      <c r="GT137" s="162"/>
      <c r="GU137" s="162"/>
      <c r="GV137" s="162"/>
      <c r="GW137" s="162"/>
      <c r="GX137" s="162"/>
      <c r="GY137" s="162"/>
      <c r="GZ137" s="162"/>
      <c r="HA137" s="162"/>
      <c r="HB137" s="162"/>
      <c r="HC137" s="162"/>
      <c r="HD137" s="162"/>
      <c r="HE137" s="162"/>
      <c r="HF137" s="162"/>
      <c r="HG137" s="162"/>
      <c r="HH137" s="162"/>
      <c r="HI137" s="162"/>
      <c r="HJ137" s="162"/>
      <c r="HK137" s="162"/>
      <c r="HL137" s="162"/>
      <c r="HM137" s="162"/>
      <c r="HN137" s="162"/>
      <c r="HO137" s="162"/>
      <c r="HP137" s="162"/>
      <c r="HQ137" s="162"/>
      <c r="HR137" s="162"/>
      <c r="HS137" s="162"/>
      <c r="HT137" s="162"/>
      <c r="HU137" s="162"/>
      <c r="HV137" s="162"/>
      <c r="HW137" s="162"/>
      <c r="HX137" s="162"/>
      <c r="HY137" s="162"/>
      <c r="HZ137" s="162"/>
      <c r="IA137" s="162"/>
      <c r="IB137" s="162"/>
      <c r="IC137" s="162"/>
      <c r="ID137" s="162"/>
      <c r="IE137" s="162"/>
      <c r="IF137" s="162"/>
      <c r="IG137" s="162"/>
      <c r="IH137" s="162"/>
      <c r="II137" s="162"/>
      <c r="IJ137" s="162"/>
      <c r="IK137" s="162"/>
      <c r="IL137" s="162"/>
      <c r="IM137" s="162"/>
      <c r="IN137" s="162"/>
    </row>
    <row r="138" spans="1:248" ht="147">
      <c r="A138" s="222">
        <v>42</v>
      </c>
      <c r="B138" s="254" t="s">
        <v>2306</v>
      </c>
      <c r="C138" s="254" t="s">
        <v>2307</v>
      </c>
      <c r="D138" s="254" t="s">
        <v>421</v>
      </c>
      <c r="E138" s="254">
        <v>240</v>
      </c>
      <c r="F138" s="182" t="s">
        <v>1654</v>
      </c>
      <c r="G138" s="254"/>
      <c r="H138" s="254"/>
      <c r="I138" s="498" t="s">
        <v>1389</v>
      </c>
      <c r="J138" s="493" t="s">
        <v>1650</v>
      </c>
      <c r="K138" s="403">
        <v>536.6</v>
      </c>
      <c r="L138" s="254">
        <v>536.6</v>
      </c>
      <c r="M138" s="254">
        <v>548.6</v>
      </c>
      <c r="N138" s="254">
        <f>M138</f>
        <v>548.6</v>
      </c>
      <c r="O138" s="403">
        <v>536.6</v>
      </c>
      <c r="P138" s="115">
        <v>1</v>
      </c>
      <c r="Q138" s="116"/>
      <c r="R138" s="116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EK138" s="162"/>
      <c r="EL138" s="162"/>
      <c r="EM138" s="162"/>
      <c r="EN138" s="162"/>
      <c r="EO138" s="162"/>
      <c r="EP138" s="162"/>
      <c r="EQ138" s="162"/>
      <c r="ER138" s="162"/>
      <c r="ES138" s="162"/>
      <c r="ET138" s="162"/>
      <c r="EU138" s="162"/>
      <c r="EV138" s="162"/>
      <c r="EW138" s="162"/>
      <c r="EX138" s="162"/>
      <c r="EY138" s="162"/>
      <c r="EZ138" s="162"/>
      <c r="FA138" s="162"/>
      <c r="FB138" s="162"/>
      <c r="FC138" s="162"/>
      <c r="FD138" s="162"/>
      <c r="FE138" s="162"/>
      <c r="FF138" s="162"/>
      <c r="FG138" s="162"/>
      <c r="FH138" s="162"/>
      <c r="FI138" s="162"/>
      <c r="FJ138" s="162"/>
      <c r="FK138" s="162"/>
      <c r="FL138" s="162"/>
      <c r="FM138" s="162"/>
      <c r="FN138" s="162"/>
      <c r="FO138" s="162"/>
      <c r="FP138" s="162"/>
      <c r="FQ138" s="162"/>
      <c r="FR138" s="162"/>
      <c r="FS138" s="162"/>
      <c r="FT138" s="162"/>
      <c r="FU138" s="162"/>
      <c r="FV138" s="162"/>
      <c r="FW138" s="162"/>
      <c r="FX138" s="162"/>
      <c r="FY138" s="162"/>
      <c r="FZ138" s="162"/>
      <c r="GA138" s="162"/>
      <c r="GB138" s="162"/>
      <c r="GC138" s="162"/>
      <c r="GD138" s="162"/>
      <c r="GE138" s="162"/>
      <c r="GF138" s="162"/>
      <c r="GG138" s="162"/>
      <c r="GH138" s="162"/>
      <c r="GI138" s="162"/>
      <c r="GJ138" s="162"/>
      <c r="GK138" s="162"/>
      <c r="GL138" s="162"/>
      <c r="GM138" s="162"/>
      <c r="GN138" s="162"/>
      <c r="GO138" s="162"/>
      <c r="GP138" s="162"/>
      <c r="GQ138" s="162"/>
      <c r="GR138" s="162"/>
      <c r="GS138" s="162"/>
      <c r="GT138" s="162"/>
      <c r="GU138" s="162"/>
      <c r="GV138" s="162"/>
      <c r="GW138" s="162"/>
      <c r="GX138" s="162"/>
      <c r="GY138" s="162"/>
      <c r="GZ138" s="162"/>
      <c r="HA138" s="162"/>
      <c r="HB138" s="162"/>
      <c r="HC138" s="162"/>
      <c r="HD138" s="162"/>
      <c r="HE138" s="162"/>
      <c r="HF138" s="162"/>
      <c r="HG138" s="162"/>
      <c r="HH138" s="162"/>
      <c r="HI138" s="162"/>
      <c r="HJ138" s="162"/>
      <c r="HK138" s="162"/>
      <c r="HL138" s="162"/>
      <c r="HM138" s="162"/>
      <c r="HN138" s="162"/>
      <c r="HO138" s="162"/>
      <c r="HP138" s="162"/>
      <c r="HQ138" s="162"/>
      <c r="HR138" s="162"/>
      <c r="HS138" s="162"/>
      <c r="HT138" s="162"/>
      <c r="HU138" s="162"/>
      <c r="HV138" s="162"/>
      <c r="HW138" s="162"/>
      <c r="HX138" s="162"/>
      <c r="HY138" s="162"/>
      <c r="HZ138" s="162"/>
      <c r="IA138" s="162"/>
      <c r="IB138" s="162"/>
      <c r="IC138" s="162"/>
      <c r="ID138" s="162"/>
      <c r="IE138" s="162"/>
      <c r="IF138" s="162"/>
      <c r="IG138" s="162"/>
      <c r="IH138" s="162"/>
      <c r="II138" s="162"/>
      <c r="IJ138" s="162"/>
      <c r="IK138" s="162"/>
      <c r="IL138" s="162"/>
      <c r="IM138" s="162"/>
      <c r="IN138" s="162"/>
    </row>
    <row r="139" spans="1:248" ht="21">
      <c r="A139" s="225"/>
      <c r="B139" s="137"/>
      <c r="C139" s="137"/>
      <c r="D139" s="137"/>
      <c r="E139" s="137"/>
      <c r="F139" s="212"/>
      <c r="G139" s="137"/>
      <c r="H139" s="137"/>
      <c r="I139" s="499"/>
      <c r="J139" s="495"/>
      <c r="K139" s="406"/>
      <c r="L139" s="137"/>
      <c r="M139" s="137"/>
      <c r="N139" s="137"/>
      <c r="O139" s="137"/>
      <c r="P139" s="133"/>
      <c r="Q139" s="133"/>
      <c r="R139" s="133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2"/>
      <c r="DN139" s="162"/>
      <c r="DO139" s="162"/>
      <c r="DP139" s="162"/>
      <c r="DQ139" s="162"/>
      <c r="DR139" s="162"/>
      <c r="DS139" s="162"/>
      <c r="DT139" s="162"/>
      <c r="DU139" s="162"/>
      <c r="DV139" s="162"/>
      <c r="DW139" s="162"/>
      <c r="DX139" s="162"/>
      <c r="DY139" s="162"/>
      <c r="DZ139" s="162"/>
      <c r="EA139" s="162"/>
      <c r="EB139" s="162"/>
      <c r="EC139" s="162"/>
      <c r="ED139" s="162"/>
      <c r="EE139" s="162"/>
      <c r="EF139" s="162"/>
      <c r="EG139" s="162"/>
      <c r="EH139" s="162"/>
      <c r="EI139" s="162"/>
      <c r="EJ139" s="162"/>
      <c r="EK139" s="162"/>
      <c r="EL139" s="162"/>
      <c r="EM139" s="162"/>
      <c r="EN139" s="162"/>
      <c r="EO139" s="162"/>
      <c r="EP139" s="162"/>
      <c r="EQ139" s="162"/>
      <c r="ER139" s="162"/>
      <c r="ES139" s="162"/>
      <c r="ET139" s="162"/>
      <c r="EU139" s="162"/>
      <c r="EV139" s="162"/>
      <c r="EW139" s="162"/>
      <c r="EX139" s="162"/>
      <c r="EY139" s="162"/>
      <c r="EZ139" s="162"/>
      <c r="FA139" s="162"/>
      <c r="FB139" s="162"/>
      <c r="FC139" s="162"/>
      <c r="FD139" s="162"/>
      <c r="FE139" s="162"/>
      <c r="FF139" s="162"/>
      <c r="FG139" s="162"/>
      <c r="FH139" s="162"/>
      <c r="FI139" s="162"/>
      <c r="FJ139" s="162"/>
      <c r="FK139" s="162"/>
      <c r="FL139" s="162"/>
      <c r="FM139" s="162"/>
      <c r="FN139" s="162"/>
      <c r="FO139" s="162"/>
      <c r="FP139" s="162"/>
      <c r="FQ139" s="162"/>
      <c r="FR139" s="162"/>
      <c r="FS139" s="162"/>
      <c r="FT139" s="162"/>
      <c r="FU139" s="162"/>
      <c r="FV139" s="162"/>
      <c r="FW139" s="162"/>
      <c r="FX139" s="162"/>
      <c r="FY139" s="162"/>
      <c r="FZ139" s="162"/>
      <c r="GA139" s="162"/>
      <c r="GB139" s="162"/>
      <c r="GC139" s="162"/>
      <c r="GD139" s="162"/>
      <c r="GE139" s="162"/>
      <c r="GF139" s="162"/>
      <c r="GG139" s="162"/>
      <c r="GH139" s="162"/>
      <c r="GI139" s="162"/>
      <c r="GJ139" s="162"/>
      <c r="GK139" s="162"/>
      <c r="GL139" s="162"/>
      <c r="GM139" s="162"/>
      <c r="GN139" s="162"/>
      <c r="GO139" s="162"/>
      <c r="GP139" s="162"/>
      <c r="GQ139" s="162"/>
      <c r="GR139" s="162"/>
      <c r="GS139" s="162"/>
      <c r="GT139" s="162"/>
      <c r="GU139" s="162"/>
      <c r="GV139" s="162"/>
      <c r="GW139" s="162"/>
      <c r="GX139" s="162"/>
      <c r="GY139" s="162"/>
      <c r="GZ139" s="162"/>
      <c r="HA139" s="162"/>
      <c r="HB139" s="162"/>
      <c r="HC139" s="162"/>
      <c r="HD139" s="162"/>
      <c r="HE139" s="162"/>
      <c r="HF139" s="162"/>
      <c r="HG139" s="162"/>
      <c r="HH139" s="162"/>
      <c r="HI139" s="162"/>
      <c r="HJ139" s="162"/>
      <c r="HK139" s="162"/>
      <c r="HL139" s="162"/>
      <c r="HM139" s="162"/>
      <c r="HN139" s="162"/>
      <c r="HO139" s="162"/>
      <c r="HP139" s="162"/>
      <c r="HQ139" s="162"/>
      <c r="HR139" s="162"/>
      <c r="HS139" s="162"/>
      <c r="HT139" s="162"/>
      <c r="HU139" s="162"/>
      <c r="HV139" s="162"/>
      <c r="HW139" s="162"/>
      <c r="HX139" s="162"/>
      <c r="HY139" s="162"/>
      <c r="HZ139" s="162"/>
      <c r="IA139" s="162"/>
      <c r="IB139" s="162"/>
      <c r="IC139" s="162"/>
      <c r="ID139" s="162"/>
      <c r="IE139" s="162"/>
      <c r="IF139" s="162"/>
      <c r="IG139" s="162"/>
      <c r="IH139" s="162"/>
      <c r="II139" s="162"/>
      <c r="IJ139" s="162"/>
      <c r="IK139" s="162"/>
      <c r="IL139" s="162"/>
      <c r="IM139" s="162"/>
      <c r="IN139" s="162"/>
    </row>
    <row r="140" spans="1:248" ht="147">
      <c r="A140" s="222">
        <v>43</v>
      </c>
      <c r="B140" s="254" t="s">
        <v>2306</v>
      </c>
      <c r="C140" s="254" t="s">
        <v>2307</v>
      </c>
      <c r="D140" s="254" t="s">
        <v>422</v>
      </c>
      <c r="E140" s="254">
        <v>260</v>
      </c>
      <c r="F140" s="182" t="s">
        <v>1655</v>
      </c>
      <c r="G140" s="254"/>
      <c r="H140" s="254"/>
      <c r="I140" s="498" t="s">
        <v>1389</v>
      </c>
      <c r="J140" s="493" t="s">
        <v>1650</v>
      </c>
      <c r="K140" s="403">
        <v>2144.57</v>
      </c>
      <c r="L140" s="254">
        <v>2144.57</v>
      </c>
      <c r="M140" s="254">
        <v>2156.57</v>
      </c>
      <c r="N140" s="254">
        <f>M140</f>
        <v>2156.57</v>
      </c>
      <c r="O140" s="403">
        <v>2144.57</v>
      </c>
      <c r="P140" s="115">
        <v>1</v>
      </c>
      <c r="Q140" s="116"/>
      <c r="R140" s="116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  <c r="DH140" s="162"/>
      <c r="DI140" s="162"/>
      <c r="DJ140" s="162"/>
      <c r="DK140" s="162"/>
      <c r="DL140" s="162"/>
      <c r="DM140" s="162"/>
      <c r="DN140" s="162"/>
      <c r="DO140" s="162"/>
      <c r="DP140" s="162"/>
      <c r="DQ140" s="162"/>
      <c r="DR140" s="162"/>
      <c r="DS140" s="162"/>
      <c r="DT140" s="162"/>
      <c r="DU140" s="162"/>
      <c r="DV140" s="162"/>
      <c r="DW140" s="162"/>
      <c r="DX140" s="162"/>
      <c r="DY140" s="162"/>
      <c r="DZ140" s="162"/>
      <c r="EA140" s="162"/>
      <c r="EB140" s="162"/>
      <c r="EC140" s="162"/>
      <c r="ED140" s="162"/>
      <c r="EE140" s="162"/>
      <c r="EF140" s="162"/>
      <c r="EG140" s="162"/>
      <c r="EH140" s="162"/>
      <c r="EI140" s="162"/>
      <c r="EJ140" s="162"/>
      <c r="EK140" s="162"/>
      <c r="EL140" s="162"/>
      <c r="EM140" s="162"/>
      <c r="EN140" s="162"/>
      <c r="EO140" s="162"/>
      <c r="EP140" s="162"/>
      <c r="EQ140" s="162"/>
      <c r="ER140" s="162"/>
      <c r="ES140" s="162"/>
      <c r="ET140" s="162"/>
      <c r="EU140" s="162"/>
      <c r="EV140" s="162"/>
      <c r="EW140" s="162"/>
      <c r="EX140" s="162"/>
      <c r="EY140" s="162"/>
      <c r="EZ140" s="162"/>
      <c r="FA140" s="162"/>
      <c r="FB140" s="162"/>
      <c r="FC140" s="162"/>
      <c r="FD140" s="162"/>
      <c r="FE140" s="162"/>
      <c r="FF140" s="162"/>
      <c r="FG140" s="162"/>
      <c r="FH140" s="162"/>
      <c r="FI140" s="162"/>
      <c r="FJ140" s="162"/>
      <c r="FK140" s="162"/>
      <c r="FL140" s="162"/>
      <c r="FM140" s="162"/>
      <c r="FN140" s="162"/>
      <c r="FO140" s="162"/>
      <c r="FP140" s="162"/>
      <c r="FQ140" s="162"/>
      <c r="FR140" s="162"/>
      <c r="FS140" s="162"/>
      <c r="FT140" s="162"/>
      <c r="FU140" s="162"/>
      <c r="FV140" s="162"/>
      <c r="FW140" s="162"/>
      <c r="FX140" s="162"/>
      <c r="FY140" s="162"/>
      <c r="FZ140" s="162"/>
      <c r="GA140" s="162"/>
      <c r="GB140" s="162"/>
      <c r="GC140" s="162"/>
      <c r="GD140" s="162"/>
      <c r="GE140" s="162"/>
      <c r="GF140" s="162"/>
      <c r="GG140" s="162"/>
      <c r="GH140" s="162"/>
      <c r="GI140" s="162"/>
      <c r="GJ140" s="162"/>
      <c r="GK140" s="162"/>
      <c r="GL140" s="162"/>
      <c r="GM140" s="162"/>
      <c r="GN140" s="162"/>
      <c r="GO140" s="162"/>
      <c r="GP140" s="162"/>
      <c r="GQ140" s="162"/>
      <c r="GR140" s="162"/>
      <c r="GS140" s="162"/>
      <c r="GT140" s="162"/>
      <c r="GU140" s="162"/>
      <c r="GV140" s="162"/>
      <c r="GW140" s="162"/>
      <c r="GX140" s="162"/>
      <c r="GY140" s="162"/>
      <c r="GZ140" s="162"/>
      <c r="HA140" s="162"/>
      <c r="HB140" s="162"/>
      <c r="HC140" s="162"/>
      <c r="HD140" s="162"/>
      <c r="HE140" s="162"/>
      <c r="HF140" s="162"/>
      <c r="HG140" s="162"/>
      <c r="HH140" s="162"/>
      <c r="HI140" s="162"/>
      <c r="HJ140" s="162"/>
      <c r="HK140" s="162"/>
      <c r="HL140" s="162"/>
      <c r="HM140" s="162"/>
      <c r="HN140" s="162"/>
      <c r="HO140" s="162"/>
      <c r="HP140" s="162"/>
      <c r="HQ140" s="162"/>
      <c r="HR140" s="162"/>
      <c r="HS140" s="162"/>
      <c r="HT140" s="162"/>
      <c r="HU140" s="162"/>
      <c r="HV140" s="162"/>
      <c r="HW140" s="162"/>
      <c r="HX140" s="162"/>
      <c r="HY140" s="162"/>
      <c r="HZ140" s="162"/>
      <c r="IA140" s="162"/>
      <c r="IB140" s="162"/>
      <c r="IC140" s="162"/>
      <c r="ID140" s="162"/>
      <c r="IE140" s="162"/>
      <c r="IF140" s="162"/>
      <c r="IG140" s="162"/>
      <c r="IH140" s="162"/>
      <c r="II140" s="162"/>
      <c r="IJ140" s="162"/>
      <c r="IK140" s="162"/>
      <c r="IL140" s="162"/>
      <c r="IM140" s="162"/>
      <c r="IN140" s="162"/>
    </row>
    <row r="141" spans="1:248" ht="21">
      <c r="A141" s="225"/>
      <c r="B141" s="137"/>
      <c r="C141" s="137"/>
      <c r="D141" s="137"/>
      <c r="E141" s="137"/>
      <c r="F141" s="212"/>
      <c r="G141" s="137"/>
      <c r="H141" s="137"/>
      <c r="I141" s="499"/>
      <c r="J141" s="495"/>
      <c r="K141" s="406"/>
      <c r="L141" s="137"/>
      <c r="M141" s="137"/>
      <c r="N141" s="137"/>
      <c r="O141" s="137"/>
      <c r="P141" s="133"/>
      <c r="Q141" s="133"/>
      <c r="R141" s="133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  <c r="DH141" s="162"/>
      <c r="DI141" s="162"/>
      <c r="DJ141" s="162"/>
      <c r="DK141" s="162"/>
      <c r="DL141" s="162"/>
      <c r="DM141" s="162"/>
      <c r="DN141" s="162"/>
      <c r="DO141" s="162"/>
      <c r="DP141" s="162"/>
      <c r="DQ141" s="162"/>
      <c r="DR141" s="162"/>
      <c r="DS141" s="162"/>
      <c r="DT141" s="162"/>
      <c r="DU141" s="162"/>
      <c r="DV141" s="162"/>
      <c r="DW141" s="162"/>
      <c r="DX141" s="162"/>
      <c r="DY141" s="162"/>
      <c r="DZ141" s="162"/>
      <c r="EA141" s="162"/>
      <c r="EB141" s="162"/>
      <c r="EC141" s="162"/>
      <c r="ED141" s="162"/>
      <c r="EE141" s="162"/>
      <c r="EF141" s="162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2"/>
      <c r="ES141" s="162"/>
      <c r="ET141" s="162"/>
      <c r="EU141" s="162"/>
      <c r="EV141" s="162"/>
      <c r="EW141" s="162"/>
      <c r="EX141" s="162"/>
      <c r="EY141" s="162"/>
      <c r="EZ141" s="162"/>
      <c r="FA141" s="162"/>
      <c r="FB141" s="162"/>
      <c r="FC141" s="162"/>
      <c r="FD141" s="162"/>
      <c r="FE141" s="162"/>
      <c r="FF141" s="162"/>
      <c r="FG141" s="162"/>
      <c r="FH141" s="162"/>
      <c r="FI141" s="162"/>
      <c r="FJ141" s="162"/>
      <c r="FK141" s="162"/>
      <c r="FL141" s="162"/>
      <c r="FM141" s="162"/>
      <c r="FN141" s="162"/>
      <c r="FO141" s="162"/>
      <c r="FP141" s="162"/>
      <c r="FQ141" s="162"/>
      <c r="FR141" s="162"/>
      <c r="FS141" s="162"/>
      <c r="FT141" s="162"/>
      <c r="FU141" s="162"/>
      <c r="FV141" s="162"/>
      <c r="FW141" s="162"/>
      <c r="FX141" s="162"/>
      <c r="FY141" s="162"/>
      <c r="FZ141" s="162"/>
      <c r="GA141" s="162"/>
      <c r="GB141" s="162"/>
      <c r="GC141" s="162"/>
      <c r="GD141" s="162"/>
      <c r="GE141" s="162"/>
      <c r="GF141" s="162"/>
      <c r="GG141" s="162"/>
      <c r="GH141" s="162"/>
      <c r="GI141" s="162"/>
      <c r="GJ141" s="162"/>
      <c r="GK141" s="162"/>
      <c r="GL141" s="162"/>
      <c r="GM141" s="162"/>
      <c r="GN141" s="162"/>
      <c r="GO141" s="162"/>
      <c r="GP141" s="162"/>
      <c r="GQ141" s="162"/>
      <c r="GR141" s="162"/>
      <c r="GS141" s="162"/>
      <c r="GT141" s="162"/>
      <c r="GU141" s="162"/>
      <c r="GV141" s="162"/>
      <c r="GW141" s="162"/>
      <c r="GX141" s="162"/>
      <c r="GY141" s="162"/>
      <c r="GZ141" s="162"/>
      <c r="HA141" s="162"/>
      <c r="HB141" s="162"/>
      <c r="HC141" s="162"/>
      <c r="HD141" s="162"/>
      <c r="HE141" s="162"/>
      <c r="HF141" s="162"/>
      <c r="HG141" s="162"/>
      <c r="HH141" s="162"/>
      <c r="HI141" s="162"/>
      <c r="HJ141" s="162"/>
      <c r="HK141" s="162"/>
      <c r="HL141" s="162"/>
      <c r="HM141" s="162"/>
      <c r="HN141" s="162"/>
      <c r="HO141" s="162"/>
      <c r="HP141" s="162"/>
      <c r="HQ141" s="162"/>
      <c r="HR141" s="162"/>
      <c r="HS141" s="162"/>
      <c r="HT141" s="162"/>
      <c r="HU141" s="162"/>
      <c r="HV141" s="162"/>
      <c r="HW141" s="162"/>
      <c r="HX141" s="162"/>
      <c r="HY141" s="162"/>
      <c r="HZ141" s="162"/>
      <c r="IA141" s="162"/>
      <c r="IB141" s="162"/>
      <c r="IC141" s="162"/>
      <c r="ID141" s="162"/>
      <c r="IE141" s="162"/>
      <c r="IF141" s="162"/>
      <c r="IG141" s="162"/>
      <c r="IH141" s="162"/>
      <c r="II141" s="162"/>
      <c r="IJ141" s="162"/>
      <c r="IK141" s="162"/>
      <c r="IL141" s="162"/>
      <c r="IM141" s="162"/>
      <c r="IN141" s="162"/>
    </row>
    <row r="142" spans="1:248" ht="189">
      <c r="A142" s="222">
        <v>44</v>
      </c>
      <c r="B142" s="254" t="s">
        <v>2306</v>
      </c>
      <c r="C142" s="254" t="s">
        <v>423</v>
      </c>
      <c r="D142" s="254" t="s">
        <v>424</v>
      </c>
      <c r="E142" s="254">
        <v>150</v>
      </c>
      <c r="F142" s="182" t="s">
        <v>1656</v>
      </c>
      <c r="G142" s="254"/>
      <c r="H142" s="254"/>
      <c r="I142" s="498" t="s">
        <v>1658</v>
      </c>
      <c r="J142" s="493" t="s">
        <v>1650</v>
      </c>
      <c r="K142" s="403">
        <v>996.04</v>
      </c>
      <c r="L142" s="254">
        <v>996.04</v>
      </c>
      <c r="M142" s="254">
        <v>1008.04</v>
      </c>
      <c r="N142" s="254">
        <f>M142</f>
        <v>1008.04</v>
      </c>
      <c r="O142" s="403">
        <v>996.04</v>
      </c>
      <c r="P142" s="115">
        <v>1</v>
      </c>
      <c r="Q142" s="116"/>
      <c r="R142" s="116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62"/>
      <c r="DN142" s="162"/>
      <c r="DO142" s="162"/>
      <c r="DP142" s="162"/>
      <c r="DQ142" s="162"/>
      <c r="DR142" s="162"/>
      <c r="DS142" s="162"/>
      <c r="DT142" s="162"/>
      <c r="DU142" s="162"/>
      <c r="DV142" s="162"/>
      <c r="DW142" s="162"/>
      <c r="DX142" s="162"/>
      <c r="DY142" s="162"/>
      <c r="DZ142" s="162"/>
      <c r="EA142" s="162"/>
      <c r="EB142" s="162"/>
      <c r="EC142" s="162"/>
      <c r="ED142" s="162"/>
      <c r="EE142" s="162"/>
      <c r="EF142" s="162"/>
      <c r="EG142" s="162"/>
      <c r="EH142" s="162"/>
      <c r="EI142" s="162"/>
      <c r="EJ142" s="162"/>
      <c r="EK142" s="162"/>
      <c r="EL142" s="162"/>
      <c r="EM142" s="162"/>
      <c r="EN142" s="162"/>
      <c r="EO142" s="162"/>
      <c r="EP142" s="162"/>
      <c r="EQ142" s="162"/>
      <c r="ER142" s="162"/>
      <c r="ES142" s="162"/>
      <c r="ET142" s="162"/>
      <c r="EU142" s="162"/>
      <c r="EV142" s="162"/>
      <c r="EW142" s="162"/>
      <c r="EX142" s="162"/>
      <c r="EY142" s="162"/>
      <c r="EZ142" s="162"/>
      <c r="FA142" s="162"/>
      <c r="FB142" s="162"/>
      <c r="FC142" s="162"/>
      <c r="FD142" s="162"/>
      <c r="FE142" s="162"/>
      <c r="FF142" s="162"/>
      <c r="FG142" s="162"/>
      <c r="FH142" s="162"/>
      <c r="FI142" s="162"/>
      <c r="FJ142" s="162"/>
      <c r="FK142" s="162"/>
      <c r="FL142" s="162"/>
      <c r="FM142" s="162"/>
      <c r="FN142" s="162"/>
      <c r="FO142" s="162"/>
      <c r="FP142" s="162"/>
      <c r="FQ142" s="162"/>
      <c r="FR142" s="162"/>
      <c r="FS142" s="162"/>
      <c r="FT142" s="162"/>
      <c r="FU142" s="162"/>
      <c r="FV142" s="162"/>
      <c r="FW142" s="162"/>
      <c r="FX142" s="162"/>
      <c r="FY142" s="162"/>
      <c r="FZ142" s="162"/>
      <c r="GA142" s="162"/>
      <c r="GB142" s="162"/>
      <c r="GC142" s="162"/>
      <c r="GD142" s="162"/>
      <c r="GE142" s="162"/>
      <c r="GF142" s="162"/>
      <c r="GG142" s="162"/>
      <c r="GH142" s="162"/>
      <c r="GI142" s="162"/>
      <c r="GJ142" s="162"/>
      <c r="GK142" s="162"/>
      <c r="GL142" s="162"/>
      <c r="GM142" s="162"/>
      <c r="GN142" s="162"/>
      <c r="GO142" s="162"/>
      <c r="GP142" s="162"/>
      <c r="GQ142" s="162"/>
      <c r="GR142" s="162"/>
      <c r="GS142" s="162"/>
      <c r="GT142" s="162"/>
      <c r="GU142" s="162"/>
      <c r="GV142" s="162"/>
      <c r="GW142" s="162"/>
      <c r="GX142" s="162"/>
      <c r="GY142" s="162"/>
      <c r="GZ142" s="162"/>
      <c r="HA142" s="162"/>
      <c r="HB142" s="162"/>
      <c r="HC142" s="162"/>
      <c r="HD142" s="162"/>
      <c r="HE142" s="162"/>
      <c r="HF142" s="162"/>
      <c r="HG142" s="162"/>
      <c r="HH142" s="162"/>
      <c r="HI142" s="162"/>
      <c r="HJ142" s="162"/>
      <c r="HK142" s="162"/>
      <c r="HL142" s="162"/>
      <c r="HM142" s="162"/>
      <c r="HN142" s="162"/>
      <c r="HO142" s="162"/>
      <c r="HP142" s="162"/>
      <c r="HQ142" s="162"/>
      <c r="HR142" s="162"/>
      <c r="HS142" s="162"/>
      <c r="HT142" s="162"/>
      <c r="HU142" s="162"/>
      <c r="HV142" s="162"/>
      <c r="HW142" s="162"/>
      <c r="HX142" s="162"/>
      <c r="HY142" s="162"/>
      <c r="HZ142" s="162"/>
      <c r="IA142" s="162"/>
      <c r="IB142" s="162"/>
      <c r="IC142" s="162"/>
      <c r="ID142" s="162"/>
      <c r="IE142" s="162"/>
      <c r="IF142" s="162"/>
      <c r="IG142" s="162"/>
      <c r="IH142" s="162"/>
      <c r="II142" s="162"/>
      <c r="IJ142" s="162"/>
      <c r="IK142" s="162"/>
      <c r="IL142" s="162"/>
      <c r="IM142" s="162"/>
      <c r="IN142" s="162"/>
    </row>
    <row r="143" spans="1:248" ht="21">
      <c r="A143" s="225"/>
      <c r="B143" s="137"/>
      <c r="C143" s="137"/>
      <c r="D143" s="137"/>
      <c r="E143" s="137"/>
      <c r="F143" s="212"/>
      <c r="G143" s="137"/>
      <c r="H143" s="137"/>
      <c r="I143" s="499"/>
      <c r="J143" s="495"/>
      <c r="K143" s="406"/>
      <c r="L143" s="137"/>
      <c r="M143" s="137"/>
      <c r="N143" s="137"/>
      <c r="O143" s="137"/>
      <c r="P143" s="133"/>
      <c r="Q143" s="133"/>
      <c r="R143" s="133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2"/>
      <c r="DN143" s="162"/>
      <c r="DO143" s="162"/>
      <c r="DP143" s="162"/>
      <c r="DQ143" s="162"/>
      <c r="DR143" s="162"/>
      <c r="DS143" s="162"/>
      <c r="DT143" s="162"/>
      <c r="DU143" s="162"/>
      <c r="DV143" s="162"/>
      <c r="DW143" s="162"/>
      <c r="DX143" s="162"/>
      <c r="DY143" s="162"/>
      <c r="DZ143" s="162"/>
      <c r="EA143" s="162"/>
      <c r="EB143" s="162"/>
      <c r="EC143" s="162"/>
      <c r="ED143" s="162"/>
      <c r="EE143" s="162"/>
      <c r="EF143" s="162"/>
      <c r="EG143" s="162"/>
      <c r="EH143" s="162"/>
      <c r="EI143" s="162"/>
      <c r="EJ143" s="162"/>
      <c r="EK143" s="162"/>
      <c r="EL143" s="162"/>
      <c r="EM143" s="162"/>
      <c r="EN143" s="162"/>
      <c r="EO143" s="162"/>
      <c r="EP143" s="162"/>
      <c r="EQ143" s="162"/>
      <c r="ER143" s="162"/>
      <c r="ES143" s="162"/>
      <c r="ET143" s="162"/>
      <c r="EU143" s="162"/>
      <c r="EV143" s="162"/>
      <c r="EW143" s="162"/>
      <c r="EX143" s="162"/>
      <c r="EY143" s="162"/>
      <c r="EZ143" s="162"/>
      <c r="FA143" s="162"/>
      <c r="FB143" s="162"/>
      <c r="FC143" s="162"/>
      <c r="FD143" s="162"/>
      <c r="FE143" s="162"/>
      <c r="FF143" s="162"/>
      <c r="FG143" s="162"/>
      <c r="FH143" s="162"/>
      <c r="FI143" s="162"/>
      <c r="FJ143" s="162"/>
      <c r="FK143" s="162"/>
      <c r="FL143" s="162"/>
      <c r="FM143" s="162"/>
      <c r="FN143" s="162"/>
      <c r="FO143" s="162"/>
      <c r="FP143" s="162"/>
      <c r="FQ143" s="162"/>
      <c r="FR143" s="162"/>
      <c r="FS143" s="162"/>
      <c r="FT143" s="162"/>
      <c r="FU143" s="162"/>
      <c r="FV143" s="162"/>
      <c r="FW143" s="162"/>
      <c r="FX143" s="162"/>
      <c r="FY143" s="162"/>
      <c r="FZ143" s="162"/>
      <c r="GA143" s="162"/>
      <c r="GB143" s="162"/>
      <c r="GC143" s="162"/>
      <c r="GD143" s="162"/>
      <c r="GE143" s="162"/>
      <c r="GF143" s="162"/>
      <c r="GG143" s="162"/>
      <c r="GH143" s="162"/>
      <c r="GI143" s="162"/>
      <c r="GJ143" s="162"/>
      <c r="GK143" s="162"/>
      <c r="GL143" s="162"/>
      <c r="GM143" s="162"/>
      <c r="GN143" s="162"/>
      <c r="GO143" s="162"/>
      <c r="GP143" s="162"/>
      <c r="GQ143" s="162"/>
      <c r="GR143" s="162"/>
      <c r="GS143" s="162"/>
      <c r="GT143" s="162"/>
      <c r="GU143" s="162"/>
      <c r="GV143" s="162"/>
      <c r="GW143" s="162"/>
      <c r="GX143" s="162"/>
      <c r="GY143" s="162"/>
      <c r="GZ143" s="162"/>
      <c r="HA143" s="162"/>
      <c r="HB143" s="162"/>
      <c r="HC143" s="162"/>
      <c r="HD143" s="162"/>
      <c r="HE143" s="162"/>
      <c r="HF143" s="162"/>
      <c r="HG143" s="162"/>
      <c r="HH143" s="162"/>
      <c r="HI143" s="162"/>
      <c r="HJ143" s="162"/>
      <c r="HK143" s="162"/>
      <c r="HL143" s="162"/>
      <c r="HM143" s="162"/>
      <c r="HN143" s="162"/>
      <c r="HO143" s="162"/>
      <c r="HP143" s="162"/>
      <c r="HQ143" s="162"/>
      <c r="HR143" s="162"/>
      <c r="HS143" s="162"/>
      <c r="HT143" s="162"/>
      <c r="HU143" s="162"/>
      <c r="HV143" s="162"/>
      <c r="HW143" s="162"/>
      <c r="HX143" s="162"/>
      <c r="HY143" s="162"/>
      <c r="HZ143" s="162"/>
      <c r="IA143" s="162"/>
      <c r="IB143" s="162"/>
      <c r="IC143" s="162"/>
      <c r="ID143" s="162"/>
      <c r="IE143" s="162"/>
      <c r="IF143" s="162"/>
      <c r="IG143" s="162"/>
      <c r="IH143" s="162"/>
      <c r="II143" s="162"/>
      <c r="IJ143" s="162"/>
      <c r="IK143" s="162"/>
      <c r="IL143" s="162"/>
      <c r="IM143" s="162"/>
      <c r="IN143" s="162"/>
    </row>
    <row r="144" spans="1:248" ht="84">
      <c r="A144" s="222">
        <v>45</v>
      </c>
      <c r="B144" s="254" t="s">
        <v>2306</v>
      </c>
      <c r="C144" s="254" t="s">
        <v>423</v>
      </c>
      <c r="D144" s="254" t="s">
        <v>264</v>
      </c>
      <c r="E144" s="254">
        <v>250</v>
      </c>
      <c r="F144" s="182" t="s">
        <v>1657</v>
      </c>
      <c r="G144" s="254"/>
      <c r="H144" s="254"/>
      <c r="I144" s="498" t="s">
        <v>157</v>
      </c>
      <c r="J144" s="493" t="s">
        <v>1650</v>
      </c>
      <c r="K144" s="403">
        <v>3222.52</v>
      </c>
      <c r="L144" s="254">
        <v>3222.52</v>
      </c>
      <c r="M144" s="254">
        <v>3234.52</v>
      </c>
      <c r="N144" s="254">
        <f>M144</f>
        <v>3234.52</v>
      </c>
      <c r="O144" s="403">
        <v>3222.52</v>
      </c>
      <c r="P144" s="115">
        <v>1</v>
      </c>
      <c r="Q144" s="116"/>
      <c r="R144" s="116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  <c r="CP144" s="162"/>
      <c r="CQ144" s="162"/>
      <c r="CR144" s="162"/>
      <c r="CS144" s="162"/>
      <c r="CT144" s="162"/>
      <c r="CU144" s="162"/>
      <c r="CV144" s="162"/>
      <c r="CW144" s="162"/>
      <c r="CX144" s="162"/>
      <c r="CY144" s="162"/>
      <c r="CZ144" s="162"/>
      <c r="DA144" s="162"/>
      <c r="DB144" s="162"/>
      <c r="DC144" s="162"/>
      <c r="DD144" s="162"/>
      <c r="DE144" s="162"/>
      <c r="DF144" s="162"/>
      <c r="DG144" s="162"/>
      <c r="DH144" s="162"/>
      <c r="DI144" s="162"/>
      <c r="DJ144" s="162"/>
      <c r="DK144" s="162"/>
      <c r="DL144" s="162"/>
      <c r="DM144" s="162"/>
      <c r="DN144" s="162"/>
      <c r="DO144" s="162"/>
      <c r="DP144" s="162"/>
      <c r="DQ144" s="162"/>
      <c r="DR144" s="162"/>
      <c r="DS144" s="162"/>
      <c r="DT144" s="162"/>
      <c r="DU144" s="162"/>
      <c r="DV144" s="162"/>
      <c r="DW144" s="162"/>
      <c r="DX144" s="162"/>
      <c r="DY144" s="162"/>
      <c r="DZ144" s="162"/>
      <c r="EA144" s="162"/>
      <c r="EB144" s="162"/>
      <c r="EC144" s="162"/>
      <c r="ED144" s="162"/>
      <c r="EE144" s="162"/>
      <c r="EF144" s="162"/>
      <c r="EG144" s="162"/>
      <c r="EH144" s="162"/>
      <c r="EI144" s="162"/>
      <c r="EJ144" s="162"/>
      <c r="EK144" s="162"/>
      <c r="EL144" s="162"/>
      <c r="EM144" s="162"/>
      <c r="EN144" s="162"/>
      <c r="EO144" s="162"/>
      <c r="EP144" s="162"/>
      <c r="EQ144" s="162"/>
      <c r="ER144" s="162"/>
      <c r="ES144" s="162"/>
      <c r="ET144" s="162"/>
      <c r="EU144" s="162"/>
      <c r="EV144" s="162"/>
      <c r="EW144" s="162"/>
      <c r="EX144" s="162"/>
      <c r="EY144" s="162"/>
      <c r="EZ144" s="162"/>
      <c r="FA144" s="162"/>
      <c r="FB144" s="162"/>
      <c r="FC144" s="162"/>
      <c r="FD144" s="162"/>
      <c r="FE144" s="162"/>
      <c r="FF144" s="162"/>
      <c r="FG144" s="162"/>
      <c r="FH144" s="162"/>
      <c r="FI144" s="162"/>
      <c r="FJ144" s="162"/>
      <c r="FK144" s="162"/>
      <c r="FL144" s="162"/>
      <c r="FM144" s="162"/>
      <c r="FN144" s="162"/>
      <c r="FO144" s="162"/>
      <c r="FP144" s="162"/>
      <c r="FQ144" s="162"/>
      <c r="FR144" s="162"/>
      <c r="FS144" s="162"/>
      <c r="FT144" s="162"/>
      <c r="FU144" s="162"/>
      <c r="FV144" s="162"/>
      <c r="FW144" s="162"/>
      <c r="FX144" s="162"/>
      <c r="FY144" s="162"/>
      <c r="FZ144" s="162"/>
      <c r="GA144" s="162"/>
      <c r="GB144" s="162"/>
      <c r="GC144" s="162"/>
      <c r="GD144" s="162"/>
      <c r="GE144" s="162"/>
      <c r="GF144" s="162"/>
      <c r="GG144" s="162"/>
      <c r="GH144" s="162"/>
      <c r="GI144" s="162"/>
      <c r="GJ144" s="162"/>
      <c r="GK144" s="162"/>
      <c r="GL144" s="162"/>
      <c r="GM144" s="162"/>
      <c r="GN144" s="162"/>
      <c r="GO144" s="162"/>
      <c r="GP144" s="162"/>
      <c r="GQ144" s="162"/>
      <c r="GR144" s="162"/>
      <c r="GS144" s="162"/>
      <c r="GT144" s="162"/>
      <c r="GU144" s="162"/>
      <c r="GV144" s="162"/>
      <c r="GW144" s="162"/>
      <c r="GX144" s="162"/>
      <c r="GY144" s="162"/>
      <c r="GZ144" s="162"/>
      <c r="HA144" s="162"/>
      <c r="HB144" s="162"/>
      <c r="HC144" s="162"/>
      <c r="HD144" s="162"/>
      <c r="HE144" s="162"/>
      <c r="HF144" s="162"/>
      <c r="HG144" s="162"/>
      <c r="HH144" s="162"/>
      <c r="HI144" s="162"/>
      <c r="HJ144" s="162"/>
      <c r="HK144" s="162"/>
      <c r="HL144" s="162"/>
      <c r="HM144" s="162"/>
      <c r="HN144" s="162"/>
      <c r="HO144" s="162"/>
      <c r="HP144" s="162"/>
      <c r="HQ144" s="162"/>
      <c r="HR144" s="162"/>
      <c r="HS144" s="162"/>
      <c r="HT144" s="162"/>
      <c r="HU144" s="162"/>
      <c r="HV144" s="162"/>
      <c r="HW144" s="162"/>
      <c r="HX144" s="162"/>
      <c r="HY144" s="162"/>
      <c r="HZ144" s="162"/>
      <c r="IA144" s="162"/>
      <c r="IB144" s="162"/>
      <c r="IC144" s="162"/>
      <c r="ID144" s="162"/>
      <c r="IE144" s="162"/>
      <c r="IF144" s="162"/>
      <c r="IG144" s="162"/>
      <c r="IH144" s="162"/>
      <c r="II144" s="162"/>
      <c r="IJ144" s="162"/>
      <c r="IK144" s="162"/>
      <c r="IL144" s="162"/>
      <c r="IM144" s="162"/>
      <c r="IN144" s="162"/>
    </row>
    <row r="145" spans="1:248" ht="21">
      <c r="A145" s="225"/>
      <c r="B145" s="137"/>
      <c r="C145" s="137"/>
      <c r="D145" s="137"/>
      <c r="E145" s="137"/>
      <c r="F145" s="212"/>
      <c r="G145" s="137"/>
      <c r="H145" s="137"/>
      <c r="I145" s="499"/>
      <c r="J145" s="495"/>
      <c r="K145" s="406"/>
      <c r="L145" s="137"/>
      <c r="M145" s="137"/>
      <c r="N145" s="137"/>
      <c r="O145" s="137"/>
      <c r="P145" s="133"/>
      <c r="Q145" s="133"/>
      <c r="R145" s="133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  <c r="EM145" s="162"/>
      <c r="EN145" s="162"/>
      <c r="EO145" s="162"/>
      <c r="EP145" s="162"/>
      <c r="EQ145" s="162"/>
      <c r="ER145" s="162"/>
      <c r="ES145" s="162"/>
      <c r="ET145" s="162"/>
      <c r="EU145" s="162"/>
      <c r="EV145" s="162"/>
      <c r="EW145" s="162"/>
      <c r="EX145" s="162"/>
      <c r="EY145" s="162"/>
      <c r="EZ145" s="162"/>
      <c r="FA145" s="162"/>
      <c r="FB145" s="162"/>
      <c r="FC145" s="162"/>
      <c r="FD145" s="162"/>
      <c r="FE145" s="162"/>
      <c r="FF145" s="162"/>
      <c r="FG145" s="162"/>
      <c r="FH145" s="162"/>
      <c r="FI145" s="162"/>
      <c r="FJ145" s="162"/>
      <c r="FK145" s="162"/>
      <c r="FL145" s="162"/>
      <c r="FM145" s="162"/>
      <c r="FN145" s="162"/>
      <c r="FO145" s="162"/>
      <c r="FP145" s="162"/>
      <c r="FQ145" s="162"/>
      <c r="FR145" s="162"/>
      <c r="FS145" s="162"/>
      <c r="FT145" s="162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2"/>
      <c r="GF145" s="162"/>
      <c r="GG145" s="162"/>
      <c r="GH145" s="162"/>
      <c r="GI145" s="162"/>
      <c r="GJ145" s="162"/>
      <c r="GK145" s="162"/>
      <c r="GL145" s="162"/>
      <c r="GM145" s="162"/>
      <c r="GN145" s="162"/>
      <c r="GO145" s="162"/>
      <c r="GP145" s="162"/>
      <c r="GQ145" s="162"/>
      <c r="GR145" s="162"/>
      <c r="GS145" s="162"/>
      <c r="GT145" s="162"/>
      <c r="GU145" s="162"/>
      <c r="GV145" s="162"/>
      <c r="GW145" s="162"/>
      <c r="GX145" s="162"/>
      <c r="GY145" s="162"/>
      <c r="GZ145" s="162"/>
      <c r="HA145" s="162"/>
      <c r="HB145" s="162"/>
      <c r="HC145" s="162"/>
      <c r="HD145" s="162"/>
      <c r="HE145" s="162"/>
      <c r="HF145" s="162"/>
      <c r="HG145" s="162"/>
      <c r="HH145" s="162"/>
      <c r="HI145" s="162"/>
      <c r="HJ145" s="162"/>
      <c r="HK145" s="162"/>
      <c r="HL145" s="162"/>
      <c r="HM145" s="162"/>
      <c r="HN145" s="162"/>
      <c r="HO145" s="162"/>
      <c r="HP145" s="162"/>
      <c r="HQ145" s="162"/>
      <c r="HR145" s="162"/>
      <c r="HS145" s="162"/>
      <c r="HT145" s="162"/>
      <c r="HU145" s="162"/>
      <c r="HV145" s="162"/>
      <c r="HW145" s="162"/>
      <c r="HX145" s="162"/>
      <c r="HY145" s="162"/>
      <c r="HZ145" s="162"/>
      <c r="IA145" s="162"/>
      <c r="IB145" s="162"/>
      <c r="IC145" s="162"/>
      <c r="ID145" s="162"/>
      <c r="IE145" s="162"/>
      <c r="IF145" s="162"/>
      <c r="IG145" s="162"/>
      <c r="IH145" s="162"/>
      <c r="II145" s="162"/>
      <c r="IJ145" s="162"/>
      <c r="IK145" s="162"/>
      <c r="IL145" s="162"/>
      <c r="IM145" s="162"/>
      <c r="IN145" s="162"/>
    </row>
    <row r="146" spans="1:248" ht="105">
      <c r="A146" s="226">
        <v>46</v>
      </c>
      <c r="B146" s="101" t="s">
        <v>2306</v>
      </c>
      <c r="C146" s="101" t="s">
        <v>1322</v>
      </c>
      <c r="D146" s="101" t="s">
        <v>1323</v>
      </c>
      <c r="E146" s="101">
        <v>300</v>
      </c>
      <c r="F146" s="90" t="s">
        <v>1709</v>
      </c>
      <c r="G146" s="96" t="s">
        <v>1710</v>
      </c>
      <c r="H146" s="101">
        <v>1</v>
      </c>
      <c r="I146" s="90" t="s">
        <v>57</v>
      </c>
      <c r="J146" s="90" t="s">
        <v>1124</v>
      </c>
      <c r="K146" s="276">
        <v>385.2</v>
      </c>
      <c r="L146" s="277">
        <v>321</v>
      </c>
      <c r="M146" s="278">
        <v>386.6</v>
      </c>
      <c r="N146" s="101">
        <v>386.6</v>
      </c>
      <c r="O146" s="278">
        <v>385.2</v>
      </c>
      <c r="P146" s="115">
        <v>1</v>
      </c>
      <c r="Q146" s="116"/>
      <c r="R146" s="116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2"/>
      <c r="DQ146" s="162"/>
      <c r="DR146" s="162"/>
      <c r="DS146" s="162"/>
      <c r="DT146" s="162"/>
      <c r="DU146" s="162"/>
      <c r="DV146" s="162"/>
      <c r="DW146" s="162"/>
      <c r="DX146" s="162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  <c r="EM146" s="162"/>
      <c r="EN146" s="162"/>
      <c r="EO146" s="162"/>
      <c r="EP146" s="162"/>
      <c r="EQ146" s="162"/>
      <c r="ER146" s="162"/>
      <c r="ES146" s="162"/>
      <c r="ET146" s="162"/>
      <c r="EU146" s="162"/>
      <c r="EV146" s="162"/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2"/>
      <c r="FH146" s="162"/>
      <c r="FI146" s="162"/>
      <c r="FJ146" s="162"/>
      <c r="FK146" s="162"/>
      <c r="FL146" s="162"/>
      <c r="FM146" s="162"/>
      <c r="FN146" s="162"/>
      <c r="FO146" s="162"/>
      <c r="FP146" s="162"/>
      <c r="FQ146" s="162"/>
      <c r="FR146" s="162"/>
      <c r="FS146" s="162"/>
      <c r="FT146" s="162"/>
      <c r="FU146" s="162"/>
      <c r="FV146" s="162"/>
      <c r="FW146" s="162"/>
      <c r="FX146" s="162"/>
      <c r="FY146" s="162"/>
      <c r="FZ146" s="162"/>
      <c r="GA146" s="162"/>
      <c r="GB146" s="162"/>
      <c r="GC146" s="162"/>
      <c r="GD146" s="162"/>
      <c r="GE146" s="162"/>
      <c r="GF146" s="162"/>
      <c r="GG146" s="162"/>
      <c r="GH146" s="162"/>
      <c r="GI146" s="162"/>
      <c r="GJ146" s="162"/>
      <c r="GK146" s="162"/>
      <c r="GL146" s="162"/>
      <c r="GM146" s="162"/>
      <c r="GN146" s="162"/>
      <c r="GO146" s="162"/>
      <c r="GP146" s="162"/>
      <c r="GQ146" s="162"/>
      <c r="GR146" s="162"/>
      <c r="GS146" s="162"/>
      <c r="GT146" s="162"/>
      <c r="GU146" s="162"/>
      <c r="GV146" s="162"/>
      <c r="GW146" s="162"/>
      <c r="GX146" s="162"/>
      <c r="GY146" s="162"/>
      <c r="GZ146" s="162"/>
      <c r="HA146" s="162"/>
      <c r="HB146" s="162"/>
      <c r="HC146" s="162"/>
      <c r="HD146" s="162"/>
      <c r="HE146" s="162"/>
      <c r="HF146" s="162"/>
      <c r="HG146" s="162"/>
      <c r="HH146" s="162"/>
      <c r="HI146" s="162"/>
      <c r="HJ146" s="162"/>
      <c r="HK146" s="162"/>
      <c r="HL146" s="162"/>
      <c r="HM146" s="162"/>
      <c r="HN146" s="162"/>
      <c r="HO146" s="162"/>
      <c r="HP146" s="162"/>
      <c r="HQ146" s="162"/>
      <c r="HR146" s="162"/>
      <c r="HS146" s="162"/>
      <c r="HT146" s="162"/>
      <c r="HU146" s="162"/>
      <c r="HV146" s="162"/>
      <c r="HW146" s="162"/>
      <c r="HX146" s="162"/>
      <c r="HY146" s="162"/>
      <c r="HZ146" s="162"/>
      <c r="IA146" s="162"/>
      <c r="IB146" s="162"/>
      <c r="IC146" s="162"/>
      <c r="ID146" s="162"/>
      <c r="IE146" s="162"/>
      <c r="IF146" s="162"/>
      <c r="IG146" s="162"/>
      <c r="IH146" s="162"/>
      <c r="II146" s="162"/>
      <c r="IJ146" s="162"/>
      <c r="IK146" s="162"/>
      <c r="IL146" s="162"/>
      <c r="IM146" s="162"/>
      <c r="IN146" s="162"/>
    </row>
    <row r="147" spans="1:248" ht="84">
      <c r="A147" s="222">
        <v>46</v>
      </c>
      <c r="B147" s="254" t="s">
        <v>2306</v>
      </c>
      <c r="C147" s="254" t="s">
        <v>1322</v>
      </c>
      <c r="D147" s="254" t="s">
        <v>1323</v>
      </c>
      <c r="E147" s="254">
        <v>300</v>
      </c>
      <c r="F147" s="254" t="s">
        <v>2621</v>
      </c>
      <c r="G147" s="254"/>
      <c r="H147" s="254"/>
      <c r="I147" s="254" t="s">
        <v>2019</v>
      </c>
      <c r="J147" s="254" t="s">
        <v>147</v>
      </c>
      <c r="K147" s="423">
        <v>386.6</v>
      </c>
      <c r="L147" s="466">
        <f>K147</f>
        <v>386.6</v>
      </c>
      <c r="M147" s="423">
        <v>386.6</v>
      </c>
      <c r="N147" s="423">
        <v>386.6</v>
      </c>
      <c r="O147" s="423">
        <v>386.6</v>
      </c>
      <c r="P147" s="115">
        <v>2</v>
      </c>
      <c r="Q147" s="116"/>
      <c r="R147" s="116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  <c r="DE147" s="162"/>
      <c r="DF147" s="162"/>
      <c r="DG147" s="162"/>
      <c r="DH147" s="162"/>
      <c r="DI147" s="162"/>
      <c r="DJ147" s="162"/>
      <c r="DK147" s="162"/>
      <c r="DL147" s="162"/>
      <c r="DM147" s="162"/>
      <c r="DN147" s="162"/>
      <c r="DO147" s="162"/>
      <c r="DP147" s="162"/>
      <c r="DQ147" s="162"/>
      <c r="DR147" s="162"/>
      <c r="DS147" s="162"/>
      <c r="DT147" s="162"/>
      <c r="DU147" s="162"/>
      <c r="DV147" s="162"/>
      <c r="DW147" s="162"/>
      <c r="DX147" s="162"/>
      <c r="DY147" s="162"/>
      <c r="DZ147" s="162"/>
      <c r="EA147" s="162"/>
      <c r="EB147" s="162"/>
      <c r="EC147" s="162"/>
      <c r="ED147" s="162"/>
      <c r="EE147" s="162"/>
      <c r="EF147" s="162"/>
      <c r="EG147" s="162"/>
      <c r="EH147" s="162"/>
      <c r="EI147" s="162"/>
      <c r="EJ147" s="162"/>
      <c r="EK147" s="162"/>
      <c r="EL147" s="162"/>
      <c r="EM147" s="162"/>
      <c r="EN147" s="162"/>
      <c r="EO147" s="162"/>
      <c r="EP147" s="162"/>
      <c r="EQ147" s="162"/>
      <c r="ER147" s="162"/>
      <c r="ES147" s="162"/>
      <c r="ET147" s="162"/>
      <c r="EU147" s="162"/>
      <c r="EV147" s="162"/>
      <c r="EW147" s="162"/>
      <c r="EX147" s="162"/>
      <c r="EY147" s="162"/>
      <c r="EZ147" s="162"/>
      <c r="FA147" s="162"/>
      <c r="FB147" s="162"/>
      <c r="FC147" s="162"/>
      <c r="FD147" s="162"/>
      <c r="FE147" s="162"/>
      <c r="FF147" s="162"/>
      <c r="FG147" s="162"/>
      <c r="FH147" s="162"/>
      <c r="FI147" s="162"/>
      <c r="FJ147" s="162"/>
      <c r="FK147" s="162"/>
      <c r="FL147" s="162"/>
      <c r="FM147" s="162"/>
      <c r="FN147" s="162"/>
      <c r="FO147" s="162"/>
      <c r="FP147" s="162"/>
      <c r="FQ147" s="162"/>
      <c r="FR147" s="162"/>
      <c r="FS147" s="162"/>
      <c r="FT147" s="162"/>
      <c r="FU147" s="162"/>
      <c r="FV147" s="162"/>
      <c r="FW147" s="162"/>
      <c r="FX147" s="162"/>
      <c r="FY147" s="162"/>
      <c r="FZ147" s="162"/>
      <c r="GA147" s="162"/>
      <c r="GB147" s="162"/>
      <c r="GC147" s="162"/>
      <c r="GD147" s="162"/>
      <c r="GE147" s="162"/>
      <c r="GF147" s="162"/>
      <c r="GG147" s="162"/>
      <c r="GH147" s="162"/>
      <c r="GI147" s="162"/>
      <c r="GJ147" s="162"/>
      <c r="GK147" s="162"/>
      <c r="GL147" s="162"/>
      <c r="GM147" s="162"/>
      <c r="GN147" s="162"/>
      <c r="GO147" s="162"/>
      <c r="GP147" s="162"/>
      <c r="GQ147" s="162"/>
      <c r="GR147" s="162"/>
      <c r="GS147" s="162"/>
      <c r="GT147" s="162"/>
      <c r="GU147" s="162"/>
      <c r="GV147" s="162"/>
      <c r="GW147" s="162"/>
      <c r="GX147" s="162"/>
      <c r="GY147" s="162"/>
      <c r="GZ147" s="162"/>
      <c r="HA147" s="162"/>
      <c r="HB147" s="162"/>
      <c r="HC147" s="162"/>
      <c r="HD147" s="162"/>
      <c r="HE147" s="162"/>
      <c r="HF147" s="162"/>
      <c r="HG147" s="162"/>
      <c r="HH147" s="162"/>
      <c r="HI147" s="162"/>
      <c r="HJ147" s="162"/>
      <c r="HK147" s="162"/>
      <c r="HL147" s="162"/>
      <c r="HM147" s="162"/>
      <c r="HN147" s="162"/>
      <c r="HO147" s="162"/>
      <c r="HP147" s="162"/>
      <c r="HQ147" s="162"/>
      <c r="HR147" s="162"/>
      <c r="HS147" s="162"/>
      <c r="HT147" s="162"/>
      <c r="HU147" s="162"/>
      <c r="HV147" s="162"/>
      <c r="HW147" s="162"/>
      <c r="HX147" s="162"/>
      <c r="HY147" s="162"/>
      <c r="HZ147" s="162"/>
      <c r="IA147" s="162"/>
      <c r="IB147" s="162"/>
      <c r="IC147" s="162"/>
      <c r="ID147" s="162"/>
      <c r="IE147" s="162"/>
      <c r="IF147" s="162"/>
      <c r="IG147" s="162"/>
      <c r="IH147" s="162"/>
      <c r="II147" s="162"/>
      <c r="IJ147" s="162"/>
      <c r="IK147" s="162"/>
      <c r="IL147" s="162"/>
      <c r="IM147" s="162"/>
      <c r="IN147" s="162"/>
    </row>
    <row r="148" spans="1:248" ht="21">
      <c r="A148" s="225"/>
      <c r="B148" s="137"/>
      <c r="C148" s="137"/>
      <c r="D148" s="137"/>
      <c r="E148" s="137"/>
      <c r="F148" s="111"/>
      <c r="G148" s="111"/>
      <c r="H148" s="137"/>
      <c r="I148" s="111"/>
      <c r="J148" s="111"/>
      <c r="K148" s="272"/>
      <c r="L148" s="273"/>
      <c r="M148" s="274"/>
      <c r="N148" s="137"/>
      <c r="O148" s="137"/>
      <c r="P148" s="133"/>
      <c r="Q148" s="133"/>
      <c r="R148" s="133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2"/>
      <c r="DB148" s="162"/>
      <c r="DC148" s="162"/>
      <c r="DD148" s="162"/>
      <c r="DE148" s="162"/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162"/>
      <c r="EL148" s="162"/>
      <c r="EM148" s="162"/>
      <c r="EN148" s="162"/>
      <c r="EO148" s="162"/>
      <c r="EP148" s="162"/>
      <c r="EQ148" s="162"/>
      <c r="ER148" s="162"/>
      <c r="ES148" s="162"/>
      <c r="ET148" s="162"/>
      <c r="EU148" s="162"/>
      <c r="EV148" s="162"/>
      <c r="EW148" s="162"/>
      <c r="EX148" s="162"/>
      <c r="EY148" s="162"/>
      <c r="EZ148" s="162"/>
      <c r="FA148" s="162"/>
      <c r="FB148" s="162"/>
      <c r="FC148" s="162"/>
      <c r="FD148" s="162"/>
      <c r="FE148" s="162"/>
      <c r="FF148" s="162"/>
      <c r="FG148" s="162"/>
      <c r="FH148" s="162"/>
      <c r="FI148" s="162"/>
      <c r="FJ148" s="162"/>
      <c r="FK148" s="162"/>
      <c r="FL148" s="162"/>
      <c r="FM148" s="162"/>
      <c r="FN148" s="162"/>
      <c r="FO148" s="162"/>
      <c r="FP148" s="162"/>
      <c r="FQ148" s="162"/>
      <c r="FR148" s="162"/>
      <c r="FS148" s="162"/>
      <c r="FT148" s="162"/>
      <c r="FU148" s="162"/>
      <c r="FV148" s="162"/>
      <c r="FW148" s="162"/>
      <c r="FX148" s="162"/>
      <c r="FY148" s="162"/>
      <c r="FZ148" s="162"/>
      <c r="GA148" s="162"/>
      <c r="GB148" s="162"/>
      <c r="GC148" s="162"/>
      <c r="GD148" s="162"/>
      <c r="GE148" s="162"/>
      <c r="GF148" s="162"/>
      <c r="GG148" s="162"/>
      <c r="GH148" s="162"/>
      <c r="GI148" s="162"/>
      <c r="GJ148" s="162"/>
      <c r="GK148" s="162"/>
      <c r="GL148" s="162"/>
      <c r="GM148" s="162"/>
      <c r="GN148" s="162"/>
      <c r="GO148" s="162"/>
      <c r="GP148" s="162"/>
      <c r="GQ148" s="162"/>
      <c r="GR148" s="162"/>
      <c r="GS148" s="162"/>
      <c r="GT148" s="162"/>
      <c r="GU148" s="162"/>
      <c r="GV148" s="162"/>
      <c r="GW148" s="162"/>
      <c r="GX148" s="162"/>
      <c r="GY148" s="162"/>
      <c r="GZ148" s="162"/>
      <c r="HA148" s="162"/>
      <c r="HB148" s="162"/>
      <c r="HC148" s="162"/>
      <c r="HD148" s="162"/>
      <c r="HE148" s="162"/>
      <c r="HF148" s="162"/>
      <c r="HG148" s="162"/>
      <c r="HH148" s="162"/>
      <c r="HI148" s="162"/>
      <c r="HJ148" s="162"/>
      <c r="HK148" s="162"/>
      <c r="HL148" s="162"/>
      <c r="HM148" s="162"/>
      <c r="HN148" s="162"/>
      <c r="HO148" s="162"/>
      <c r="HP148" s="162"/>
      <c r="HQ148" s="162"/>
      <c r="HR148" s="162"/>
      <c r="HS148" s="162"/>
      <c r="HT148" s="162"/>
      <c r="HU148" s="162"/>
      <c r="HV148" s="162"/>
      <c r="HW148" s="162"/>
      <c r="HX148" s="162"/>
      <c r="HY148" s="162"/>
      <c r="HZ148" s="162"/>
      <c r="IA148" s="162"/>
      <c r="IB148" s="162"/>
      <c r="IC148" s="162"/>
      <c r="ID148" s="162"/>
      <c r="IE148" s="162"/>
      <c r="IF148" s="162"/>
      <c r="IG148" s="162"/>
      <c r="IH148" s="162"/>
      <c r="II148" s="162"/>
      <c r="IJ148" s="162"/>
      <c r="IK148" s="162"/>
      <c r="IL148" s="162"/>
      <c r="IM148" s="162"/>
      <c r="IN148" s="162"/>
    </row>
    <row r="149" spans="1:248" ht="84">
      <c r="A149" s="226">
        <v>47</v>
      </c>
      <c r="B149" s="101" t="s">
        <v>1511</v>
      </c>
      <c r="C149" s="101" t="s">
        <v>1324</v>
      </c>
      <c r="D149" s="101" t="s">
        <v>1325</v>
      </c>
      <c r="E149" s="101">
        <v>70</v>
      </c>
      <c r="F149" s="90" t="s">
        <v>500</v>
      </c>
      <c r="G149" s="96" t="s">
        <v>477</v>
      </c>
      <c r="H149" s="101">
        <v>112</v>
      </c>
      <c r="I149" s="90" t="s">
        <v>1153</v>
      </c>
      <c r="J149" s="90" t="s">
        <v>1124</v>
      </c>
      <c r="K149" s="276">
        <v>6261</v>
      </c>
      <c r="L149" s="277">
        <v>46.5848</v>
      </c>
      <c r="M149" s="278">
        <v>6604.8</v>
      </c>
      <c r="N149" s="101">
        <v>6604.8</v>
      </c>
      <c r="O149" s="278">
        <v>6261</v>
      </c>
      <c r="P149" s="115">
        <v>1</v>
      </c>
      <c r="Q149" s="116"/>
      <c r="R149" s="116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2"/>
      <c r="DB149" s="162"/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2"/>
      <c r="ES149" s="162"/>
      <c r="ET149" s="162"/>
      <c r="EU149" s="162"/>
      <c r="EV149" s="162"/>
      <c r="EW149" s="162"/>
      <c r="EX149" s="162"/>
      <c r="EY149" s="162"/>
      <c r="EZ149" s="162"/>
      <c r="FA149" s="162"/>
      <c r="FB149" s="162"/>
      <c r="FC149" s="162"/>
      <c r="FD149" s="162"/>
      <c r="FE149" s="162"/>
      <c r="FF149" s="162"/>
      <c r="FG149" s="162"/>
      <c r="FH149" s="162"/>
      <c r="FI149" s="162"/>
      <c r="FJ149" s="162"/>
      <c r="FK149" s="162"/>
      <c r="FL149" s="162"/>
      <c r="FM149" s="162"/>
      <c r="FN149" s="162"/>
      <c r="FO149" s="162"/>
      <c r="FP149" s="162"/>
      <c r="FQ149" s="162"/>
      <c r="FR149" s="162"/>
      <c r="FS149" s="162"/>
      <c r="FT149" s="162"/>
      <c r="FU149" s="162"/>
      <c r="FV149" s="162"/>
      <c r="FW149" s="162"/>
      <c r="FX149" s="162"/>
      <c r="FY149" s="162"/>
      <c r="FZ149" s="162"/>
      <c r="GA149" s="162"/>
      <c r="GB149" s="162"/>
      <c r="GC149" s="162"/>
      <c r="GD149" s="162"/>
      <c r="GE149" s="162"/>
      <c r="GF149" s="162"/>
      <c r="GG149" s="162"/>
      <c r="GH149" s="162"/>
      <c r="GI149" s="162"/>
      <c r="GJ149" s="162"/>
      <c r="GK149" s="162"/>
      <c r="GL149" s="162"/>
      <c r="GM149" s="162"/>
      <c r="GN149" s="162"/>
      <c r="GO149" s="162"/>
      <c r="GP149" s="162"/>
      <c r="GQ149" s="162"/>
      <c r="GR149" s="162"/>
      <c r="GS149" s="162"/>
      <c r="GT149" s="162"/>
      <c r="GU149" s="162"/>
      <c r="GV149" s="162"/>
      <c r="GW149" s="162"/>
      <c r="GX149" s="162"/>
      <c r="GY149" s="162"/>
      <c r="GZ149" s="162"/>
      <c r="HA149" s="162"/>
      <c r="HB149" s="162"/>
      <c r="HC149" s="162"/>
      <c r="HD149" s="162"/>
      <c r="HE149" s="162"/>
      <c r="HF149" s="162"/>
      <c r="HG149" s="162"/>
      <c r="HH149" s="162"/>
      <c r="HI149" s="162"/>
      <c r="HJ149" s="162"/>
      <c r="HK149" s="162"/>
      <c r="HL149" s="162"/>
      <c r="HM149" s="162"/>
      <c r="HN149" s="162"/>
      <c r="HO149" s="162"/>
      <c r="HP149" s="162"/>
      <c r="HQ149" s="162"/>
      <c r="HR149" s="162"/>
      <c r="HS149" s="162"/>
      <c r="HT149" s="162"/>
      <c r="HU149" s="162"/>
      <c r="HV149" s="162"/>
      <c r="HW149" s="162"/>
      <c r="HX149" s="162"/>
      <c r="HY149" s="162"/>
      <c r="HZ149" s="162"/>
      <c r="IA149" s="162"/>
      <c r="IB149" s="162"/>
      <c r="IC149" s="162"/>
      <c r="ID149" s="162"/>
      <c r="IE149" s="162"/>
      <c r="IF149" s="162"/>
      <c r="IG149" s="162"/>
      <c r="IH149" s="162"/>
      <c r="II149" s="162"/>
      <c r="IJ149" s="162"/>
      <c r="IK149" s="162"/>
      <c r="IL149" s="162"/>
      <c r="IM149" s="162"/>
      <c r="IN149" s="162"/>
    </row>
    <row r="150" spans="1:248" ht="147">
      <c r="A150" s="163">
        <v>47</v>
      </c>
      <c r="B150" s="164" t="s">
        <v>1511</v>
      </c>
      <c r="C150" s="164" t="s">
        <v>1324</v>
      </c>
      <c r="D150" s="164" t="s">
        <v>1325</v>
      </c>
      <c r="E150" s="164">
        <v>70</v>
      </c>
      <c r="F150" s="164" t="s">
        <v>2882</v>
      </c>
      <c r="G150" s="96"/>
      <c r="H150" s="101"/>
      <c r="I150" s="164" t="s">
        <v>2883</v>
      </c>
      <c r="J150" s="164" t="s">
        <v>578</v>
      </c>
      <c r="K150" s="173">
        <v>6263.04</v>
      </c>
      <c r="L150" s="164">
        <v>55.92</v>
      </c>
      <c r="M150" s="173">
        <v>6604.8</v>
      </c>
      <c r="N150" s="173">
        <v>6604.8</v>
      </c>
      <c r="O150" s="173">
        <v>6263.04</v>
      </c>
      <c r="P150" s="115">
        <v>2</v>
      </c>
      <c r="Q150" s="116"/>
      <c r="R150" s="116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Y150" s="162"/>
      <c r="CZ150" s="162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2"/>
      <c r="ES150" s="162"/>
      <c r="ET150" s="162"/>
      <c r="EU150" s="162"/>
      <c r="EV150" s="162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  <c r="FH150" s="162"/>
      <c r="FI150" s="162"/>
      <c r="FJ150" s="162"/>
      <c r="FK150" s="162"/>
      <c r="FL150" s="162"/>
      <c r="FM150" s="162"/>
      <c r="FN150" s="162"/>
      <c r="FO150" s="162"/>
      <c r="FP150" s="162"/>
      <c r="FQ150" s="162"/>
      <c r="FR150" s="162"/>
      <c r="FS150" s="162"/>
      <c r="FT150" s="162"/>
      <c r="FU150" s="162"/>
      <c r="FV150" s="162"/>
      <c r="FW150" s="162"/>
      <c r="FX150" s="162"/>
      <c r="FY150" s="162"/>
      <c r="FZ150" s="162"/>
      <c r="GA150" s="162"/>
      <c r="GB150" s="162"/>
      <c r="GC150" s="162"/>
      <c r="GD150" s="162"/>
      <c r="GE150" s="162"/>
      <c r="GF150" s="162"/>
      <c r="GG150" s="162"/>
      <c r="GH150" s="162"/>
      <c r="GI150" s="162"/>
      <c r="GJ150" s="162"/>
      <c r="GK150" s="162"/>
      <c r="GL150" s="162"/>
      <c r="GM150" s="162"/>
      <c r="GN150" s="162"/>
      <c r="GO150" s="162"/>
      <c r="GP150" s="162"/>
      <c r="GQ150" s="162"/>
      <c r="GR150" s="162"/>
      <c r="GS150" s="162"/>
      <c r="GT150" s="162"/>
      <c r="GU150" s="162"/>
      <c r="GV150" s="162"/>
      <c r="GW150" s="162"/>
      <c r="GX150" s="162"/>
      <c r="GY150" s="162"/>
      <c r="GZ150" s="162"/>
      <c r="HA150" s="162"/>
      <c r="HB150" s="162"/>
      <c r="HC150" s="162"/>
      <c r="HD150" s="162"/>
      <c r="HE150" s="162"/>
      <c r="HF150" s="162"/>
      <c r="HG150" s="162"/>
      <c r="HH150" s="162"/>
      <c r="HI150" s="162"/>
      <c r="HJ150" s="162"/>
      <c r="HK150" s="162"/>
      <c r="HL150" s="162"/>
      <c r="HM150" s="162"/>
      <c r="HN150" s="162"/>
      <c r="HO150" s="162"/>
      <c r="HP150" s="162"/>
      <c r="HQ150" s="162"/>
      <c r="HR150" s="162"/>
      <c r="HS150" s="162"/>
      <c r="HT150" s="162"/>
      <c r="HU150" s="162"/>
      <c r="HV150" s="162"/>
      <c r="HW150" s="162"/>
      <c r="HX150" s="162"/>
      <c r="HY150" s="162"/>
      <c r="HZ150" s="162"/>
      <c r="IA150" s="162"/>
      <c r="IB150" s="162"/>
      <c r="IC150" s="162"/>
      <c r="ID150" s="162"/>
      <c r="IE150" s="162"/>
      <c r="IF150" s="162"/>
      <c r="IG150" s="162"/>
      <c r="IH150" s="162"/>
      <c r="II150" s="162"/>
      <c r="IJ150" s="162"/>
      <c r="IK150" s="162"/>
      <c r="IL150" s="162"/>
      <c r="IM150" s="162"/>
      <c r="IN150" s="162"/>
    </row>
    <row r="151" spans="1:248" ht="84">
      <c r="A151" s="222">
        <v>47</v>
      </c>
      <c r="B151" s="254" t="s">
        <v>1511</v>
      </c>
      <c r="C151" s="254" t="s">
        <v>1324</v>
      </c>
      <c r="D151" s="254" t="s">
        <v>1325</v>
      </c>
      <c r="E151" s="254">
        <v>70</v>
      </c>
      <c r="F151" s="254" t="s">
        <v>2622</v>
      </c>
      <c r="G151" s="254"/>
      <c r="H151" s="254"/>
      <c r="I151" s="254" t="s">
        <v>643</v>
      </c>
      <c r="J151" s="254" t="s">
        <v>147</v>
      </c>
      <c r="K151" s="254">
        <v>6299.44</v>
      </c>
      <c r="L151" s="466">
        <f>K151/112</f>
        <v>56.245</v>
      </c>
      <c r="M151" s="423">
        <v>6604.8</v>
      </c>
      <c r="N151" s="423">
        <v>6604.8</v>
      </c>
      <c r="O151" s="254">
        <v>6299.44</v>
      </c>
      <c r="P151" s="115">
        <v>3</v>
      </c>
      <c r="Q151" s="116"/>
      <c r="R151" s="116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2"/>
      <c r="DG151" s="162"/>
      <c r="DH151" s="162"/>
      <c r="DI151" s="162"/>
      <c r="DJ151" s="162"/>
      <c r="DK151" s="162"/>
      <c r="DL151" s="162"/>
      <c r="DM151" s="162"/>
      <c r="DN151" s="162"/>
      <c r="DO151" s="162"/>
      <c r="DP151" s="162"/>
      <c r="DQ151" s="162"/>
      <c r="DR151" s="162"/>
      <c r="DS151" s="162"/>
      <c r="DT151" s="162"/>
      <c r="DU151" s="162"/>
      <c r="DV151" s="162"/>
      <c r="DW151" s="162"/>
      <c r="DX151" s="162"/>
      <c r="DY151" s="162"/>
      <c r="DZ151" s="162"/>
      <c r="EA151" s="162"/>
      <c r="EB151" s="162"/>
      <c r="EC151" s="162"/>
      <c r="ED151" s="162"/>
      <c r="EE151" s="162"/>
      <c r="EF151" s="162"/>
      <c r="EG151" s="162"/>
      <c r="EH151" s="162"/>
      <c r="EI151" s="162"/>
      <c r="EJ151" s="162"/>
      <c r="EK151" s="162"/>
      <c r="EL151" s="162"/>
      <c r="EM151" s="162"/>
      <c r="EN151" s="162"/>
      <c r="EO151" s="162"/>
      <c r="EP151" s="162"/>
      <c r="EQ151" s="162"/>
      <c r="ER151" s="162"/>
      <c r="ES151" s="162"/>
      <c r="ET151" s="162"/>
      <c r="EU151" s="162"/>
      <c r="EV151" s="162"/>
      <c r="EW151" s="162"/>
      <c r="EX151" s="162"/>
      <c r="EY151" s="162"/>
      <c r="EZ151" s="162"/>
      <c r="FA151" s="162"/>
      <c r="FB151" s="162"/>
      <c r="FC151" s="162"/>
      <c r="FD151" s="162"/>
      <c r="FE151" s="162"/>
      <c r="FF151" s="162"/>
      <c r="FG151" s="162"/>
      <c r="FH151" s="162"/>
      <c r="FI151" s="162"/>
      <c r="FJ151" s="162"/>
      <c r="FK151" s="162"/>
      <c r="FL151" s="162"/>
      <c r="FM151" s="162"/>
      <c r="FN151" s="162"/>
      <c r="FO151" s="162"/>
      <c r="FP151" s="162"/>
      <c r="FQ151" s="162"/>
      <c r="FR151" s="162"/>
      <c r="FS151" s="162"/>
      <c r="FT151" s="162"/>
      <c r="FU151" s="162"/>
      <c r="FV151" s="162"/>
      <c r="FW151" s="162"/>
      <c r="FX151" s="162"/>
      <c r="FY151" s="162"/>
      <c r="FZ151" s="162"/>
      <c r="GA151" s="162"/>
      <c r="GB151" s="162"/>
      <c r="GC151" s="162"/>
      <c r="GD151" s="162"/>
      <c r="GE151" s="162"/>
      <c r="GF151" s="162"/>
      <c r="GG151" s="162"/>
      <c r="GH151" s="162"/>
      <c r="GI151" s="162"/>
      <c r="GJ151" s="162"/>
      <c r="GK151" s="162"/>
      <c r="GL151" s="162"/>
      <c r="GM151" s="162"/>
      <c r="GN151" s="162"/>
      <c r="GO151" s="162"/>
      <c r="GP151" s="162"/>
      <c r="GQ151" s="162"/>
      <c r="GR151" s="162"/>
      <c r="GS151" s="162"/>
      <c r="GT151" s="162"/>
      <c r="GU151" s="162"/>
      <c r="GV151" s="162"/>
      <c r="GW151" s="162"/>
      <c r="GX151" s="162"/>
      <c r="GY151" s="162"/>
      <c r="GZ151" s="162"/>
      <c r="HA151" s="162"/>
      <c r="HB151" s="162"/>
      <c r="HC151" s="162"/>
      <c r="HD151" s="162"/>
      <c r="HE151" s="162"/>
      <c r="HF151" s="162"/>
      <c r="HG151" s="162"/>
      <c r="HH151" s="162"/>
      <c r="HI151" s="162"/>
      <c r="HJ151" s="162"/>
      <c r="HK151" s="162"/>
      <c r="HL151" s="162"/>
      <c r="HM151" s="162"/>
      <c r="HN151" s="162"/>
      <c r="HO151" s="162"/>
      <c r="HP151" s="162"/>
      <c r="HQ151" s="162"/>
      <c r="HR151" s="162"/>
      <c r="HS151" s="162"/>
      <c r="HT151" s="162"/>
      <c r="HU151" s="162"/>
      <c r="HV151" s="162"/>
      <c r="HW151" s="162"/>
      <c r="HX151" s="162"/>
      <c r="HY151" s="162"/>
      <c r="HZ151" s="162"/>
      <c r="IA151" s="162"/>
      <c r="IB151" s="162"/>
      <c r="IC151" s="162"/>
      <c r="ID151" s="162"/>
      <c r="IE151" s="162"/>
      <c r="IF151" s="162"/>
      <c r="IG151" s="162"/>
      <c r="IH151" s="162"/>
      <c r="II151" s="162"/>
      <c r="IJ151" s="162"/>
      <c r="IK151" s="162"/>
      <c r="IL151" s="162"/>
      <c r="IM151" s="162"/>
      <c r="IN151" s="162"/>
    </row>
    <row r="152" spans="1:248" ht="63">
      <c r="A152" s="222">
        <v>47</v>
      </c>
      <c r="B152" s="254" t="s">
        <v>1511</v>
      </c>
      <c r="C152" s="254" t="s">
        <v>1324</v>
      </c>
      <c r="D152" s="254" t="s">
        <v>1325</v>
      </c>
      <c r="E152" s="254">
        <v>70</v>
      </c>
      <c r="F152" s="254" t="s">
        <v>1029</v>
      </c>
      <c r="G152" s="254"/>
      <c r="H152" s="254"/>
      <c r="I152" s="254" t="s">
        <v>1726</v>
      </c>
      <c r="J152" s="254" t="s">
        <v>1724</v>
      </c>
      <c r="K152" s="403">
        <v>6306.21</v>
      </c>
      <c r="L152" s="404">
        <v>6306.21</v>
      </c>
      <c r="M152" s="403">
        <v>6604.8</v>
      </c>
      <c r="N152" s="403">
        <v>6604.8</v>
      </c>
      <c r="O152" s="403">
        <v>6306.21</v>
      </c>
      <c r="P152" s="115">
        <v>4</v>
      </c>
      <c r="Q152" s="116"/>
      <c r="R152" s="116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2"/>
      <c r="EJ152" s="162"/>
      <c r="EK152" s="162"/>
      <c r="EL152" s="162"/>
      <c r="EM152" s="162"/>
      <c r="EN152" s="162"/>
      <c r="EO152" s="162"/>
      <c r="EP152" s="162"/>
      <c r="EQ152" s="162"/>
      <c r="ER152" s="162"/>
      <c r="ES152" s="162"/>
      <c r="ET152" s="162"/>
      <c r="EU152" s="162"/>
      <c r="EV152" s="162"/>
      <c r="EW152" s="162"/>
      <c r="EX152" s="162"/>
      <c r="EY152" s="162"/>
      <c r="EZ152" s="162"/>
      <c r="FA152" s="162"/>
      <c r="FB152" s="162"/>
      <c r="FC152" s="162"/>
      <c r="FD152" s="162"/>
      <c r="FE152" s="162"/>
      <c r="FF152" s="162"/>
      <c r="FG152" s="162"/>
      <c r="FH152" s="162"/>
      <c r="FI152" s="162"/>
      <c r="FJ152" s="162"/>
      <c r="FK152" s="162"/>
      <c r="FL152" s="162"/>
      <c r="FM152" s="162"/>
      <c r="FN152" s="162"/>
      <c r="FO152" s="162"/>
      <c r="FP152" s="162"/>
      <c r="FQ152" s="162"/>
      <c r="FR152" s="162"/>
      <c r="FS152" s="162"/>
      <c r="FT152" s="162"/>
      <c r="FU152" s="162"/>
      <c r="FV152" s="162"/>
      <c r="FW152" s="162"/>
      <c r="FX152" s="162"/>
      <c r="FY152" s="162"/>
      <c r="FZ152" s="162"/>
      <c r="GA152" s="162"/>
      <c r="GB152" s="162"/>
      <c r="GC152" s="162"/>
      <c r="GD152" s="162"/>
      <c r="GE152" s="162"/>
      <c r="GF152" s="162"/>
      <c r="GG152" s="162"/>
      <c r="GH152" s="162"/>
      <c r="GI152" s="162"/>
      <c r="GJ152" s="162"/>
      <c r="GK152" s="162"/>
      <c r="GL152" s="162"/>
      <c r="GM152" s="162"/>
      <c r="GN152" s="162"/>
      <c r="GO152" s="162"/>
      <c r="GP152" s="162"/>
      <c r="GQ152" s="162"/>
      <c r="GR152" s="162"/>
      <c r="GS152" s="162"/>
      <c r="GT152" s="162"/>
      <c r="GU152" s="162"/>
      <c r="GV152" s="162"/>
      <c r="GW152" s="162"/>
      <c r="GX152" s="162"/>
      <c r="GY152" s="162"/>
      <c r="GZ152" s="162"/>
      <c r="HA152" s="162"/>
      <c r="HB152" s="162"/>
      <c r="HC152" s="162"/>
      <c r="HD152" s="162"/>
      <c r="HE152" s="162"/>
      <c r="HF152" s="162"/>
      <c r="HG152" s="162"/>
      <c r="HH152" s="162"/>
      <c r="HI152" s="162"/>
      <c r="HJ152" s="162"/>
      <c r="HK152" s="162"/>
      <c r="HL152" s="162"/>
      <c r="HM152" s="162"/>
      <c r="HN152" s="162"/>
      <c r="HO152" s="162"/>
      <c r="HP152" s="162"/>
      <c r="HQ152" s="162"/>
      <c r="HR152" s="162"/>
      <c r="HS152" s="162"/>
      <c r="HT152" s="162"/>
      <c r="HU152" s="162"/>
      <c r="HV152" s="162"/>
      <c r="HW152" s="162"/>
      <c r="HX152" s="162"/>
      <c r="HY152" s="162"/>
      <c r="HZ152" s="162"/>
      <c r="IA152" s="162"/>
      <c r="IB152" s="162"/>
      <c r="IC152" s="162"/>
      <c r="ID152" s="162"/>
      <c r="IE152" s="162"/>
      <c r="IF152" s="162"/>
      <c r="IG152" s="162"/>
      <c r="IH152" s="162"/>
      <c r="II152" s="162"/>
      <c r="IJ152" s="162"/>
      <c r="IK152" s="162"/>
      <c r="IL152" s="162"/>
      <c r="IM152" s="162"/>
      <c r="IN152" s="162"/>
    </row>
    <row r="153" spans="1:248" ht="21">
      <c r="A153" s="167"/>
      <c r="B153" s="168"/>
      <c r="C153" s="168"/>
      <c r="D153" s="168"/>
      <c r="E153" s="168"/>
      <c r="F153" s="168"/>
      <c r="G153" s="111"/>
      <c r="H153" s="137"/>
      <c r="I153" s="168"/>
      <c r="J153" s="168"/>
      <c r="K153" s="204"/>
      <c r="L153" s="168"/>
      <c r="M153" s="204"/>
      <c r="N153" s="204"/>
      <c r="O153" s="204"/>
      <c r="P153" s="133"/>
      <c r="Q153" s="133"/>
      <c r="R153" s="133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162"/>
      <c r="CR153" s="162"/>
      <c r="CS153" s="162"/>
      <c r="CT153" s="162"/>
      <c r="CU153" s="162"/>
      <c r="CV153" s="162"/>
      <c r="CW153" s="162"/>
      <c r="CX153" s="162"/>
      <c r="CY153" s="162"/>
      <c r="CZ153" s="162"/>
      <c r="DA153" s="162"/>
      <c r="DB153" s="162"/>
      <c r="DC153" s="162"/>
      <c r="DD153" s="162"/>
      <c r="DE153" s="162"/>
      <c r="DF153" s="162"/>
      <c r="DG153" s="162"/>
      <c r="DH153" s="162"/>
      <c r="DI153" s="162"/>
      <c r="DJ153" s="162"/>
      <c r="DK153" s="162"/>
      <c r="DL153" s="162"/>
      <c r="DM153" s="162"/>
      <c r="DN153" s="162"/>
      <c r="DO153" s="162"/>
      <c r="DP153" s="162"/>
      <c r="DQ153" s="162"/>
      <c r="DR153" s="162"/>
      <c r="DS153" s="162"/>
      <c r="DT153" s="162"/>
      <c r="DU153" s="162"/>
      <c r="DV153" s="162"/>
      <c r="DW153" s="162"/>
      <c r="DX153" s="162"/>
      <c r="DY153" s="162"/>
      <c r="DZ153" s="162"/>
      <c r="EA153" s="162"/>
      <c r="EB153" s="162"/>
      <c r="EC153" s="162"/>
      <c r="ED153" s="162"/>
      <c r="EE153" s="162"/>
      <c r="EF153" s="162"/>
      <c r="EG153" s="162"/>
      <c r="EH153" s="162"/>
      <c r="EI153" s="162"/>
      <c r="EJ153" s="162"/>
      <c r="EK153" s="162"/>
      <c r="EL153" s="162"/>
      <c r="EM153" s="162"/>
      <c r="EN153" s="162"/>
      <c r="EO153" s="162"/>
      <c r="EP153" s="162"/>
      <c r="EQ153" s="162"/>
      <c r="ER153" s="162"/>
      <c r="ES153" s="162"/>
      <c r="ET153" s="162"/>
      <c r="EU153" s="162"/>
      <c r="EV153" s="162"/>
      <c r="EW153" s="162"/>
      <c r="EX153" s="162"/>
      <c r="EY153" s="162"/>
      <c r="EZ153" s="162"/>
      <c r="FA153" s="162"/>
      <c r="FB153" s="162"/>
      <c r="FC153" s="162"/>
      <c r="FD153" s="162"/>
      <c r="FE153" s="162"/>
      <c r="FF153" s="162"/>
      <c r="FG153" s="162"/>
      <c r="FH153" s="162"/>
      <c r="FI153" s="162"/>
      <c r="FJ153" s="162"/>
      <c r="FK153" s="162"/>
      <c r="FL153" s="162"/>
      <c r="FM153" s="162"/>
      <c r="FN153" s="162"/>
      <c r="FO153" s="162"/>
      <c r="FP153" s="162"/>
      <c r="FQ153" s="162"/>
      <c r="FR153" s="162"/>
      <c r="FS153" s="162"/>
      <c r="FT153" s="162"/>
      <c r="FU153" s="162"/>
      <c r="FV153" s="162"/>
      <c r="FW153" s="162"/>
      <c r="FX153" s="162"/>
      <c r="FY153" s="162"/>
      <c r="FZ153" s="162"/>
      <c r="GA153" s="162"/>
      <c r="GB153" s="162"/>
      <c r="GC153" s="162"/>
      <c r="GD153" s="162"/>
      <c r="GE153" s="162"/>
      <c r="GF153" s="162"/>
      <c r="GG153" s="162"/>
      <c r="GH153" s="162"/>
      <c r="GI153" s="162"/>
      <c r="GJ153" s="162"/>
      <c r="GK153" s="162"/>
      <c r="GL153" s="162"/>
      <c r="GM153" s="162"/>
      <c r="GN153" s="162"/>
      <c r="GO153" s="162"/>
      <c r="GP153" s="162"/>
      <c r="GQ153" s="162"/>
      <c r="GR153" s="162"/>
      <c r="GS153" s="162"/>
      <c r="GT153" s="162"/>
      <c r="GU153" s="162"/>
      <c r="GV153" s="162"/>
      <c r="GW153" s="162"/>
      <c r="GX153" s="162"/>
      <c r="GY153" s="162"/>
      <c r="GZ153" s="162"/>
      <c r="HA153" s="162"/>
      <c r="HB153" s="162"/>
      <c r="HC153" s="162"/>
      <c r="HD153" s="162"/>
      <c r="HE153" s="162"/>
      <c r="HF153" s="162"/>
      <c r="HG153" s="162"/>
      <c r="HH153" s="162"/>
      <c r="HI153" s="162"/>
      <c r="HJ153" s="162"/>
      <c r="HK153" s="162"/>
      <c r="HL153" s="162"/>
      <c r="HM153" s="162"/>
      <c r="HN153" s="162"/>
      <c r="HO153" s="162"/>
      <c r="HP153" s="162"/>
      <c r="HQ153" s="162"/>
      <c r="HR153" s="162"/>
      <c r="HS153" s="162"/>
      <c r="HT153" s="162"/>
      <c r="HU153" s="162"/>
      <c r="HV153" s="162"/>
      <c r="HW153" s="162"/>
      <c r="HX153" s="162"/>
      <c r="HY153" s="162"/>
      <c r="HZ153" s="162"/>
      <c r="IA153" s="162"/>
      <c r="IB153" s="162"/>
      <c r="IC153" s="162"/>
      <c r="ID153" s="162"/>
      <c r="IE153" s="162"/>
      <c r="IF153" s="162"/>
      <c r="IG153" s="162"/>
      <c r="IH153" s="162"/>
      <c r="II153" s="162"/>
      <c r="IJ153" s="162"/>
      <c r="IK153" s="162"/>
      <c r="IL153" s="162"/>
      <c r="IM153" s="162"/>
      <c r="IN153" s="162"/>
    </row>
    <row r="154" spans="1:248" ht="147">
      <c r="A154" s="222">
        <v>48</v>
      </c>
      <c r="B154" s="254" t="s">
        <v>2306</v>
      </c>
      <c r="C154" s="254" t="s">
        <v>1002</v>
      </c>
      <c r="D154" s="254" t="s">
        <v>1003</v>
      </c>
      <c r="E154" s="254">
        <v>450</v>
      </c>
      <c r="F154" s="254" t="s">
        <v>2623</v>
      </c>
      <c r="G154" s="254"/>
      <c r="H154" s="254"/>
      <c r="I154" s="254" t="s">
        <v>1389</v>
      </c>
      <c r="J154" s="254" t="s">
        <v>147</v>
      </c>
      <c r="K154" s="254">
        <v>768.72</v>
      </c>
      <c r="L154" s="466">
        <f>K154</f>
        <v>768.72</v>
      </c>
      <c r="M154" s="254">
        <v>802.44</v>
      </c>
      <c r="N154" s="254">
        <v>802.44</v>
      </c>
      <c r="O154" s="254">
        <v>768.72</v>
      </c>
      <c r="P154" s="115">
        <v>1</v>
      </c>
      <c r="Q154" s="116"/>
      <c r="R154" s="116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62"/>
      <c r="DF154" s="162"/>
      <c r="DG154" s="162"/>
      <c r="DH154" s="162"/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62"/>
      <c r="DT154" s="162"/>
      <c r="DU154" s="162"/>
      <c r="DV154" s="162"/>
      <c r="DW154" s="162"/>
      <c r="DX154" s="162"/>
      <c r="DY154" s="162"/>
      <c r="DZ154" s="162"/>
      <c r="EA154" s="162"/>
      <c r="EB154" s="162"/>
      <c r="EC154" s="162"/>
      <c r="ED154" s="162"/>
      <c r="EE154" s="162"/>
      <c r="EF154" s="162"/>
      <c r="EG154" s="162"/>
      <c r="EH154" s="162"/>
      <c r="EI154" s="162"/>
      <c r="EJ154" s="162"/>
      <c r="EK154" s="162"/>
      <c r="EL154" s="162"/>
      <c r="EM154" s="162"/>
      <c r="EN154" s="162"/>
      <c r="EO154" s="162"/>
      <c r="EP154" s="162"/>
      <c r="EQ154" s="162"/>
      <c r="ER154" s="162"/>
      <c r="ES154" s="162"/>
      <c r="ET154" s="162"/>
      <c r="EU154" s="162"/>
      <c r="EV154" s="162"/>
      <c r="EW154" s="162"/>
      <c r="EX154" s="162"/>
      <c r="EY154" s="162"/>
      <c r="EZ154" s="162"/>
      <c r="FA154" s="162"/>
      <c r="FB154" s="162"/>
      <c r="FC154" s="162"/>
      <c r="FD154" s="162"/>
      <c r="FE154" s="162"/>
      <c r="FF154" s="162"/>
      <c r="FG154" s="162"/>
      <c r="FH154" s="162"/>
      <c r="FI154" s="162"/>
      <c r="FJ154" s="162"/>
      <c r="FK154" s="162"/>
      <c r="FL154" s="162"/>
      <c r="FM154" s="162"/>
      <c r="FN154" s="162"/>
      <c r="FO154" s="162"/>
      <c r="FP154" s="162"/>
      <c r="FQ154" s="162"/>
      <c r="FR154" s="162"/>
      <c r="FS154" s="162"/>
      <c r="FT154" s="162"/>
      <c r="FU154" s="162"/>
      <c r="FV154" s="162"/>
      <c r="FW154" s="162"/>
      <c r="FX154" s="162"/>
      <c r="FY154" s="162"/>
      <c r="FZ154" s="162"/>
      <c r="GA154" s="162"/>
      <c r="GB154" s="162"/>
      <c r="GC154" s="162"/>
      <c r="GD154" s="162"/>
      <c r="GE154" s="162"/>
      <c r="GF154" s="162"/>
      <c r="GG154" s="162"/>
      <c r="GH154" s="162"/>
      <c r="GI154" s="162"/>
      <c r="GJ154" s="162"/>
      <c r="GK154" s="162"/>
      <c r="GL154" s="162"/>
      <c r="GM154" s="162"/>
      <c r="GN154" s="162"/>
      <c r="GO154" s="162"/>
      <c r="GP154" s="162"/>
      <c r="GQ154" s="162"/>
      <c r="GR154" s="162"/>
      <c r="GS154" s="162"/>
      <c r="GT154" s="162"/>
      <c r="GU154" s="162"/>
      <c r="GV154" s="162"/>
      <c r="GW154" s="162"/>
      <c r="GX154" s="162"/>
      <c r="GY154" s="162"/>
      <c r="GZ154" s="162"/>
      <c r="HA154" s="162"/>
      <c r="HB154" s="162"/>
      <c r="HC154" s="162"/>
      <c r="HD154" s="162"/>
      <c r="HE154" s="162"/>
      <c r="HF154" s="162"/>
      <c r="HG154" s="162"/>
      <c r="HH154" s="162"/>
      <c r="HI154" s="162"/>
      <c r="HJ154" s="162"/>
      <c r="HK154" s="162"/>
      <c r="HL154" s="162"/>
      <c r="HM154" s="162"/>
      <c r="HN154" s="162"/>
      <c r="HO154" s="162"/>
      <c r="HP154" s="162"/>
      <c r="HQ154" s="162"/>
      <c r="HR154" s="162"/>
      <c r="HS154" s="162"/>
      <c r="HT154" s="162"/>
      <c r="HU154" s="162"/>
      <c r="HV154" s="162"/>
      <c r="HW154" s="162"/>
      <c r="HX154" s="162"/>
      <c r="HY154" s="162"/>
      <c r="HZ154" s="162"/>
      <c r="IA154" s="162"/>
      <c r="IB154" s="162"/>
      <c r="IC154" s="162"/>
      <c r="ID154" s="162"/>
      <c r="IE154" s="162"/>
      <c r="IF154" s="162"/>
      <c r="IG154" s="162"/>
      <c r="IH154" s="162"/>
      <c r="II154" s="162"/>
      <c r="IJ154" s="162"/>
      <c r="IK154" s="162"/>
      <c r="IL154" s="162"/>
      <c r="IM154" s="162"/>
      <c r="IN154" s="162"/>
    </row>
    <row r="155" spans="1:248" ht="63">
      <c r="A155" s="222">
        <v>48</v>
      </c>
      <c r="B155" s="254" t="s">
        <v>2306</v>
      </c>
      <c r="C155" s="254" t="s">
        <v>1002</v>
      </c>
      <c r="D155" s="254" t="s">
        <v>1003</v>
      </c>
      <c r="E155" s="254">
        <v>450</v>
      </c>
      <c r="F155" s="254" t="s">
        <v>1030</v>
      </c>
      <c r="G155" s="254"/>
      <c r="H155" s="254"/>
      <c r="I155" s="254" t="s">
        <v>1018</v>
      </c>
      <c r="J155" s="254" t="s">
        <v>1724</v>
      </c>
      <c r="K155" s="403">
        <v>769.5</v>
      </c>
      <c r="L155" s="404">
        <v>769.5</v>
      </c>
      <c r="M155" s="403">
        <v>802.44</v>
      </c>
      <c r="N155" s="403">
        <v>805.45</v>
      </c>
      <c r="O155" s="403">
        <v>769.5</v>
      </c>
      <c r="P155" s="115">
        <v>2</v>
      </c>
      <c r="Q155" s="116"/>
      <c r="R155" s="116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2"/>
      <c r="DM155" s="162"/>
      <c r="DN155" s="162"/>
      <c r="DO155" s="162"/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62"/>
      <c r="EA155" s="162"/>
      <c r="EB155" s="162"/>
      <c r="EC155" s="162"/>
      <c r="ED155" s="162"/>
      <c r="EE155" s="162"/>
      <c r="EF155" s="162"/>
      <c r="EG155" s="162"/>
      <c r="EH155" s="162"/>
      <c r="EI155" s="162"/>
      <c r="EJ155" s="162"/>
      <c r="EK155" s="162"/>
      <c r="EL155" s="162"/>
      <c r="EM155" s="162"/>
      <c r="EN155" s="162"/>
      <c r="EO155" s="162"/>
      <c r="EP155" s="162"/>
      <c r="EQ155" s="162"/>
      <c r="ER155" s="162"/>
      <c r="ES155" s="162"/>
      <c r="ET155" s="162"/>
      <c r="EU155" s="162"/>
      <c r="EV155" s="162"/>
      <c r="EW155" s="162"/>
      <c r="EX155" s="162"/>
      <c r="EY155" s="162"/>
      <c r="EZ155" s="162"/>
      <c r="FA155" s="162"/>
      <c r="FB155" s="162"/>
      <c r="FC155" s="162"/>
      <c r="FD155" s="162"/>
      <c r="FE155" s="162"/>
      <c r="FF155" s="162"/>
      <c r="FG155" s="162"/>
      <c r="FH155" s="162"/>
      <c r="FI155" s="162"/>
      <c r="FJ155" s="162"/>
      <c r="FK155" s="162"/>
      <c r="FL155" s="162"/>
      <c r="FM155" s="162"/>
      <c r="FN155" s="162"/>
      <c r="FO155" s="162"/>
      <c r="FP155" s="162"/>
      <c r="FQ155" s="162"/>
      <c r="FR155" s="162"/>
      <c r="FS155" s="162"/>
      <c r="FT155" s="162"/>
      <c r="FU155" s="162"/>
      <c r="FV155" s="162"/>
      <c r="FW155" s="162"/>
      <c r="FX155" s="162"/>
      <c r="FY155" s="162"/>
      <c r="FZ155" s="162"/>
      <c r="GA155" s="162"/>
      <c r="GB155" s="162"/>
      <c r="GC155" s="162"/>
      <c r="GD155" s="162"/>
      <c r="GE155" s="162"/>
      <c r="GF155" s="162"/>
      <c r="GG155" s="162"/>
      <c r="GH155" s="162"/>
      <c r="GI155" s="162"/>
      <c r="GJ155" s="162"/>
      <c r="GK155" s="162"/>
      <c r="GL155" s="162"/>
      <c r="GM155" s="162"/>
      <c r="GN155" s="162"/>
      <c r="GO155" s="162"/>
      <c r="GP155" s="162"/>
      <c r="GQ155" s="162"/>
      <c r="GR155" s="162"/>
      <c r="GS155" s="162"/>
      <c r="GT155" s="162"/>
      <c r="GU155" s="162"/>
      <c r="GV155" s="162"/>
      <c r="GW155" s="162"/>
      <c r="GX155" s="162"/>
      <c r="GY155" s="162"/>
      <c r="GZ155" s="162"/>
      <c r="HA155" s="162"/>
      <c r="HB155" s="162"/>
      <c r="HC155" s="162"/>
      <c r="HD155" s="162"/>
      <c r="HE155" s="162"/>
      <c r="HF155" s="162"/>
      <c r="HG155" s="162"/>
      <c r="HH155" s="162"/>
      <c r="HI155" s="162"/>
      <c r="HJ155" s="162"/>
      <c r="HK155" s="162"/>
      <c r="HL155" s="162"/>
      <c r="HM155" s="162"/>
      <c r="HN155" s="162"/>
      <c r="HO155" s="162"/>
      <c r="HP155" s="162"/>
      <c r="HQ155" s="162"/>
      <c r="HR155" s="162"/>
      <c r="HS155" s="162"/>
      <c r="HT155" s="162"/>
      <c r="HU155" s="162"/>
      <c r="HV155" s="162"/>
      <c r="HW155" s="162"/>
      <c r="HX155" s="162"/>
      <c r="HY155" s="162"/>
      <c r="HZ155" s="162"/>
      <c r="IA155" s="162"/>
      <c r="IB155" s="162"/>
      <c r="IC155" s="162"/>
      <c r="ID155" s="162"/>
      <c r="IE155" s="162"/>
      <c r="IF155" s="162"/>
      <c r="IG155" s="162"/>
      <c r="IH155" s="162"/>
      <c r="II155" s="162"/>
      <c r="IJ155" s="162"/>
      <c r="IK155" s="162"/>
      <c r="IL155" s="162"/>
      <c r="IM155" s="162"/>
      <c r="IN155" s="162"/>
    </row>
    <row r="156" spans="1:248" ht="21">
      <c r="A156" s="225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486"/>
      <c r="M156" s="137"/>
      <c r="N156" s="137"/>
      <c r="O156" s="137"/>
      <c r="P156" s="133"/>
      <c r="Q156" s="133"/>
      <c r="R156" s="133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2"/>
      <c r="DC156" s="162"/>
      <c r="DD156" s="162"/>
      <c r="DE156" s="162"/>
      <c r="DF156" s="162"/>
      <c r="DG156" s="162"/>
      <c r="DH156" s="162"/>
      <c r="DI156" s="162"/>
      <c r="DJ156" s="162"/>
      <c r="DK156" s="162"/>
      <c r="DL156" s="162"/>
      <c r="DM156" s="162"/>
      <c r="DN156" s="162"/>
      <c r="DO156" s="162"/>
      <c r="DP156" s="162"/>
      <c r="DQ156" s="162"/>
      <c r="DR156" s="162"/>
      <c r="DS156" s="162"/>
      <c r="DT156" s="162"/>
      <c r="DU156" s="162"/>
      <c r="DV156" s="162"/>
      <c r="DW156" s="162"/>
      <c r="DX156" s="162"/>
      <c r="DY156" s="162"/>
      <c r="DZ156" s="162"/>
      <c r="EA156" s="162"/>
      <c r="EB156" s="162"/>
      <c r="EC156" s="162"/>
      <c r="ED156" s="162"/>
      <c r="EE156" s="162"/>
      <c r="EF156" s="162"/>
      <c r="EG156" s="162"/>
      <c r="EH156" s="162"/>
      <c r="EI156" s="162"/>
      <c r="EJ156" s="162"/>
      <c r="EK156" s="162"/>
      <c r="EL156" s="162"/>
      <c r="EM156" s="162"/>
      <c r="EN156" s="162"/>
      <c r="EO156" s="162"/>
      <c r="EP156" s="162"/>
      <c r="EQ156" s="162"/>
      <c r="ER156" s="162"/>
      <c r="ES156" s="162"/>
      <c r="ET156" s="162"/>
      <c r="EU156" s="162"/>
      <c r="EV156" s="162"/>
      <c r="EW156" s="162"/>
      <c r="EX156" s="162"/>
      <c r="EY156" s="162"/>
      <c r="EZ156" s="162"/>
      <c r="FA156" s="162"/>
      <c r="FB156" s="162"/>
      <c r="FC156" s="162"/>
      <c r="FD156" s="162"/>
      <c r="FE156" s="162"/>
      <c r="FF156" s="162"/>
      <c r="FG156" s="162"/>
      <c r="FH156" s="162"/>
      <c r="FI156" s="162"/>
      <c r="FJ156" s="162"/>
      <c r="FK156" s="162"/>
      <c r="FL156" s="162"/>
      <c r="FM156" s="162"/>
      <c r="FN156" s="162"/>
      <c r="FO156" s="162"/>
      <c r="FP156" s="162"/>
      <c r="FQ156" s="162"/>
      <c r="FR156" s="162"/>
      <c r="FS156" s="162"/>
      <c r="FT156" s="162"/>
      <c r="FU156" s="162"/>
      <c r="FV156" s="162"/>
      <c r="FW156" s="162"/>
      <c r="FX156" s="162"/>
      <c r="FY156" s="162"/>
      <c r="FZ156" s="162"/>
      <c r="GA156" s="162"/>
      <c r="GB156" s="162"/>
      <c r="GC156" s="162"/>
      <c r="GD156" s="162"/>
      <c r="GE156" s="162"/>
      <c r="GF156" s="162"/>
      <c r="GG156" s="162"/>
      <c r="GH156" s="162"/>
      <c r="GI156" s="162"/>
      <c r="GJ156" s="162"/>
      <c r="GK156" s="162"/>
      <c r="GL156" s="162"/>
      <c r="GM156" s="162"/>
      <c r="GN156" s="162"/>
      <c r="GO156" s="162"/>
      <c r="GP156" s="162"/>
      <c r="GQ156" s="162"/>
      <c r="GR156" s="162"/>
      <c r="GS156" s="162"/>
      <c r="GT156" s="162"/>
      <c r="GU156" s="162"/>
      <c r="GV156" s="162"/>
      <c r="GW156" s="162"/>
      <c r="GX156" s="162"/>
      <c r="GY156" s="162"/>
      <c r="GZ156" s="162"/>
      <c r="HA156" s="162"/>
      <c r="HB156" s="162"/>
      <c r="HC156" s="162"/>
      <c r="HD156" s="162"/>
      <c r="HE156" s="162"/>
      <c r="HF156" s="162"/>
      <c r="HG156" s="162"/>
      <c r="HH156" s="162"/>
      <c r="HI156" s="162"/>
      <c r="HJ156" s="162"/>
      <c r="HK156" s="162"/>
      <c r="HL156" s="162"/>
      <c r="HM156" s="162"/>
      <c r="HN156" s="162"/>
      <c r="HO156" s="162"/>
      <c r="HP156" s="162"/>
      <c r="HQ156" s="162"/>
      <c r="HR156" s="162"/>
      <c r="HS156" s="162"/>
      <c r="HT156" s="162"/>
      <c r="HU156" s="162"/>
      <c r="HV156" s="162"/>
      <c r="HW156" s="162"/>
      <c r="HX156" s="162"/>
      <c r="HY156" s="162"/>
      <c r="HZ156" s="162"/>
      <c r="IA156" s="162"/>
      <c r="IB156" s="162"/>
      <c r="IC156" s="162"/>
      <c r="ID156" s="162"/>
      <c r="IE156" s="162"/>
      <c r="IF156" s="162"/>
      <c r="IG156" s="162"/>
      <c r="IH156" s="162"/>
      <c r="II156" s="162"/>
      <c r="IJ156" s="162"/>
      <c r="IK156" s="162"/>
      <c r="IL156" s="162"/>
      <c r="IM156" s="162"/>
      <c r="IN156" s="162"/>
    </row>
    <row r="157" spans="1:248" ht="168">
      <c r="A157" s="226">
        <v>49</v>
      </c>
      <c r="B157" s="177" t="s">
        <v>1515</v>
      </c>
      <c r="C157" s="90" t="s">
        <v>2394</v>
      </c>
      <c r="D157" s="90" t="s">
        <v>2395</v>
      </c>
      <c r="E157" s="177">
        <v>60</v>
      </c>
      <c r="F157" s="90" t="s">
        <v>501</v>
      </c>
      <c r="G157" s="96" t="s">
        <v>1695</v>
      </c>
      <c r="H157" s="101">
        <v>1</v>
      </c>
      <c r="I157" s="90" t="s">
        <v>2434</v>
      </c>
      <c r="J157" s="90" t="s">
        <v>1124</v>
      </c>
      <c r="K157" s="276">
        <v>1359.6</v>
      </c>
      <c r="L157" s="277">
        <v>1133</v>
      </c>
      <c r="M157" s="278">
        <v>1369.6</v>
      </c>
      <c r="N157" s="101">
        <v>1369.6</v>
      </c>
      <c r="O157" s="278">
        <v>1359.6</v>
      </c>
      <c r="P157" s="115">
        <v>1</v>
      </c>
      <c r="Q157" s="116"/>
      <c r="R157" s="116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62"/>
      <c r="DF157" s="162"/>
      <c r="DG157" s="162"/>
      <c r="DH157" s="162"/>
      <c r="DI157" s="162"/>
      <c r="DJ157" s="162"/>
      <c r="DK157" s="162"/>
      <c r="DL157" s="162"/>
      <c r="DM157" s="162"/>
      <c r="DN157" s="162"/>
      <c r="DO157" s="162"/>
      <c r="DP157" s="162"/>
      <c r="DQ157" s="162"/>
      <c r="DR157" s="162"/>
      <c r="DS157" s="162"/>
      <c r="DT157" s="162"/>
      <c r="DU157" s="162"/>
      <c r="DV157" s="162"/>
      <c r="DW157" s="162"/>
      <c r="DX157" s="162"/>
      <c r="DY157" s="162"/>
      <c r="DZ157" s="162"/>
      <c r="EA157" s="162"/>
      <c r="EB157" s="162"/>
      <c r="EC157" s="162"/>
      <c r="ED157" s="162"/>
      <c r="EE157" s="162"/>
      <c r="EF157" s="162"/>
      <c r="EG157" s="162"/>
      <c r="EH157" s="162"/>
      <c r="EI157" s="162"/>
      <c r="EJ157" s="162"/>
      <c r="EK157" s="162"/>
      <c r="EL157" s="162"/>
      <c r="EM157" s="162"/>
      <c r="EN157" s="162"/>
      <c r="EO157" s="162"/>
      <c r="EP157" s="162"/>
      <c r="EQ157" s="162"/>
      <c r="ER157" s="162"/>
      <c r="ES157" s="162"/>
      <c r="ET157" s="162"/>
      <c r="EU157" s="162"/>
      <c r="EV157" s="162"/>
      <c r="EW157" s="162"/>
      <c r="EX157" s="162"/>
      <c r="EY157" s="162"/>
      <c r="EZ157" s="162"/>
      <c r="FA157" s="162"/>
      <c r="FB157" s="162"/>
      <c r="FC157" s="162"/>
      <c r="FD157" s="162"/>
      <c r="FE157" s="162"/>
      <c r="FF157" s="162"/>
      <c r="FG157" s="162"/>
      <c r="FH157" s="162"/>
      <c r="FI157" s="162"/>
      <c r="FJ157" s="162"/>
      <c r="FK157" s="162"/>
      <c r="FL157" s="162"/>
      <c r="FM157" s="162"/>
      <c r="FN157" s="162"/>
      <c r="FO157" s="162"/>
      <c r="FP157" s="162"/>
      <c r="FQ157" s="162"/>
      <c r="FR157" s="162"/>
      <c r="FS157" s="162"/>
      <c r="FT157" s="162"/>
      <c r="FU157" s="162"/>
      <c r="FV157" s="162"/>
      <c r="FW157" s="162"/>
      <c r="FX157" s="162"/>
      <c r="FY157" s="162"/>
      <c r="FZ157" s="162"/>
      <c r="GA157" s="162"/>
      <c r="GB157" s="162"/>
      <c r="GC157" s="162"/>
      <c r="GD157" s="162"/>
      <c r="GE157" s="162"/>
      <c r="GF157" s="162"/>
      <c r="GG157" s="162"/>
      <c r="GH157" s="162"/>
      <c r="GI157" s="162"/>
      <c r="GJ157" s="162"/>
      <c r="GK157" s="162"/>
      <c r="GL157" s="162"/>
      <c r="GM157" s="162"/>
      <c r="GN157" s="162"/>
      <c r="GO157" s="162"/>
      <c r="GP157" s="162"/>
      <c r="GQ157" s="162"/>
      <c r="GR157" s="162"/>
      <c r="GS157" s="162"/>
      <c r="GT157" s="162"/>
      <c r="GU157" s="162"/>
      <c r="GV157" s="162"/>
      <c r="GW157" s="162"/>
      <c r="GX157" s="162"/>
      <c r="GY157" s="162"/>
      <c r="GZ157" s="162"/>
      <c r="HA157" s="162"/>
      <c r="HB157" s="162"/>
      <c r="HC157" s="162"/>
      <c r="HD157" s="162"/>
      <c r="HE157" s="162"/>
      <c r="HF157" s="162"/>
      <c r="HG157" s="162"/>
      <c r="HH157" s="162"/>
      <c r="HI157" s="162"/>
      <c r="HJ157" s="162"/>
      <c r="HK157" s="162"/>
      <c r="HL157" s="162"/>
      <c r="HM157" s="162"/>
      <c r="HN157" s="162"/>
      <c r="HO157" s="162"/>
      <c r="HP157" s="162"/>
      <c r="HQ157" s="162"/>
      <c r="HR157" s="162"/>
      <c r="HS157" s="162"/>
      <c r="HT157" s="162"/>
      <c r="HU157" s="162"/>
      <c r="HV157" s="162"/>
      <c r="HW157" s="162"/>
      <c r="HX157" s="162"/>
      <c r="HY157" s="162"/>
      <c r="HZ157" s="162"/>
      <c r="IA157" s="162"/>
      <c r="IB157" s="162"/>
      <c r="IC157" s="162"/>
      <c r="ID157" s="162"/>
      <c r="IE157" s="162"/>
      <c r="IF157" s="162"/>
      <c r="IG157" s="162"/>
      <c r="IH157" s="162"/>
      <c r="II157" s="162"/>
      <c r="IJ157" s="162"/>
      <c r="IK157" s="162"/>
      <c r="IL157" s="162"/>
      <c r="IM157" s="162"/>
      <c r="IN157" s="162"/>
    </row>
    <row r="158" spans="1:248" ht="63">
      <c r="A158" s="222">
        <v>49</v>
      </c>
      <c r="B158" s="177" t="s">
        <v>1515</v>
      </c>
      <c r="C158" s="90" t="s">
        <v>2394</v>
      </c>
      <c r="D158" s="90" t="s">
        <v>2395</v>
      </c>
      <c r="E158" s="177">
        <v>60</v>
      </c>
      <c r="F158" s="254" t="s">
        <v>1031</v>
      </c>
      <c r="G158" s="254"/>
      <c r="H158" s="254"/>
      <c r="I158" s="254" t="s">
        <v>1018</v>
      </c>
      <c r="J158" s="254" t="s">
        <v>1724</v>
      </c>
      <c r="K158" s="403">
        <v>1363</v>
      </c>
      <c r="L158" s="404">
        <v>1363</v>
      </c>
      <c r="M158" s="403">
        <v>1369.6</v>
      </c>
      <c r="N158" s="403">
        <v>1369.6</v>
      </c>
      <c r="O158" s="403">
        <v>1363</v>
      </c>
      <c r="P158" s="115">
        <v>2</v>
      </c>
      <c r="Q158" s="116"/>
      <c r="R158" s="116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62"/>
      <c r="DF158" s="162"/>
      <c r="DG158" s="162"/>
      <c r="DH158" s="162"/>
      <c r="DI158" s="162"/>
      <c r="DJ158" s="162"/>
      <c r="DK158" s="162"/>
      <c r="DL158" s="162"/>
      <c r="DM158" s="162"/>
      <c r="DN158" s="162"/>
      <c r="DO158" s="162"/>
      <c r="DP158" s="162"/>
      <c r="DQ158" s="162"/>
      <c r="DR158" s="162"/>
      <c r="DS158" s="162"/>
      <c r="DT158" s="162"/>
      <c r="DU158" s="162"/>
      <c r="DV158" s="162"/>
      <c r="DW158" s="162"/>
      <c r="DX158" s="162"/>
      <c r="DY158" s="162"/>
      <c r="DZ158" s="162"/>
      <c r="EA158" s="162"/>
      <c r="EB158" s="162"/>
      <c r="EC158" s="162"/>
      <c r="ED158" s="162"/>
      <c r="EE158" s="162"/>
      <c r="EF158" s="162"/>
      <c r="EG158" s="162"/>
      <c r="EH158" s="162"/>
      <c r="EI158" s="162"/>
      <c r="EJ158" s="162"/>
      <c r="EK158" s="162"/>
      <c r="EL158" s="162"/>
      <c r="EM158" s="162"/>
      <c r="EN158" s="162"/>
      <c r="EO158" s="162"/>
      <c r="EP158" s="162"/>
      <c r="EQ158" s="162"/>
      <c r="ER158" s="162"/>
      <c r="ES158" s="162"/>
      <c r="ET158" s="162"/>
      <c r="EU158" s="162"/>
      <c r="EV158" s="162"/>
      <c r="EW158" s="162"/>
      <c r="EX158" s="162"/>
      <c r="EY158" s="162"/>
      <c r="EZ158" s="162"/>
      <c r="FA158" s="162"/>
      <c r="FB158" s="162"/>
      <c r="FC158" s="162"/>
      <c r="FD158" s="162"/>
      <c r="FE158" s="162"/>
      <c r="FF158" s="162"/>
      <c r="FG158" s="162"/>
      <c r="FH158" s="162"/>
      <c r="FI158" s="162"/>
      <c r="FJ158" s="162"/>
      <c r="FK158" s="162"/>
      <c r="FL158" s="162"/>
      <c r="FM158" s="162"/>
      <c r="FN158" s="162"/>
      <c r="FO158" s="162"/>
      <c r="FP158" s="162"/>
      <c r="FQ158" s="162"/>
      <c r="FR158" s="162"/>
      <c r="FS158" s="162"/>
      <c r="FT158" s="162"/>
      <c r="FU158" s="162"/>
      <c r="FV158" s="162"/>
      <c r="FW158" s="162"/>
      <c r="FX158" s="162"/>
      <c r="FY158" s="162"/>
      <c r="FZ158" s="162"/>
      <c r="GA158" s="162"/>
      <c r="GB158" s="162"/>
      <c r="GC158" s="162"/>
      <c r="GD158" s="162"/>
      <c r="GE158" s="162"/>
      <c r="GF158" s="162"/>
      <c r="GG158" s="162"/>
      <c r="GH158" s="162"/>
      <c r="GI158" s="162"/>
      <c r="GJ158" s="162"/>
      <c r="GK158" s="162"/>
      <c r="GL158" s="162"/>
      <c r="GM158" s="162"/>
      <c r="GN158" s="162"/>
      <c r="GO158" s="162"/>
      <c r="GP158" s="162"/>
      <c r="GQ158" s="162"/>
      <c r="GR158" s="162"/>
      <c r="GS158" s="162"/>
      <c r="GT158" s="162"/>
      <c r="GU158" s="162"/>
      <c r="GV158" s="162"/>
      <c r="GW158" s="162"/>
      <c r="GX158" s="162"/>
      <c r="GY158" s="162"/>
      <c r="GZ158" s="162"/>
      <c r="HA158" s="162"/>
      <c r="HB158" s="162"/>
      <c r="HC158" s="162"/>
      <c r="HD158" s="162"/>
      <c r="HE158" s="162"/>
      <c r="HF158" s="162"/>
      <c r="HG158" s="162"/>
      <c r="HH158" s="162"/>
      <c r="HI158" s="162"/>
      <c r="HJ158" s="162"/>
      <c r="HK158" s="162"/>
      <c r="HL158" s="162"/>
      <c r="HM158" s="162"/>
      <c r="HN158" s="162"/>
      <c r="HO158" s="162"/>
      <c r="HP158" s="162"/>
      <c r="HQ158" s="162"/>
      <c r="HR158" s="162"/>
      <c r="HS158" s="162"/>
      <c r="HT158" s="162"/>
      <c r="HU158" s="162"/>
      <c r="HV158" s="162"/>
      <c r="HW158" s="162"/>
      <c r="HX158" s="162"/>
      <c r="HY158" s="162"/>
      <c r="HZ158" s="162"/>
      <c r="IA158" s="162"/>
      <c r="IB158" s="162"/>
      <c r="IC158" s="162"/>
      <c r="ID158" s="162"/>
      <c r="IE158" s="162"/>
      <c r="IF158" s="162"/>
      <c r="IG158" s="162"/>
      <c r="IH158" s="162"/>
      <c r="II158" s="162"/>
      <c r="IJ158" s="162"/>
      <c r="IK158" s="162"/>
      <c r="IL158" s="162"/>
      <c r="IM158" s="162"/>
      <c r="IN158" s="162"/>
    </row>
    <row r="159" spans="1:248" ht="189" customHeight="1">
      <c r="A159" s="222">
        <v>49</v>
      </c>
      <c r="B159" s="177" t="s">
        <v>1515</v>
      </c>
      <c r="C159" s="90" t="s">
        <v>2394</v>
      </c>
      <c r="D159" s="90" t="s">
        <v>2395</v>
      </c>
      <c r="E159" s="177">
        <v>60</v>
      </c>
      <c r="F159" s="254" t="s">
        <v>2624</v>
      </c>
      <c r="G159" s="254"/>
      <c r="H159" s="254"/>
      <c r="I159" s="254" t="s">
        <v>2625</v>
      </c>
      <c r="J159" s="254" t="s">
        <v>147</v>
      </c>
      <c r="K159" s="423">
        <v>1368.8</v>
      </c>
      <c r="L159" s="466">
        <f>K159</f>
        <v>1368.8</v>
      </c>
      <c r="M159" s="423">
        <v>1369.6</v>
      </c>
      <c r="N159" s="423">
        <v>1369.6</v>
      </c>
      <c r="O159" s="423">
        <v>1368.8</v>
      </c>
      <c r="P159" s="115">
        <v>3</v>
      </c>
      <c r="Q159" s="116"/>
      <c r="R159" s="116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162"/>
      <c r="CS159" s="162"/>
      <c r="CT159" s="162"/>
      <c r="CU159" s="162"/>
      <c r="CV159" s="162"/>
      <c r="CW159" s="162"/>
      <c r="CX159" s="162"/>
      <c r="CY159" s="162"/>
      <c r="CZ159" s="162"/>
      <c r="DA159" s="162"/>
      <c r="DB159" s="162"/>
      <c r="DC159" s="162"/>
      <c r="DD159" s="162"/>
      <c r="DE159" s="162"/>
      <c r="DF159" s="162"/>
      <c r="DG159" s="162"/>
      <c r="DH159" s="162"/>
      <c r="DI159" s="162"/>
      <c r="DJ159" s="162"/>
      <c r="DK159" s="162"/>
      <c r="DL159" s="162"/>
      <c r="DM159" s="162"/>
      <c r="DN159" s="162"/>
      <c r="DO159" s="162"/>
      <c r="DP159" s="162"/>
      <c r="DQ159" s="162"/>
      <c r="DR159" s="162"/>
      <c r="DS159" s="162"/>
      <c r="DT159" s="162"/>
      <c r="DU159" s="162"/>
      <c r="DV159" s="162"/>
      <c r="DW159" s="162"/>
      <c r="DX159" s="162"/>
      <c r="DY159" s="162"/>
      <c r="DZ159" s="162"/>
      <c r="EA159" s="162"/>
      <c r="EB159" s="162"/>
      <c r="EC159" s="162"/>
      <c r="ED159" s="162"/>
      <c r="EE159" s="162"/>
      <c r="EF159" s="162"/>
      <c r="EG159" s="162"/>
      <c r="EH159" s="162"/>
      <c r="EI159" s="162"/>
      <c r="EJ159" s="162"/>
      <c r="EK159" s="162"/>
      <c r="EL159" s="162"/>
      <c r="EM159" s="162"/>
      <c r="EN159" s="162"/>
      <c r="EO159" s="162"/>
      <c r="EP159" s="162"/>
      <c r="EQ159" s="162"/>
      <c r="ER159" s="162"/>
      <c r="ES159" s="162"/>
      <c r="ET159" s="162"/>
      <c r="EU159" s="162"/>
      <c r="EV159" s="162"/>
      <c r="EW159" s="162"/>
      <c r="EX159" s="162"/>
      <c r="EY159" s="162"/>
      <c r="EZ159" s="162"/>
      <c r="FA159" s="162"/>
      <c r="FB159" s="162"/>
      <c r="FC159" s="162"/>
      <c r="FD159" s="162"/>
      <c r="FE159" s="162"/>
      <c r="FF159" s="162"/>
      <c r="FG159" s="162"/>
      <c r="FH159" s="162"/>
      <c r="FI159" s="162"/>
      <c r="FJ159" s="162"/>
      <c r="FK159" s="162"/>
      <c r="FL159" s="162"/>
      <c r="FM159" s="162"/>
      <c r="FN159" s="162"/>
      <c r="FO159" s="162"/>
      <c r="FP159" s="162"/>
      <c r="FQ159" s="162"/>
      <c r="FR159" s="162"/>
      <c r="FS159" s="162"/>
      <c r="FT159" s="162"/>
      <c r="FU159" s="162"/>
      <c r="FV159" s="162"/>
      <c r="FW159" s="162"/>
      <c r="FX159" s="162"/>
      <c r="FY159" s="162"/>
      <c r="FZ159" s="162"/>
      <c r="GA159" s="162"/>
      <c r="GB159" s="162"/>
      <c r="GC159" s="162"/>
      <c r="GD159" s="162"/>
      <c r="GE159" s="162"/>
      <c r="GF159" s="162"/>
      <c r="GG159" s="162"/>
      <c r="GH159" s="162"/>
      <c r="GI159" s="162"/>
      <c r="GJ159" s="162"/>
      <c r="GK159" s="162"/>
      <c r="GL159" s="162"/>
      <c r="GM159" s="162"/>
      <c r="GN159" s="162"/>
      <c r="GO159" s="162"/>
      <c r="GP159" s="162"/>
      <c r="GQ159" s="162"/>
      <c r="GR159" s="162"/>
      <c r="GS159" s="162"/>
      <c r="GT159" s="162"/>
      <c r="GU159" s="162"/>
      <c r="GV159" s="162"/>
      <c r="GW159" s="162"/>
      <c r="GX159" s="162"/>
      <c r="GY159" s="162"/>
      <c r="GZ159" s="162"/>
      <c r="HA159" s="162"/>
      <c r="HB159" s="162"/>
      <c r="HC159" s="162"/>
      <c r="HD159" s="162"/>
      <c r="HE159" s="162"/>
      <c r="HF159" s="162"/>
      <c r="HG159" s="162"/>
      <c r="HH159" s="162"/>
      <c r="HI159" s="162"/>
      <c r="HJ159" s="162"/>
      <c r="HK159" s="162"/>
      <c r="HL159" s="162"/>
      <c r="HM159" s="162"/>
      <c r="HN159" s="162"/>
      <c r="HO159" s="162"/>
      <c r="HP159" s="162"/>
      <c r="HQ159" s="162"/>
      <c r="HR159" s="162"/>
      <c r="HS159" s="162"/>
      <c r="HT159" s="162"/>
      <c r="HU159" s="162"/>
      <c r="HV159" s="162"/>
      <c r="HW159" s="162"/>
      <c r="HX159" s="162"/>
      <c r="HY159" s="162"/>
      <c r="HZ159" s="162"/>
      <c r="IA159" s="162"/>
      <c r="IB159" s="162"/>
      <c r="IC159" s="162"/>
      <c r="ID159" s="162"/>
      <c r="IE159" s="162"/>
      <c r="IF159" s="162"/>
      <c r="IG159" s="162"/>
      <c r="IH159" s="162"/>
      <c r="II159" s="162"/>
      <c r="IJ159" s="162"/>
      <c r="IK159" s="162"/>
      <c r="IL159" s="162"/>
      <c r="IM159" s="162"/>
      <c r="IN159" s="162"/>
    </row>
    <row r="160" spans="1:248" ht="21">
      <c r="A160" s="225"/>
      <c r="B160" s="129"/>
      <c r="C160" s="111"/>
      <c r="D160" s="111"/>
      <c r="E160" s="129"/>
      <c r="F160" s="111"/>
      <c r="G160" s="111"/>
      <c r="H160" s="137"/>
      <c r="I160" s="111"/>
      <c r="J160" s="111"/>
      <c r="K160" s="272"/>
      <c r="L160" s="273"/>
      <c r="M160" s="274"/>
      <c r="N160" s="137"/>
      <c r="O160" s="137"/>
      <c r="P160" s="133"/>
      <c r="Q160" s="133"/>
      <c r="R160" s="133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2"/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2"/>
      <c r="BW160" s="162"/>
      <c r="BX160" s="162"/>
      <c r="BY160" s="162"/>
      <c r="BZ160" s="162"/>
      <c r="CA160" s="162"/>
      <c r="CB160" s="162"/>
      <c r="CC160" s="162"/>
      <c r="CD160" s="162"/>
      <c r="CE160" s="162"/>
      <c r="CF160" s="162"/>
      <c r="CG160" s="162"/>
      <c r="CH160" s="162"/>
      <c r="CI160" s="162"/>
      <c r="CJ160" s="162"/>
      <c r="CK160" s="162"/>
      <c r="CL160" s="162"/>
      <c r="CM160" s="162"/>
      <c r="CN160" s="162"/>
      <c r="CO160" s="162"/>
      <c r="CP160" s="162"/>
      <c r="CQ160" s="162"/>
      <c r="CR160" s="162"/>
      <c r="CS160" s="162"/>
      <c r="CT160" s="162"/>
      <c r="CU160" s="162"/>
      <c r="CV160" s="162"/>
      <c r="CW160" s="162"/>
      <c r="CX160" s="162"/>
      <c r="CY160" s="162"/>
      <c r="CZ160" s="162"/>
      <c r="DA160" s="162"/>
      <c r="DB160" s="162"/>
      <c r="DC160" s="162"/>
      <c r="DD160" s="162"/>
      <c r="DE160" s="162"/>
      <c r="DF160" s="162"/>
      <c r="DG160" s="162"/>
      <c r="DH160" s="162"/>
      <c r="DI160" s="162"/>
      <c r="DJ160" s="162"/>
      <c r="DK160" s="162"/>
      <c r="DL160" s="162"/>
      <c r="DM160" s="162"/>
      <c r="DN160" s="162"/>
      <c r="DO160" s="162"/>
      <c r="DP160" s="162"/>
      <c r="DQ160" s="162"/>
      <c r="DR160" s="162"/>
      <c r="DS160" s="162"/>
      <c r="DT160" s="162"/>
      <c r="DU160" s="162"/>
      <c r="DV160" s="162"/>
      <c r="DW160" s="162"/>
      <c r="DX160" s="162"/>
      <c r="DY160" s="162"/>
      <c r="DZ160" s="162"/>
      <c r="EA160" s="162"/>
      <c r="EB160" s="162"/>
      <c r="EC160" s="162"/>
      <c r="ED160" s="162"/>
      <c r="EE160" s="162"/>
      <c r="EF160" s="162"/>
      <c r="EG160" s="162"/>
      <c r="EH160" s="162"/>
      <c r="EI160" s="162"/>
      <c r="EJ160" s="162"/>
      <c r="EK160" s="162"/>
      <c r="EL160" s="162"/>
      <c r="EM160" s="162"/>
      <c r="EN160" s="162"/>
      <c r="EO160" s="162"/>
      <c r="EP160" s="162"/>
      <c r="EQ160" s="162"/>
      <c r="ER160" s="162"/>
      <c r="ES160" s="162"/>
      <c r="ET160" s="162"/>
      <c r="EU160" s="162"/>
      <c r="EV160" s="162"/>
      <c r="EW160" s="162"/>
      <c r="EX160" s="162"/>
      <c r="EY160" s="162"/>
      <c r="EZ160" s="162"/>
      <c r="FA160" s="162"/>
      <c r="FB160" s="162"/>
      <c r="FC160" s="162"/>
      <c r="FD160" s="162"/>
      <c r="FE160" s="162"/>
      <c r="FF160" s="162"/>
      <c r="FG160" s="162"/>
      <c r="FH160" s="162"/>
      <c r="FI160" s="162"/>
      <c r="FJ160" s="162"/>
      <c r="FK160" s="162"/>
      <c r="FL160" s="162"/>
      <c r="FM160" s="162"/>
      <c r="FN160" s="162"/>
      <c r="FO160" s="162"/>
      <c r="FP160" s="162"/>
      <c r="FQ160" s="162"/>
      <c r="FR160" s="162"/>
      <c r="FS160" s="162"/>
      <c r="FT160" s="162"/>
      <c r="FU160" s="162"/>
      <c r="FV160" s="162"/>
      <c r="FW160" s="162"/>
      <c r="FX160" s="162"/>
      <c r="FY160" s="162"/>
      <c r="FZ160" s="162"/>
      <c r="GA160" s="162"/>
      <c r="GB160" s="162"/>
      <c r="GC160" s="162"/>
      <c r="GD160" s="162"/>
      <c r="GE160" s="162"/>
      <c r="GF160" s="162"/>
      <c r="GG160" s="162"/>
      <c r="GH160" s="162"/>
      <c r="GI160" s="162"/>
      <c r="GJ160" s="162"/>
      <c r="GK160" s="162"/>
      <c r="GL160" s="162"/>
      <c r="GM160" s="162"/>
      <c r="GN160" s="162"/>
      <c r="GO160" s="162"/>
      <c r="GP160" s="162"/>
      <c r="GQ160" s="162"/>
      <c r="GR160" s="162"/>
      <c r="GS160" s="162"/>
      <c r="GT160" s="162"/>
      <c r="GU160" s="162"/>
      <c r="GV160" s="162"/>
      <c r="GW160" s="162"/>
      <c r="GX160" s="162"/>
      <c r="GY160" s="162"/>
      <c r="GZ160" s="162"/>
      <c r="HA160" s="162"/>
      <c r="HB160" s="162"/>
      <c r="HC160" s="162"/>
      <c r="HD160" s="162"/>
      <c r="HE160" s="162"/>
      <c r="HF160" s="162"/>
      <c r="HG160" s="162"/>
      <c r="HH160" s="162"/>
      <c r="HI160" s="162"/>
      <c r="HJ160" s="162"/>
      <c r="HK160" s="162"/>
      <c r="HL160" s="162"/>
      <c r="HM160" s="162"/>
      <c r="HN160" s="162"/>
      <c r="HO160" s="162"/>
      <c r="HP160" s="162"/>
      <c r="HQ160" s="162"/>
      <c r="HR160" s="162"/>
      <c r="HS160" s="162"/>
      <c r="HT160" s="162"/>
      <c r="HU160" s="162"/>
      <c r="HV160" s="162"/>
      <c r="HW160" s="162"/>
      <c r="HX160" s="162"/>
      <c r="HY160" s="162"/>
      <c r="HZ160" s="162"/>
      <c r="IA160" s="162"/>
      <c r="IB160" s="162"/>
      <c r="IC160" s="162"/>
      <c r="ID160" s="162"/>
      <c r="IE160" s="162"/>
      <c r="IF160" s="162"/>
      <c r="IG160" s="162"/>
      <c r="IH160" s="162"/>
      <c r="II160" s="162"/>
      <c r="IJ160" s="162"/>
      <c r="IK160" s="162"/>
      <c r="IL160" s="162"/>
      <c r="IM160" s="162"/>
      <c r="IN160" s="162"/>
    </row>
    <row r="161" spans="1:248" ht="168">
      <c r="A161" s="226">
        <v>50</v>
      </c>
      <c r="B161" s="177" t="s">
        <v>1515</v>
      </c>
      <c r="C161" s="90" t="s">
        <v>2394</v>
      </c>
      <c r="D161" s="90" t="s">
        <v>2396</v>
      </c>
      <c r="E161" s="177">
        <v>40</v>
      </c>
      <c r="F161" s="90" t="s">
        <v>502</v>
      </c>
      <c r="G161" s="96" t="s">
        <v>1695</v>
      </c>
      <c r="H161" s="101">
        <v>1</v>
      </c>
      <c r="I161" s="90" t="s">
        <v>2434</v>
      </c>
      <c r="J161" s="90" t="s">
        <v>1124</v>
      </c>
      <c r="K161" s="276">
        <v>679.8</v>
      </c>
      <c r="L161" s="277">
        <v>566.5</v>
      </c>
      <c r="M161" s="278">
        <v>684.8</v>
      </c>
      <c r="N161" s="101">
        <v>684.8</v>
      </c>
      <c r="O161" s="278">
        <v>679.8</v>
      </c>
      <c r="P161" s="115">
        <v>1</v>
      </c>
      <c r="Q161" s="116"/>
      <c r="R161" s="116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2"/>
      <c r="BU161" s="162"/>
      <c r="BV161" s="162"/>
      <c r="BW161" s="162"/>
      <c r="BX161" s="162"/>
      <c r="BY161" s="162"/>
      <c r="BZ161" s="162"/>
      <c r="CA161" s="162"/>
      <c r="CB161" s="162"/>
      <c r="CC161" s="162"/>
      <c r="CD161" s="162"/>
      <c r="CE161" s="162"/>
      <c r="CF161" s="162"/>
      <c r="CG161" s="162"/>
      <c r="CH161" s="162"/>
      <c r="CI161" s="162"/>
      <c r="CJ161" s="162"/>
      <c r="CK161" s="162"/>
      <c r="CL161" s="162"/>
      <c r="CM161" s="162"/>
      <c r="CN161" s="162"/>
      <c r="CO161" s="162"/>
      <c r="CP161" s="162"/>
      <c r="CQ161" s="162"/>
      <c r="CR161" s="162"/>
      <c r="CS161" s="162"/>
      <c r="CT161" s="162"/>
      <c r="CU161" s="162"/>
      <c r="CV161" s="162"/>
      <c r="CW161" s="162"/>
      <c r="CX161" s="162"/>
      <c r="CY161" s="162"/>
      <c r="CZ161" s="162"/>
      <c r="DA161" s="162"/>
      <c r="DB161" s="162"/>
      <c r="DC161" s="162"/>
      <c r="DD161" s="162"/>
      <c r="DE161" s="162"/>
      <c r="DF161" s="162"/>
      <c r="DG161" s="162"/>
      <c r="DH161" s="162"/>
      <c r="DI161" s="162"/>
      <c r="DJ161" s="162"/>
      <c r="DK161" s="162"/>
      <c r="DL161" s="162"/>
      <c r="DM161" s="162"/>
      <c r="DN161" s="162"/>
      <c r="DO161" s="162"/>
      <c r="DP161" s="162"/>
      <c r="DQ161" s="162"/>
      <c r="DR161" s="162"/>
      <c r="DS161" s="162"/>
      <c r="DT161" s="162"/>
      <c r="DU161" s="162"/>
      <c r="DV161" s="162"/>
      <c r="DW161" s="162"/>
      <c r="DX161" s="162"/>
      <c r="DY161" s="162"/>
      <c r="DZ161" s="162"/>
      <c r="EA161" s="162"/>
      <c r="EB161" s="162"/>
      <c r="EC161" s="162"/>
      <c r="ED161" s="162"/>
      <c r="EE161" s="162"/>
      <c r="EF161" s="162"/>
      <c r="EG161" s="162"/>
      <c r="EH161" s="162"/>
      <c r="EI161" s="162"/>
      <c r="EJ161" s="162"/>
      <c r="EK161" s="162"/>
      <c r="EL161" s="162"/>
      <c r="EM161" s="162"/>
      <c r="EN161" s="162"/>
      <c r="EO161" s="162"/>
      <c r="EP161" s="162"/>
      <c r="EQ161" s="162"/>
      <c r="ER161" s="162"/>
      <c r="ES161" s="162"/>
      <c r="ET161" s="162"/>
      <c r="EU161" s="162"/>
      <c r="EV161" s="162"/>
      <c r="EW161" s="162"/>
      <c r="EX161" s="162"/>
      <c r="EY161" s="162"/>
      <c r="EZ161" s="162"/>
      <c r="FA161" s="162"/>
      <c r="FB161" s="162"/>
      <c r="FC161" s="162"/>
      <c r="FD161" s="162"/>
      <c r="FE161" s="162"/>
      <c r="FF161" s="162"/>
      <c r="FG161" s="162"/>
      <c r="FH161" s="162"/>
      <c r="FI161" s="162"/>
      <c r="FJ161" s="162"/>
      <c r="FK161" s="162"/>
      <c r="FL161" s="162"/>
      <c r="FM161" s="162"/>
      <c r="FN161" s="162"/>
      <c r="FO161" s="162"/>
      <c r="FP161" s="162"/>
      <c r="FQ161" s="162"/>
      <c r="FR161" s="162"/>
      <c r="FS161" s="162"/>
      <c r="FT161" s="162"/>
      <c r="FU161" s="162"/>
      <c r="FV161" s="162"/>
      <c r="FW161" s="162"/>
      <c r="FX161" s="162"/>
      <c r="FY161" s="162"/>
      <c r="FZ161" s="162"/>
      <c r="GA161" s="162"/>
      <c r="GB161" s="162"/>
      <c r="GC161" s="162"/>
      <c r="GD161" s="162"/>
      <c r="GE161" s="162"/>
      <c r="GF161" s="162"/>
      <c r="GG161" s="162"/>
      <c r="GH161" s="162"/>
      <c r="GI161" s="162"/>
      <c r="GJ161" s="162"/>
      <c r="GK161" s="162"/>
      <c r="GL161" s="162"/>
      <c r="GM161" s="162"/>
      <c r="GN161" s="162"/>
      <c r="GO161" s="162"/>
      <c r="GP161" s="162"/>
      <c r="GQ161" s="162"/>
      <c r="GR161" s="162"/>
      <c r="GS161" s="162"/>
      <c r="GT161" s="162"/>
      <c r="GU161" s="162"/>
      <c r="GV161" s="162"/>
      <c r="GW161" s="162"/>
      <c r="GX161" s="162"/>
      <c r="GY161" s="162"/>
      <c r="GZ161" s="162"/>
      <c r="HA161" s="162"/>
      <c r="HB161" s="162"/>
      <c r="HC161" s="162"/>
      <c r="HD161" s="162"/>
      <c r="HE161" s="162"/>
      <c r="HF161" s="162"/>
      <c r="HG161" s="162"/>
      <c r="HH161" s="162"/>
      <c r="HI161" s="162"/>
      <c r="HJ161" s="162"/>
      <c r="HK161" s="162"/>
      <c r="HL161" s="162"/>
      <c r="HM161" s="162"/>
      <c r="HN161" s="162"/>
      <c r="HO161" s="162"/>
      <c r="HP161" s="162"/>
      <c r="HQ161" s="162"/>
      <c r="HR161" s="162"/>
      <c r="HS161" s="162"/>
      <c r="HT161" s="162"/>
      <c r="HU161" s="162"/>
      <c r="HV161" s="162"/>
      <c r="HW161" s="162"/>
      <c r="HX161" s="162"/>
      <c r="HY161" s="162"/>
      <c r="HZ161" s="162"/>
      <c r="IA161" s="162"/>
      <c r="IB161" s="162"/>
      <c r="IC161" s="162"/>
      <c r="ID161" s="162"/>
      <c r="IE161" s="162"/>
      <c r="IF161" s="162"/>
      <c r="IG161" s="162"/>
      <c r="IH161" s="162"/>
      <c r="II161" s="162"/>
      <c r="IJ161" s="162"/>
      <c r="IK161" s="162"/>
      <c r="IL161" s="162"/>
      <c r="IM161" s="162"/>
      <c r="IN161" s="162"/>
    </row>
    <row r="162" spans="1:248" ht="63">
      <c r="A162" s="222">
        <v>50</v>
      </c>
      <c r="B162" s="177" t="s">
        <v>1515</v>
      </c>
      <c r="C162" s="90" t="s">
        <v>2394</v>
      </c>
      <c r="D162" s="90" t="s">
        <v>2396</v>
      </c>
      <c r="E162" s="177">
        <v>40</v>
      </c>
      <c r="F162" s="254" t="s">
        <v>1032</v>
      </c>
      <c r="G162" s="254"/>
      <c r="H162" s="254"/>
      <c r="I162" s="254" t="s">
        <v>1018</v>
      </c>
      <c r="J162" s="254" t="s">
        <v>1724</v>
      </c>
      <c r="K162" s="403">
        <v>681</v>
      </c>
      <c r="L162" s="404">
        <v>681</v>
      </c>
      <c r="M162" s="403">
        <v>684.8</v>
      </c>
      <c r="N162" s="403">
        <v>684.8</v>
      </c>
      <c r="O162" s="403">
        <v>681</v>
      </c>
      <c r="P162" s="115">
        <v>2</v>
      </c>
      <c r="Q162" s="116"/>
      <c r="R162" s="116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2"/>
      <c r="BV162" s="162"/>
      <c r="BW162" s="162"/>
      <c r="BX162" s="162"/>
      <c r="BY162" s="162"/>
      <c r="BZ162" s="162"/>
      <c r="CA162" s="162"/>
      <c r="CB162" s="162"/>
      <c r="CC162" s="162"/>
      <c r="CD162" s="162"/>
      <c r="CE162" s="162"/>
      <c r="CF162" s="162"/>
      <c r="CG162" s="162"/>
      <c r="CH162" s="162"/>
      <c r="CI162" s="162"/>
      <c r="CJ162" s="162"/>
      <c r="CK162" s="162"/>
      <c r="CL162" s="162"/>
      <c r="CM162" s="162"/>
      <c r="CN162" s="162"/>
      <c r="CO162" s="162"/>
      <c r="CP162" s="162"/>
      <c r="CQ162" s="162"/>
      <c r="CR162" s="162"/>
      <c r="CS162" s="162"/>
      <c r="CT162" s="162"/>
      <c r="CU162" s="162"/>
      <c r="CV162" s="162"/>
      <c r="CW162" s="162"/>
      <c r="CX162" s="162"/>
      <c r="CY162" s="162"/>
      <c r="CZ162" s="162"/>
      <c r="DA162" s="162"/>
      <c r="DB162" s="162"/>
      <c r="DC162" s="162"/>
      <c r="DD162" s="162"/>
      <c r="DE162" s="162"/>
      <c r="DF162" s="162"/>
      <c r="DG162" s="162"/>
      <c r="DH162" s="162"/>
      <c r="DI162" s="162"/>
      <c r="DJ162" s="162"/>
      <c r="DK162" s="162"/>
      <c r="DL162" s="162"/>
      <c r="DM162" s="162"/>
      <c r="DN162" s="162"/>
      <c r="DO162" s="162"/>
      <c r="DP162" s="162"/>
      <c r="DQ162" s="162"/>
      <c r="DR162" s="162"/>
      <c r="DS162" s="162"/>
      <c r="DT162" s="162"/>
      <c r="DU162" s="162"/>
      <c r="DV162" s="162"/>
      <c r="DW162" s="162"/>
      <c r="DX162" s="162"/>
      <c r="DY162" s="162"/>
      <c r="DZ162" s="162"/>
      <c r="EA162" s="162"/>
      <c r="EB162" s="162"/>
      <c r="EC162" s="162"/>
      <c r="ED162" s="162"/>
      <c r="EE162" s="162"/>
      <c r="EF162" s="162"/>
      <c r="EG162" s="162"/>
      <c r="EH162" s="162"/>
      <c r="EI162" s="162"/>
      <c r="EJ162" s="162"/>
      <c r="EK162" s="162"/>
      <c r="EL162" s="162"/>
      <c r="EM162" s="162"/>
      <c r="EN162" s="162"/>
      <c r="EO162" s="162"/>
      <c r="EP162" s="162"/>
      <c r="EQ162" s="162"/>
      <c r="ER162" s="162"/>
      <c r="ES162" s="162"/>
      <c r="ET162" s="162"/>
      <c r="EU162" s="162"/>
      <c r="EV162" s="162"/>
      <c r="EW162" s="162"/>
      <c r="EX162" s="162"/>
      <c r="EY162" s="162"/>
      <c r="EZ162" s="162"/>
      <c r="FA162" s="162"/>
      <c r="FB162" s="162"/>
      <c r="FC162" s="162"/>
      <c r="FD162" s="162"/>
      <c r="FE162" s="162"/>
      <c r="FF162" s="162"/>
      <c r="FG162" s="162"/>
      <c r="FH162" s="162"/>
      <c r="FI162" s="162"/>
      <c r="FJ162" s="162"/>
      <c r="FK162" s="162"/>
      <c r="FL162" s="162"/>
      <c r="FM162" s="162"/>
      <c r="FN162" s="162"/>
      <c r="FO162" s="162"/>
      <c r="FP162" s="162"/>
      <c r="FQ162" s="162"/>
      <c r="FR162" s="162"/>
      <c r="FS162" s="162"/>
      <c r="FT162" s="162"/>
      <c r="FU162" s="162"/>
      <c r="FV162" s="162"/>
      <c r="FW162" s="162"/>
      <c r="FX162" s="162"/>
      <c r="FY162" s="162"/>
      <c r="FZ162" s="162"/>
      <c r="GA162" s="162"/>
      <c r="GB162" s="162"/>
      <c r="GC162" s="162"/>
      <c r="GD162" s="162"/>
      <c r="GE162" s="162"/>
      <c r="GF162" s="162"/>
      <c r="GG162" s="162"/>
      <c r="GH162" s="162"/>
      <c r="GI162" s="162"/>
      <c r="GJ162" s="162"/>
      <c r="GK162" s="162"/>
      <c r="GL162" s="162"/>
      <c r="GM162" s="162"/>
      <c r="GN162" s="162"/>
      <c r="GO162" s="162"/>
      <c r="GP162" s="162"/>
      <c r="GQ162" s="162"/>
      <c r="GR162" s="162"/>
      <c r="GS162" s="162"/>
      <c r="GT162" s="162"/>
      <c r="GU162" s="162"/>
      <c r="GV162" s="162"/>
      <c r="GW162" s="162"/>
      <c r="GX162" s="162"/>
      <c r="GY162" s="162"/>
      <c r="GZ162" s="162"/>
      <c r="HA162" s="162"/>
      <c r="HB162" s="162"/>
      <c r="HC162" s="162"/>
      <c r="HD162" s="162"/>
      <c r="HE162" s="162"/>
      <c r="HF162" s="162"/>
      <c r="HG162" s="162"/>
      <c r="HH162" s="162"/>
      <c r="HI162" s="162"/>
      <c r="HJ162" s="162"/>
      <c r="HK162" s="162"/>
      <c r="HL162" s="162"/>
      <c r="HM162" s="162"/>
      <c r="HN162" s="162"/>
      <c r="HO162" s="162"/>
      <c r="HP162" s="162"/>
      <c r="HQ162" s="162"/>
      <c r="HR162" s="162"/>
      <c r="HS162" s="162"/>
      <c r="HT162" s="162"/>
      <c r="HU162" s="162"/>
      <c r="HV162" s="162"/>
      <c r="HW162" s="162"/>
      <c r="HX162" s="162"/>
      <c r="HY162" s="162"/>
      <c r="HZ162" s="162"/>
      <c r="IA162" s="162"/>
      <c r="IB162" s="162"/>
      <c r="IC162" s="162"/>
      <c r="ID162" s="162"/>
      <c r="IE162" s="162"/>
      <c r="IF162" s="162"/>
      <c r="IG162" s="162"/>
      <c r="IH162" s="162"/>
      <c r="II162" s="162"/>
      <c r="IJ162" s="162"/>
      <c r="IK162" s="162"/>
      <c r="IL162" s="162"/>
      <c r="IM162" s="162"/>
      <c r="IN162" s="162"/>
    </row>
    <row r="163" spans="1:248" ht="189" customHeight="1">
      <c r="A163" s="222">
        <v>50</v>
      </c>
      <c r="B163" s="177" t="s">
        <v>1515</v>
      </c>
      <c r="C163" s="90" t="s">
        <v>2394</v>
      </c>
      <c r="D163" s="90" t="s">
        <v>2396</v>
      </c>
      <c r="E163" s="177">
        <v>40</v>
      </c>
      <c r="F163" s="254" t="s">
        <v>2626</v>
      </c>
      <c r="G163" s="254"/>
      <c r="H163" s="254"/>
      <c r="I163" s="254" t="s">
        <v>2627</v>
      </c>
      <c r="J163" s="254" t="s">
        <v>147</v>
      </c>
      <c r="K163" s="423">
        <v>682</v>
      </c>
      <c r="L163" s="466">
        <f>K163</f>
        <v>682</v>
      </c>
      <c r="M163" s="423">
        <v>684.8</v>
      </c>
      <c r="N163" s="423">
        <v>684.8</v>
      </c>
      <c r="O163" s="423">
        <v>682</v>
      </c>
      <c r="P163" s="115">
        <v>3</v>
      </c>
      <c r="Q163" s="116"/>
      <c r="R163" s="116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  <c r="BV163" s="162"/>
      <c r="BW163" s="162"/>
      <c r="BX163" s="162"/>
      <c r="BY163" s="162"/>
      <c r="BZ163" s="162"/>
      <c r="CA163" s="162"/>
      <c r="CB163" s="162"/>
      <c r="CC163" s="162"/>
      <c r="CD163" s="162"/>
      <c r="CE163" s="162"/>
      <c r="CF163" s="162"/>
      <c r="CG163" s="162"/>
      <c r="CH163" s="162"/>
      <c r="CI163" s="162"/>
      <c r="CJ163" s="162"/>
      <c r="CK163" s="162"/>
      <c r="CL163" s="162"/>
      <c r="CM163" s="162"/>
      <c r="CN163" s="162"/>
      <c r="CO163" s="162"/>
      <c r="CP163" s="162"/>
      <c r="CQ163" s="162"/>
      <c r="CR163" s="162"/>
      <c r="CS163" s="162"/>
      <c r="CT163" s="162"/>
      <c r="CU163" s="162"/>
      <c r="CV163" s="162"/>
      <c r="CW163" s="162"/>
      <c r="CX163" s="162"/>
      <c r="CY163" s="162"/>
      <c r="CZ163" s="162"/>
      <c r="DA163" s="162"/>
      <c r="DB163" s="162"/>
      <c r="DC163" s="162"/>
      <c r="DD163" s="162"/>
      <c r="DE163" s="162"/>
      <c r="DF163" s="162"/>
      <c r="DG163" s="162"/>
      <c r="DH163" s="162"/>
      <c r="DI163" s="162"/>
      <c r="DJ163" s="162"/>
      <c r="DK163" s="162"/>
      <c r="DL163" s="162"/>
      <c r="DM163" s="162"/>
      <c r="DN163" s="162"/>
      <c r="DO163" s="162"/>
      <c r="DP163" s="162"/>
      <c r="DQ163" s="162"/>
      <c r="DR163" s="162"/>
      <c r="DS163" s="162"/>
      <c r="DT163" s="162"/>
      <c r="DU163" s="162"/>
      <c r="DV163" s="162"/>
      <c r="DW163" s="162"/>
      <c r="DX163" s="162"/>
      <c r="DY163" s="162"/>
      <c r="DZ163" s="162"/>
      <c r="EA163" s="162"/>
      <c r="EB163" s="162"/>
      <c r="EC163" s="162"/>
      <c r="ED163" s="162"/>
      <c r="EE163" s="162"/>
      <c r="EF163" s="162"/>
      <c r="EG163" s="162"/>
      <c r="EH163" s="162"/>
      <c r="EI163" s="162"/>
      <c r="EJ163" s="162"/>
      <c r="EK163" s="162"/>
      <c r="EL163" s="162"/>
      <c r="EM163" s="162"/>
      <c r="EN163" s="162"/>
      <c r="EO163" s="162"/>
      <c r="EP163" s="162"/>
      <c r="EQ163" s="162"/>
      <c r="ER163" s="162"/>
      <c r="ES163" s="162"/>
      <c r="ET163" s="162"/>
      <c r="EU163" s="162"/>
      <c r="EV163" s="162"/>
      <c r="EW163" s="162"/>
      <c r="EX163" s="162"/>
      <c r="EY163" s="162"/>
      <c r="EZ163" s="162"/>
      <c r="FA163" s="162"/>
      <c r="FB163" s="162"/>
      <c r="FC163" s="162"/>
      <c r="FD163" s="162"/>
      <c r="FE163" s="162"/>
      <c r="FF163" s="162"/>
      <c r="FG163" s="162"/>
      <c r="FH163" s="162"/>
      <c r="FI163" s="162"/>
      <c r="FJ163" s="162"/>
      <c r="FK163" s="162"/>
      <c r="FL163" s="162"/>
      <c r="FM163" s="162"/>
      <c r="FN163" s="162"/>
      <c r="FO163" s="162"/>
      <c r="FP163" s="162"/>
      <c r="FQ163" s="162"/>
      <c r="FR163" s="162"/>
      <c r="FS163" s="162"/>
      <c r="FT163" s="162"/>
      <c r="FU163" s="162"/>
      <c r="FV163" s="162"/>
      <c r="FW163" s="162"/>
      <c r="FX163" s="162"/>
      <c r="FY163" s="162"/>
      <c r="FZ163" s="162"/>
      <c r="GA163" s="162"/>
      <c r="GB163" s="162"/>
      <c r="GC163" s="162"/>
      <c r="GD163" s="162"/>
      <c r="GE163" s="162"/>
      <c r="GF163" s="162"/>
      <c r="GG163" s="162"/>
      <c r="GH163" s="162"/>
      <c r="GI163" s="162"/>
      <c r="GJ163" s="162"/>
      <c r="GK163" s="162"/>
      <c r="GL163" s="162"/>
      <c r="GM163" s="162"/>
      <c r="GN163" s="162"/>
      <c r="GO163" s="162"/>
      <c r="GP163" s="162"/>
      <c r="GQ163" s="162"/>
      <c r="GR163" s="162"/>
      <c r="GS163" s="162"/>
      <c r="GT163" s="162"/>
      <c r="GU163" s="162"/>
      <c r="GV163" s="162"/>
      <c r="GW163" s="162"/>
      <c r="GX163" s="162"/>
      <c r="GY163" s="162"/>
      <c r="GZ163" s="162"/>
      <c r="HA163" s="162"/>
      <c r="HB163" s="162"/>
      <c r="HC163" s="162"/>
      <c r="HD163" s="162"/>
      <c r="HE163" s="162"/>
      <c r="HF163" s="162"/>
      <c r="HG163" s="162"/>
      <c r="HH163" s="162"/>
      <c r="HI163" s="162"/>
      <c r="HJ163" s="162"/>
      <c r="HK163" s="162"/>
      <c r="HL163" s="162"/>
      <c r="HM163" s="162"/>
      <c r="HN163" s="162"/>
      <c r="HO163" s="162"/>
      <c r="HP163" s="162"/>
      <c r="HQ163" s="162"/>
      <c r="HR163" s="162"/>
      <c r="HS163" s="162"/>
      <c r="HT163" s="162"/>
      <c r="HU163" s="162"/>
      <c r="HV163" s="162"/>
      <c r="HW163" s="162"/>
      <c r="HX163" s="162"/>
      <c r="HY163" s="162"/>
      <c r="HZ163" s="162"/>
      <c r="IA163" s="162"/>
      <c r="IB163" s="162"/>
      <c r="IC163" s="162"/>
      <c r="ID163" s="162"/>
      <c r="IE163" s="162"/>
      <c r="IF163" s="162"/>
      <c r="IG163" s="162"/>
      <c r="IH163" s="162"/>
      <c r="II163" s="162"/>
      <c r="IJ163" s="162"/>
      <c r="IK163" s="162"/>
      <c r="IL163" s="162"/>
      <c r="IM163" s="162"/>
      <c r="IN163" s="162"/>
    </row>
    <row r="164" spans="1:248" ht="21">
      <c r="A164" s="225"/>
      <c r="B164" s="129"/>
      <c r="C164" s="111"/>
      <c r="D164" s="111"/>
      <c r="E164" s="129"/>
      <c r="F164" s="111"/>
      <c r="G164" s="111"/>
      <c r="H164" s="137"/>
      <c r="I164" s="111"/>
      <c r="J164" s="111"/>
      <c r="K164" s="272"/>
      <c r="L164" s="273"/>
      <c r="M164" s="274"/>
      <c r="N164" s="137"/>
      <c r="O164" s="137"/>
      <c r="P164" s="133"/>
      <c r="Q164" s="133"/>
      <c r="R164" s="133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2"/>
      <c r="DE164" s="162"/>
      <c r="DF164" s="162"/>
      <c r="DG164" s="162"/>
      <c r="DH164" s="162"/>
      <c r="DI164" s="162"/>
      <c r="DJ164" s="162"/>
      <c r="DK164" s="162"/>
      <c r="DL164" s="162"/>
      <c r="DM164" s="162"/>
      <c r="DN164" s="162"/>
      <c r="DO164" s="162"/>
      <c r="DP164" s="162"/>
      <c r="DQ164" s="162"/>
      <c r="DR164" s="162"/>
      <c r="DS164" s="162"/>
      <c r="DT164" s="162"/>
      <c r="DU164" s="162"/>
      <c r="DV164" s="162"/>
      <c r="DW164" s="162"/>
      <c r="DX164" s="162"/>
      <c r="DY164" s="162"/>
      <c r="DZ164" s="162"/>
      <c r="EA164" s="162"/>
      <c r="EB164" s="162"/>
      <c r="EC164" s="162"/>
      <c r="ED164" s="162"/>
      <c r="EE164" s="162"/>
      <c r="EF164" s="162"/>
      <c r="EG164" s="162"/>
      <c r="EH164" s="162"/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2"/>
      <c r="ES164" s="162"/>
      <c r="ET164" s="162"/>
      <c r="EU164" s="162"/>
      <c r="EV164" s="162"/>
      <c r="EW164" s="162"/>
      <c r="EX164" s="162"/>
      <c r="EY164" s="162"/>
      <c r="EZ164" s="162"/>
      <c r="FA164" s="162"/>
      <c r="FB164" s="162"/>
      <c r="FC164" s="162"/>
      <c r="FD164" s="162"/>
      <c r="FE164" s="162"/>
      <c r="FF164" s="162"/>
      <c r="FG164" s="162"/>
      <c r="FH164" s="162"/>
      <c r="FI164" s="162"/>
      <c r="FJ164" s="162"/>
      <c r="FK164" s="162"/>
      <c r="FL164" s="162"/>
      <c r="FM164" s="162"/>
      <c r="FN164" s="162"/>
      <c r="FO164" s="162"/>
      <c r="FP164" s="162"/>
      <c r="FQ164" s="162"/>
      <c r="FR164" s="162"/>
      <c r="FS164" s="162"/>
      <c r="FT164" s="162"/>
      <c r="FU164" s="162"/>
      <c r="FV164" s="162"/>
      <c r="FW164" s="162"/>
      <c r="FX164" s="162"/>
      <c r="FY164" s="162"/>
      <c r="FZ164" s="162"/>
      <c r="GA164" s="162"/>
      <c r="GB164" s="162"/>
      <c r="GC164" s="162"/>
      <c r="GD164" s="162"/>
      <c r="GE164" s="162"/>
      <c r="GF164" s="162"/>
      <c r="GG164" s="162"/>
      <c r="GH164" s="162"/>
      <c r="GI164" s="162"/>
      <c r="GJ164" s="162"/>
      <c r="GK164" s="162"/>
      <c r="GL164" s="162"/>
      <c r="GM164" s="162"/>
      <c r="GN164" s="162"/>
      <c r="GO164" s="162"/>
      <c r="GP164" s="162"/>
      <c r="GQ164" s="162"/>
      <c r="GR164" s="162"/>
      <c r="GS164" s="162"/>
      <c r="GT164" s="162"/>
      <c r="GU164" s="162"/>
      <c r="GV164" s="162"/>
      <c r="GW164" s="162"/>
      <c r="GX164" s="162"/>
      <c r="GY164" s="162"/>
      <c r="GZ164" s="162"/>
      <c r="HA164" s="162"/>
      <c r="HB164" s="162"/>
      <c r="HC164" s="162"/>
      <c r="HD164" s="162"/>
      <c r="HE164" s="162"/>
      <c r="HF164" s="162"/>
      <c r="HG164" s="162"/>
      <c r="HH164" s="162"/>
      <c r="HI164" s="162"/>
      <c r="HJ164" s="162"/>
      <c r="HK164" s="162"/>
      <c r="HL164" s="162"/>
      <c r="HM164" s="162"/>
      <c r="HN164" s="162"/>
      <c r="HO164" s="162"/>
      <c r="HP164" s="162"/>
      <c r="HQ164" s="162"/>
      <c r="HR164" s="162"/>
      <c r="HS164" s="162"/>
      <c r="HT164" s="162"/>
      <c r="HU164" s="162"/>
      <c r="HV164" s="162"/>
      <c r="HW164" s="162"/>
      <c r="HX164" s="162"/>
      <c r="HY164" s="162"/>
      <c r="HZ164" s="162"/>
      <c r="IA164" s="162"/>
      <c r="IB164" s="162"/>
      <c r="IC164" s="162"/>
      <c r="ID164" s="162"/>
      <c r="IE164" s="162"/>
      <c r="IF164" s="162"/>
      <c r="IG164" s="162"/>
      <c r="IH164" s="162"/>
      <c r="II164" s="162"/>
      <c r="IJ164" s="162"/>
      <c r="IK164" s="162"/>
      <c r="IL164" s="162"/>
      <c r="IM164" s="162"/>
      <c r="IN164" s="162"/>
    </row>
    <row r="165" spans="1:248" ht="147">
      <c r="A165" s="222">
        <v>51</v>
      </c>
      <c r="B165" s="177" t="s">
        <v>2306</v>
      </c>
      <c r="C165" s="96" t="s">
        <v>2397</v>
      </c>
      <c r="D165" s="96" t="s">
        <v>2398</v>
      </c>
      <c r="E165" s="177">
        <v>100</v>
      </c>
      <c r="F165" s="177" t="s">
        <v>1659</v>
      </c>
      <c r="G165" s="254"/>
      <c r="H165" s="254"/>
      <c r="I165" s="498" t="s">
        <v>1389</v>
      </c>
      <c r="J165" s="493" t="s">
        <v>1650</v>
      </c>
      <c r="K165" s="403">
        <v>5991.9</v>
      </c>
      <c r="L165" s="254">
        <v>5991.9</v>
      </c>
      <c r="M165" s="254">
        <v>6003.9</v>
      </c>
      <c r="N165" s="254">
        <f>M165</f>
        <v>6003.9</v>
      </c>
      <c r="O165" s="403">
        <v>5991.9</v>
      </c>
      <c r="P165" s="115">
        <v>1</v>
      </c>
      <c r="Q165" s="116"/>
      <c r="R165" s="116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2"/>
      <c r="DE165" s="162"/>
      <c r="DF165" s="162"/>
      <c r="DG165" s="162"/>
      <c r="DH165" s="162"/>
      <c r="DI165" s="162"/>
      <c r="DJ165" s="162"/>
      <c r="DK165" s="162"/>
      <c r="DL165" s="162"/>
      <c r="DM165" s="162"/>
      <c r="DN165" s="162"/>
      <c r="DO165" s="162"/>
      <c r="DP165" s="162"/>
      <c r="DQ165" s="162"/>
      <c r="DR165" s="162"/>
      <c r="DS165" s="162"/>
      <c r="DT165" s="162"/>
      <c r="DU165" s="162"/>
      <c r="DV165" s="162"/>
      <c r="DW165" s="162"/>
      <c r="DX165" s="162"/>
      <c r="DY165" s="162"/>
      <c r="DZ165" s="162"/>
      <c r="EA165" s="162"/>
      <c r="EB165" s="162"/>
      <c r="EC165" s="162"/>
      <c r="ED165" s="162"/>
      <c r="EE165" s="162"/>
      <c r="EF165" s="162"/>
      <c r="EG165" s="162"/>
      <c r="EH165" s="162"/>
      <c r="EI165" s="162"/>
      <c r="EJ165" s="162"/>
      <c r="EK165" s="162"/>
      <c r="EL165" s="162"/>
      <c r="EM165" s="162"/>
      <c r="EN165" s="162"/>
      <c r="EO165" s="162"/>
      <c r="EP165" s="162"/>
      <c r="EQ165" s="162"/>
      <c r="ER165" s="162"/>
      <c r="ES165" s="162"/>
      <c r="ET165" s="162"/>
      <c r="EU165" s="162"/>
      <c r="EV165" s="162"/>
      <c r="EW165" s="162"/>
      <c r="EX165" s="162"/>
      <c r="EY165" s="162"/>
      <c r="EZ165" s="162"/>
      <c r="FA165" s="162"/>
      <c r="FB165" s="162"/>
      <c r="FC165" s="162"/>
      <c r="FD165" s="162"/>
      <c r="FE165" s="162"/>
      <c r="FF165" s="162"/>
      <c r="FG165" s="162"/>
      <c r="FH165" s="162"/>
      <c r="FI165" s="162"/>
      <c r="FJ165" s="162"/>
      <c r="FK165" s="162"/>
      <c r="FL165" s="162"/>
      <c r="FM165" s="162"/>
      <c r="FN165" s="162"/>
      <c r="FO165" s="162"/>
      <c r="FP165" s="162"/>
      <c r="FQ165" s="162"/>
      <c r="FR165" s="162"/>
      <c r="FS165" s="162"/>
      <c r="FT165" s="162"/>
      <c r="FU165" s="162"/>
      <c r="FV165" s="162"/>
      <c r="FW165" s="162"/>
      <c r="FX165" s="162"/>
      <c r="FY165" s="162"/>
      <c r="FZ165" s="162"/>
      <c r="GA165" s="162"/>
      <c r="GB165" s="162"/>
      <c r="GC165" s="162"/>
      <c r="GD165" s="162"/>
      <c r="GE165" s="162"/>
      <c r="GF165" s="162"/>
      <c r="GG165" s="162"/>
      <c r="GH165" s="162"/>
      <c r="GI165" s="162"/>
      <c r="GJ165" s="162"/>
      <c r="GK165" s="162"/>
      <c r="GL165" s="162"/>
      <c r="GM165" s="162"/>
      <c r="GN165" s="162"/>
      <c r="GO165" s="162"/>
      <c r="GP165" s="162"/>
      <c r="GQ165" s="162"/>
      <c r="GR165" s="162"/>
      <c r="GS165" s="162"/>
      <c r="GT165" s="162"/>
      <c r="GU165" s="162"/>
      <c r="GV165" s="162"/>
      <c r="GW165" s="162"/>
      <c r="GX165" s="162"/>
      <c r="GY165" s="162"/>
      <c r="GZ165" s="162"/>
      <c r="HA165" s="162"/>
      <c r="HB165" s="162"/>
      <c r="HC165" s="162"/>
      <c r="HD165" s="162"/>
      <c r="HE165" s="162"/>
      <c r="HF165" s="162"/>
      <c r="HG165" s="162"/>
      <c r="HH165" s="162"/>
      <c r="HI165" s="162"/>
      <c r="HJ165" s="162"/>
      <c r="HK165" s="162"/>
      <c r="HL165" s="162"/>
      <c r="HM165" s="162"/>
      <c r="HN165" s="162"/>
      <c r="HO165" s="162"/>
      <c r="HP165" s="162"/>
      <c r="HQ165" s="162"/>
      <c r="HR165" s="162"/>
      <c r="HS165" s="162"/>
      <c r="HT165" s="162"/>
      <c r="HU165" s="162"/>
      <c r="HV165" s="162"/>
      <c r="HW165" s="162"/>
      <c r="HX165" s="162"/>
      <c r="HY165" s="162"/>
      <c r="HZ165" s="162"/>
      <c r="IA165" s="162"/>
      <c r="IB165" s="162"/>
      <c r="IC165" s="162"/>
      <c r="ID165" s="162"/>
      <c r="IE165" s="162"/>
      <c r="IF165" s="162"/>
      <c r="IG165" s="162"/>
      <c r="IH165" s="162"/>
      <c r="II165" s="162"/>
      <c r="IJ165" s="162"/>
      <c r="IK165" s="162"/>
      <c r="IL165" s="162"/>
      <c r="IM165" s="162"/>
      <c r="IN165" s="162"/>
    </row>
    <row r="166" spans="1:248" ht="21">
      <c r="A166" s="225"/>
      <c r="B166" s="129"/>
      <c r="C166" s="111"/>
      <c r="D166" s="111"/>
      <c r="E166" s="129"/>
      <c r="F166" s="129"/>
      <c r="G166" s="137"/>
      <c r="H166" s="137"/>
      <c r="I166" s="499"/>
      <c r="J166" s="495"/>
      <c r="K166" s="406"/>
      <c r="L166" s="137"/>
      <c r="M166" s="137"/>
      <c r="N166" s="137"/>
      <c r="O166" s="137"/>
      <c r="P166" s="133"/>
      <c r="Q166" s="133"/>
      <c r="R166" s="133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2"/>
      <c r="DE166" s="162"/>
      <c r="DF166" s="162"/>
      <c r="DG166" s="162"/>
      <c r="DH166" s="162"/>
      <c r="DI166" s="162"/>
      <c r="DJ166" s="162"/>
      <c r="DK166" s="162"/>
      <c r="DL166" s="162"/>
      <c r="DM166" s="162"/>
      <c r="DN166" s="162"/>
      <c r="DO166" s="162"/>
      <c r="DP166" s="162"/>
      <c r="DQ166" s="162"/>
      <c r="DR166" s="162"/>
      <c r="DS166" s="162"/>
      <c r="DT166" s="162"/>
      <c r="DU166" s="162"/>
      <c r="DV166" s="162"/>
      <c r="DW166" s="162"/>
      <c r="DX166" s="162"/>
      <c r="DY166" s="162"/>
      <c r="DZ166" s="162"/>
      <c r="EA166" s="162"/>
      <c r="EB166" s="162"/>
      <c r="EC166" s="162"/>
      <c r="ED166" s="162"/>
      <c r="EE166" s="162"/>
      <c r="EF166" s="162"/>
      <c r="EG166" s="162"/>
      <c r="EH166" s="162"/>
      <c r="EI166" s="162"/>
      <c r="EJ166" s="162"/>
      <c r="EK166" s="162"/>
      <c r="EL166" s="162"/>
      <c r="EM166" s="162"/>
      <c r="EN166" s="162"/>
      <c r="EO166" s="162"/>
      <c r="EP166" s="162"/>
      <c r="EQ166" s="162"/>
      <c r="ER166" s="162"/>
      <c r="ES166" s="162"/>
      <c r="ET166" s="162"/>
      <c r="EU166" s="162"/>
      <c r="EV166" s="162"/>
      <c r="EW166" s="162"/>
      <c r="EX166" s="162"/>
      <c r="EY166" s="162"/>
      <c r="EZ166" s="162"/>
      <c r="FA166" s="162"/>
      <c r="FB166" s="162"/>
      <c r="FC166" s="162"/>
      <c r="FD166" s="162"/>
      <c r="FE166" s="162"/>
      <c r="FF166" s="162"/>
      <c r="FG166" s="162"/>
      <c r="FH166" s="162"/>
      <c r="FI166" s="162"/>
      <c r="FJ166" s="162"/>
      <c r="FK166" s="162"/>
      <c r="FL166" s="162"/>
      <c r="FM166" s="162"/>
      <c r="FN166" s="162"/>
      <c r="FO166" s="162"/>
      <c r="FP166" s="162"/>
      <c r="FQ166" s="162"/>
      <c r="FR166" s="162"/>
      <c r="FS166" s="162"/>
      <c r="FT166" s="162"/>
      <c r="FU166" s="162"/>
      <c r="FV166" s="162"/>
      <c r="FW166" s="162"/>
      <c r="FX166" s="162"/>
      <c r="FY166" s="162"/>
      <c r="FZ166" s="162"/>
      <c r="GA166" s="162"/>
      <c r="GB166" s="162"/>
      <c r="GC166" s="162"/>
      <c r="GD166" s="162"/>
      <c r="GE166" s="162"/>
      <c r="GF166" s="162"/>
      <c r="GG166" s="162"/>
      <c r="GH166" s="162"/>
      <c r="GI166" s="162"/>
      <c r="GJ166" s="162"/>
      <c r="GK166" s="162"/>
      <c r="GL166" s="162"/>
      <c r="GM166" s="162"/>
      <c r="GN166" s="162"/>
      <c r="GO166" s="162"/>
      <c r="GP166" s="162"/>
      <c r="GQ166" s="162"/>
      <c r="GR166" s="162"/>
      <c r="GS166" s="162"/>
      <c r="GT166" s="162"/>
      <c r="GU166" s="162"/>
      <c r="GV166" s="162"/>
      <c r="GW166" s="162"/>
      <c r="GX166" s="162"/>
      <c r="GY166" s="162"/>
      <c r="GZ166" s="162"/>
      <c r="HA166" s="162"/>
      <c r="HB166" s="162"/>
      <c r="HC166" s="162"/>
      <c r="HD166" s="162"/>
      <c r="HE166" s="162"/>
      <c r="HF166" s="162"/>
      <c r="HG166" s="162"/>
      <c r="HH166" s="162"/>
      <c r="HI166" s="162"/>
      <c r="HJ166" s="162"/>
      <c r="HK166" s="162"/>
      <c r="HL166" s="162"/>
      <c r="HM166" s="162"/>
      <c r="HN166" s="162"/>
      <c r="HO166" s="162"/>
      <c r="HP166" s="162"/>
      <c r="HQ166" s="162"/>
      <c r="HR166" s="162"/>
      <c r="HS166" s="162"/>
      <c r="HT166" s="162"/>
      <c r="HU166" s="162"/>
      <c r="HV166" s="162"/>
      <c r="HW166" s="162"/>
      <c r="HX166" s="162"/>
      <c r="HY166" s="162"/>
      <c r="HZ166" s="162"/>
      <c r="IA166" s="162"/>
      <c r="IB166" s="162"/>
      <c r="IC166" s="162"/>
      <c r="ID166" s="162"/>
      <c r="IE166" s="162"/>
      <c r="IF166" s="162"/>
      <c r="IG166" s="162"/>
      <c r="IH166" s="162"/>
      <c r="II166" s="162"/>
      <c r="IJ166" s="162"/>
      <c r="IK166" s="162"/>
      <c r="IL166" s="162"/>
      <c r="IM166" s="162"/>
      <c r="IN166" s="162"/>
    </row>
    <row r="167" spans="1:248" ht="63">
      <c r="A167" s="222">
        <v>52</v>
      </c>
      <c r="B167" s="177" t="s">
        <v>1511</v>
      </c>
      <c r="C167" s="96" t="s">
        <v>2399</v>
      </c>
      <c r="D167" s="96" t="s">
        <v>2400</v>
      </c>
      <c r="E167" s="177">
        <v>12</v>
      </c>
      <c r="F167" s="254" t="s">
        <v>1033</v>
      </c>
      <c r="G167" s="254"/>
      <c r="H167" s="254"/>
      <c r="I167" s="254" t="s">
        <v>1726</v>
      </c>
      <c r="J167" s="254" t="s">
        <v>1724</v>
      </c>
      <c r="K167" s="403">
        <v>3872</v>
      </c>
      <c r="L167" s="404">
        <v>3872</v>
      </c>
      <c r="M167" s="403">
        <v>4012.94</v>
      </c>
      <c r="N167" s="403">
        <v>4012.99</v>
      </c>
      <c r="O167" s="403">
        <v>3872</v>
      </c>
      <c r="P167" s="115">
        <v>1</v>
      </c>
      <c r="Q167" s="116"/>
      <c r="R167" s="116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2"/>
      <c r="DE167" s="162"/>
      <c r="DF167" s="162"/>
      <c r="DG167" s="162"/>
      <c r="DH167" s="162"/>
      <c r="DI167" s="162"/>
      <c r="DJ167" s="162"/>
      <c r="DK167" s="162"/>
      <c r="DL167" s="162"/>
      <c r="DM167" s="162"/>
      <c r="DN167" s="162"/>
      <c r="DO167" s="162"/>
      <c r="DP167" s="162"/>
      <c r="DQ167" s="162"/>
      <c r="DR167" s="162"/>
      <c r="DS167" s="162"/>
      <c r="DT167" s="162"/>
      <c r="DU167" s="162"/>
      <c r="DV167" s="162"/>
      <c r="DW167" s="162"/>
      <c r="DX167" s="162"/>
      <c r="DY167" s="162"/>
      <c r="DZ167" s="162"/>
      <c r="EA167" s="162"/>
      <c r="EB167" s="162"/>
      <c r="EC167" s="162"/>
      <c r="ED167" s="162"/>
      <c r="EE167" s="162"/>
      <c r="EF167" s="162"/>
      <c r="EG167" s="162"/>
      <c r="EH167" s="162"/>
      <c r="EI167" s="162"/>
      <c r="EJ167" s="162"/>
      <c r="EK167" s="162"/>
      <c r="EL167" s="162"/>
      <c r="EM167" s="162"/>
      <c r="EN167" s="162"/>
      <c r="EO167" s="162"/>
      <c r="EP167" s="162"/>
      <c r="EQ167" s="162"/>
      <c r="ER167" s="162"/>
      <c r="ES167" s="162"/>
      <c r="ET167" s="162"/>
      <c r="EU167" s="162"/>
      <c r="EV167" s="162"/>
      <c r="EW167" s="162"/>
      <c r="EX167" s="162"/>
      <c r="EY167" s="162"/>
      <c r="EZ167" s="162"/>
      <c r="FA167" s="162"/>
      <c r="FB167" s="162"/>
      <c r="FC167" s="162"/>
      <c r="FD167" s="162"/>
      <c r="FE167" s="162"/>
      <c r="FF167" s="162"/>
      <c r="FG167" s="162"/>
      <c r="FH167" s="162"/>
      <c r="FI167" s="162"/>
      <c r="FJ167" s="162"/>
      <c r="FK167" s="162"/>
      <c r="FL167" s="162"/>
      <c r="FM167" s="162"/>
      <c r="FN167" s="162"/>
      <c r="FO167" s="162"/>
      <c r="FP167" s="162"/>
      <c r="FQ167" s="162"/>
      <c r="FR167" s="162"/>
      <c r="FS167" s="162"/>
      <c r="FT167" s="162"/>
      <c r="FU167" s="162"/>
      <c r="FV167" s="162"/>
      <c r="FW167" s="162"/>
      <c r="FX167" s="162"/>
      <c r="FY167" s="162"/>
      <c r="FZ167" s="162"/>
      <c r="GA167" s="162"/>
      <c r="GB167" s="162"/>
      <c r="GC167" s="162"/>
      <c r="GD167" s="162"/>
      <c r="GE167" s="162"/>
      <c r="GF167" s="162"/>
      <c r="GG167" s="162"/>
      <c r="GH167" s="162"/>
      <c r="GI167" s="162"/>
      <c r="GJ167" s="162"/>
      <c r="GK167" s="162"/>
      <c r="GL167" s="162"/>
      <c r="GM167" s="162"/>
      <c r="GN167" s="162"/>
      <c r="GO167" s="162"/>
      <c r="GP167" s="162"/>
      <c r="GQ167" s="162"/>
      <c r="GR167" s="162"/>
      <c r="GS167" s="162"/>
      <c r="GT167" s="162"/>
      <c r="GU167" s="162"/>
      <c r="GV167" s="162"/>
      <c r="GW167" s="162"/>
      <c r="GX167" s="162"/>
      <c r="GY167" s="162"/>
      <c r="GZ167" s="162"/>
      <c r="HA167" s="162"/>
      <c r="HB167" s="162"/>
      <c r="HC167" s="162"/>
      <c r="HD167" s="162"/>
      <c r="HE167" s="162"/>
      <c r="HF167" s="162"/>
      <c r="HG167" s="162"/>
      <c r="HH167" s="162"/>
      <c r="HI167" s="162"/>
      <c r="HJ167" s="162"/>
      <c r="HK167" s="162"/>
      <c r="HL167" s="162"/>
      <c r="HM167" s="162"/>
      <c r="HN167" s="162"/>
      <c r="HO167" s="162"/>
      <c r="HP167" s="162"/>
      <c r="HQ167" s="162"/>
      <c r="HR167" s="162"/>
      <c r="HS167" s="162"/>
      <c r="HT167" s="162"/>
      <c r="HU167" s="162"/>
      <c r="HV167" s="162"/>
      <c r="HW167" s="162"/>
      <c r="HX167" s="162"/>
      <c r="HY167" s="162"/>
      <c r="HZ167" s="162"/>
      <c r="IA167" s="162"/>
      <c r="IB167" s="162"/>
      <c r="IC167" s="162"/>
      <c r="ID167" s="162"/>
      <c r="IE167" s="162"/>
      <c r="IF167" s="162"/>
      <c r="IG167" s="162"/>
      <c r="IH167" s="162"/>
      <c r="II167" s="162"/>
      <c r="IJ167" s="162"/>
      <c r="IK167" s="162"/>
      <c r="IL167" s="162"/>
      <c r="IM167" s="162"/>
      <c r="IN167" s="162"/>
    </row>
    <row r="168" spans="1:248" ht="168">
      <c r="A168" s="226">
        <v>52</v>
      </c>
      <c r="B168" s="177" t="s">
        <v>1511</v>
      </c>
      <c r="C168" s="90" t="s">
        <v>2399</v>
      </c>
      <c r="D168" s="90" t="s">
        <v>2400</v>
      </c>
      <c r="E168" s="177">
        <v>12</v>
      </c>
      <c r="F168" s="90" t="s">
        <v>503</v>
      </c>
      <c r="G168" s="96" t="s">
        <v>504</v>
      </c>
      <c r="H168" s="101">
        <v>28</v>
      </c>
      <c r="I168" s="90" t="s">
        <v>1153</v>
      </c>
      <c r="J168" s="90" t="s">
        <v>1124</v>
      </c>
      <c r="K168" s="276">
        <v>3996</v>
      </c>
      <c r="L168" s="277">
        <v>118.9286</v>
      </c>
      <c r="M168" s="278">
        <v>4012.94</v>
      </c>
      <c r="N168" s="101">
        <v>4019.94</v>
      </c>
      <c r="O168" s="278">
        <v>3996</v>
      </c>
      <c r="P168" s="115">
        <v>2</v>
      </c>
      <c r="Q168" s="116"/>
      <c r="R168" s="116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62"/>
      <c r="DE168" s="162"/>
      <c r="DF168" s="162"/>
      <c r="DG168" s="162"/>
      <c r="DH168" s="162"/>
      <c r="DI168" s="162"/>
      <c r="DJ168" s="162"/>
      <c r="DK168" s="162"/>
      <c r="DL168" s="162"/>
      <c r="DM168" s="162"/>
      <c r="DN168" s="162"/>
      <c r="DO168" s="162"/>
      <c r="DP168" s="162"/>
      <c r="DQ168" s="162"/>
      <c r="DR168" s="162"/>
      <c r="DS168" s="162"/>
      <c r="DT168" s="162"/>
      <c r="DU168" s="162"/>
      <c r="DV168" s="162"/>
      <c r="DW168" s="162"/>
      <c r="DX168" s="162"/>
      <c r="DY168" s="162"/>
      <c r="DZ168" s="162"/>
      <c r="EA168" s="162"/>
      <c r="EB168" s="162"/>
      <c r="EC168" s="162"/>
      <c r="ED168" s="162"/>
      <c r="EE168" s="162"/>
      <c r="EF168" s="162"/>
      <c r="EG168" s="162"/>
      <c r="EH168" s="162"/>
      <c r="EI168" s="162"/>
      <c r="EJ168" s="162"/>
      <c r="EK168" s="162"/>
      <c r="EL168" s="162"/>
      <c r="EM168" s="162"/>
      <c r="EN168" s="162"/>
      <c r="EO168" s="162"/>
      <c r="EP168" s="162"/>
      <c r="EQ168" s="162"/>
      <c r="ER168" s="162"/>
      <c r="ES168" s="162"/>
      <c r="ET168" s="162"/>
      <c r="EU168" s="162"/>
      <c r="EV168" s="162"/>
      <c r="EW168" s="162"/>
      <c r="EX168" s="162"/>
      <c r="EY168" s="162"/>
      <c r="EZ168" s="162"/>
      <c r="FA168" s="162"/>
      <c r="FB168" s="162"/>
      <c r="FC168" s="162"/>
      <c r="FD168" s="162"/>
      <c r="FE168" s="162"/>
      <c r="FF168" s="162"/>
      <c r="FG168" s="162"/>
      <c r="FH168" s="162"/>
      <c r="FI168" s="162"/>
      <c r="FJ168" s="162"/>
      <c r="FK168" s="162"/>
      <c r="FL168" s="162"/>
      <c r="FM168" s="162"/>
      <c r="FN168" s="162"/>
      <c r="FO168" s="162"/>
      <c r="FP168" s="162"/>
      <c r="FQ168" s="162"/>
      <c r="FR168" s="162"/>
      <c r="FS168" s="162"/>
      <c r="FT168" s="162"/>
      <c r="FU168" s="162"/>
      <c r="FV168" s="162"/>
      <c r="FW168" s="162"/>
      <c r="FX168" s="162"/>
      <c r="FY168" s="162"/>
      <c r="FZ168" s="162"/>
      <c r="GA168" s="162"/>
      <c r="GB168" s="162"/>
      <c r="GC168" s="162"/>
      <c r="GD168" s="162"/>
      <c r="GE168" s="162"/>
      <c r="GF168" s="162"/>
      <c r="GG168" s="162"/>
      <c r="GH168" s="162"/>
      <c r="GI168" s="162"/>
      <c r="GJ168" s="162"/>
      <c r="GK168" s="162"/>
      <c r="GL168" s="162"/>
      <c r="GM168" s="162"/>
      <c r="GN168" s="162"/>
      <c r="GO168" s="162"/>
      <c r="GP168" s="162"/>
      <c r="GQ168" s="162"/>
      <c r="GR168" s="162"/>
      <c r="GS168" s="162"/>
      <c r="GT168" s="162"/>
      <c r="GU168" s="162"/>
      <c r="GV168" s="162"/>
      <c r="GW168" s="162"/>
      <c r="GX168" s="162"/>
      <c r="GY168" s="162"/>
      <c r="GZ168" s="162"/>
      <c r="HA168" s="162"/>
      <c r="HB168" s="162"/>
      <c r="HC168" s="162"/>
      <c r="HD168" s="162"/>
      <c r="HE168" s="162"/>
      <c r="HF168" s="162"/>
      <c r="HG168" s="162"/>
      <c r="HH168" s="162"/>
      <c r="HI168" s="162"/>
      <c r="HJ168" s="162"/>
      <c r="HK168" s="162"/>
      <c r="HL168" s="162"/>
      <c r="HM168" s="162"/>
      <c r="HN168" s="162"/>
      <c r="HO168" s="162"/>
      <c r="HP168" s="162"/>
      <c r="HQ168" s="162"/>
      <c r="HR168" s="162"/>
      <c r="HS168" s="162"/>
      <c r="HT168" s="162"/>
      <c r="HU168" s="162"/>
      <c r="HV168" s="162"/>
      <c r="HW168" s="162"/>
      <c r="HX168" s="162"/>
      <c r="HY168" s="162"/>
      <c r="HZ168" s="162"/>
      <c r="IA168" s="162"/>
      <c r="IB168" s="162"/>
      <c r="IC168" s="162"/>
      <c r="ID168" s="162"/>
      <c r="IE168" s="162"/>
      <c r="IF168" s="162"/>
      <c r="IG168" s="162"/>
      <c r="IH168" s="162"/>
      <c r="II168" s="162"/>
      <c r="IJ168" s="162"/>
      <c r="IK168" s="162"/>
      <c r="IL168" s="162"/>
      <c r="IM168" s="162"/>
      <c r="IN168" s="162"/>
    </row>
    <row r="169" spans="1:248" ht="21">
      <c r="A169" s="225"/>
      <c r="B169" s="129"/>
      <c r="C169" s="111"/>
      <c r="D169" s="111"/>
      <c r="E169" s="129"/>
      <c r="F169" s="111"/>
      <c r="G169" s="111"/>
      <c r="H169" s="137"/>
      <c r="I169" s="111"/>
      <c r="J169" s="111"/>
      <c r="K169" s="272"/>
      <c r="L169" s="273"/>
      <c r="M169" s="274"/>
      <c r="N169" s="137"/>
      <c r="O169" s="137"/>
      <c r="P169" s="133"/>
      <c r="Q169" s="133"/>
      <c r="R169" s="133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2"/>
      <c r="DE169" s="162"/>
      <c r="DF169" s="162"/>
      <c r="DG169" s="162"/>
      <c r="DH169" s="162"/>
      <c r="DI169" s="162"/>
      <c r="DJ169" s="162"/>
      <c r="DK169" s="162"/>
      <c r="DL169" s="162"/>
      <c r="DM169" s="162"/>
      <c r="DN169" s="162"/>
      <c r="DO169" s="162"/>
      <c r="DP169" s="162"/>
      <c r="DQ169" s="162"/>
      <c r="DR169" s="162"/>
      <c r="DS169" s="162"/>
      <c r="DT169" s="162"/>
      <c r="DU169" s="162"/>
      <c r="DV169" s="162"/>
      <c r="DW169" s="162"/>
      <c r="DX169" s="162"/>
      <c r="DY169" s="162"/>
      <c r="DZ169" s="162"/>
      <c r="EA169" s="162"/>
      <c r="EB169" s="162"/>
      <c r="EC169" s="162"/>
      <c r="ED169" s="162"/>
      <c r="EE169" s="162"/>
      <c r="EF169" s="162"/>
      <c r="EG169" s="162"/>
      <c r="EH169" s="162"/>
      <c r="EI169" s="162"/>
      <c r="EJ169" s="162"/>
      <c r="EK169" s="162"/>
      <c r="EL169" s="162"/>
      <c r="EM169" s="162"/>
      <c r="EN169" s="162"/>
      <c r="EO169" s="162"/>
      <c r="EP169" s="162"/>
      <c r="EQ169" s="162"/>
      <c r="ER169" s="162"/>
      <c r="ES169" s="162"/>
      <c r="ET169" s="162"/>
      <c r="EU169" s="162"/>
      <c r="EV169" s="162"/>
      <c r="EW169" s="162"/>
      <c r="EX169" s="162"/>
      <c r="EY169" s="162"/>
      <c r="EZ169" s="162"/>
      <c r="FA169" s="162"/>
      <c r="FB169" s="162"/>
      <c r="FC169" s="162"/>
      <c r="FD169" s="162"/>
      <c r="FE169" s="162"/>
      <c r="FF169" s="162"/>
      <c r="FG169" s="162"/>
      <c r="FH169" s="162"/>
      <c r="FI169" s="162"/>
      <c r="FJ169" s="162"/>
      <c r="FK169" s="162"/>
      <c r="FL169" s="162"/>
      <c r="FM169" s="162"/>
      <c r="FN169" s="162"/>
      <c r="FO169" s="162"/>
      <c r="FP169" s="162"/>
      <c r="FQ169" s="162"/>
      <c r="FR169" s="162"/>
      <c r="FS169" s="162"/>
      <c r="FT169" s="162"/>
      <c r="FU169" s="162"/>
      <c r="FV169" s="162"/>
      <c r="FW169" s="162"/>
      <c r="FX169" s="162"/>
      <c r="FY169" s="162"/>
      <c r="FZ169" s="162"/>
      <c r="GA169" s="162"/>
      <c r="GB169" s="162"/>
      <c r="GC169" s="162"/>
      <c r="GD169" s="162"/>
      <c r="GE169" s="162"/>
      <c r="GF169" s="162"/>
      <c r="GG169" s="162"/>
      <c r="GH169" s="162"/>
      <c r="GI169" s="162"/>
      <c r="GJ169" s="162"/>
      <c r="GK169" s="162"/>
      <c r="GL169" s="162"/>
      <c r="GM169" s="162"/>
      <c r="GN169" s="162"/>
      <c r="GO169" s="162"/>
      <c r="GP169" s="162"/>
      <c r="GQ169" s="162"/>
      <c r="GR169" s="162"/>
      <c r="GS169" s="162"/>
      <c r="GT169" s="162"/>
      <c r="GU169" s="162"/>
      <c r="GV169" s="162"/>
      <c r="GW169" s="162"/>
      <c r="GX169" s="162"/>
      <c r="GY169" s="162"/>
      <c r="GZ169" s="162"/>
      <c r="HA169" s="162"/>
      <c r="HB169" s="162"/>
      <c r="HC169" s="162"/>
      <c r="HD169" s="162"/>
      <c r="HE169" s="162"/>
      <c r="HF169" s="162"/>
      <c r="HG169" s="162"/>
      <c r="HH169" s="162"/>
      <c r="HI169" s="162"/>
      <c r="HJ169" s="162"/>
      <c r="HK169" s="162"/>
      <c r="HL169" s="162"/>
      <c r="HM169" s="162"/>
      <c r="HN169" s="162"/>
      <c r="HO169" s="162"/>
      <c r="HP169" s="162"/>
      <c r="HQ169" s="162"/>
      <c r="HR169" s="162"/>
      <c r="HS169" s="162"/>
      <c r="HT169" s="162"/>
      <c r="HU169" s="162"/>
      <c r="HV169" s="162"/>
      <c r="HW169" s="162"/>
      <c r="HX169" s="162"/>
      <c r="HY169" s="162"/>
      <c r="HZ169" s="162"/>
      <c r="IA169" s="162"/>
      <c r="IB169" s="162"/>
      <c r="IC169" s="162"/>
      <c r="ID169" s="162"/>
      <c r="IE169" s="162"/>
      <c r="IF169" s="162"/>
      <c r="IG169" s="162"/>
      <c r="IH169" s="162"/>
      <c r="II169" s="162"/>
      <c r="IJ169" s="162"/>
      <c r="IK169" s="162"/>
      <c r="IL169" s="162"/>
      <c r="IM169" s="162"/>
      <c r="IN169" s="162"/>
    </row>
    <row r="170" spans="1:248" ht="63">
      <c r="A170" s="222">
        <v>53</v>
      </c>
      <c r="B170" s="177" t="s">
        <v>1511</v>
      </c>
      <c r="C170" s="96" t="s">
        <v>2399</v>
      </c>
      <c r="D170" s="96" t="s">
        <v>2405</v>
      </c>
      <c r="E170" s="177">
        <v>1</v>
      </c>
      <c r="F170" s="254" t="s">
        <v>1034</v>
      </c>
      <c r="G170" s="254"/>
      <c r="H170" s="254"/>
      <c r="I170" s="254" t="s">
        <v>1726</v>
      </c>
      <c r="J170" s="254" t="s">
        <v>1724</v>
      </c>
      <c r="K170" s="403">
        <v>2869</v>
      </c>
      <c r="L170" s="404">
        <v>2869</v>
      </c>
      <c r="M170" s="403">
        <v>3009.71</v>
      </c>
      <c r="N170" s="403">
        <v>3009.71</v>
      </c>
      <c r="O170" s="403">
        <v>2869</v>
      </c>
      <c r="P170" s="115">
        <v>1</v>
      </c>
      <c r="Q170" s="116"/>
      <c r="R170" s="116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2"/>
      <c r="CS170" s="162"/>
      <c r="CT170" s="162"/>
      <c r="CU170" s="162"/>
      <c r="CV170" s="162"/>
      <c r="CW170" s="162"/>
      <c r="CX170" s="162"/>
      <c r="CY170" s="162"/>
      <c r="CZ170" s="162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2"/>
      <c r="DQ170" s="162"/>
      <c r="DR170" s="162"/>
      <c r="DS170" s="162"/>
      <c r="DT170" s="162"/>
      <c r="DU170" s="162"/>
      <c r="DV170" s="162"/>
      <c r="DW170" s="162"/>
      <c r="DX170" s="162"/>
      <c r="DY170" s="162"/>
      <c r="DZ170" s="162"/>
      <c r="EA170" s="162"/>
      <c r="EB170" s="162"/>
      <c r="EC170" s="162"/>
      <c r="ED170" s="162"/>
      <c r="EE170" s="162"/>
      <c r="EF170" s="162"/>
      <c r="EG170" s="162"/>
      <c r="EH170" s="162"/>
      <c r="EI170" s="162"/>
      <c r="EJ170" s="162"/>
      <c r="EK170" s="162"/>
      <c r="EL170" s="162"/>
      <c r="EM170" s="162"/>
      <c r="EN170" s="162"/>
      <c r="EO170" s="162"/>
      <c r="EP170" s="162"/>
      <c r="EQ170" s="162"/>
      <c r="ER170" s="162"/>
      <c r="ES170" s="162"/>
      <c r="ET170" s="162"/>
      <c r="EU170" s="162"/>
      <c r="EV170" s="162"/>
      <c r="EW170" s="162"/>
      <c r="EX170" s="162"/>
      <c r="EY170" s="162"/>
      <c r="EZ170" s="162"/>
      <c r="FA170" s="162"/>
      <c r="FB170" s="162"/>
      <c r="FC170" s="162"/>
      <c r="FD170" s="162"/>
      <c r="FE170" s="162"/>
      <c r="FF170" s="162"/>
      <c r="FG170" s="162"/>
      <c r="FH170" s="162"/>
      <c r="FI170" s="162"/>
      <c r="FJ170" s="162"/>
      <c r="FK170" s="162"/>
      <c r="FL170" s="162"/>
      <c r="FM170" s="162"/>
      <c r="FN170" s="162"/>
      <c r="FO170" s="162"/>
      <c r="FP170" s="162"/>
      <c r="FQ170" s="162"/>
      <c r="FR170" s="162"/>
      <c r="FS170" s="162"/>
      <c r="FT170" s="162"/>
      <c r="FU170" s="162"/>
      <c r="FV170" s="162"/>
      <c r="FW170" s="162"/>
      <c r="FX170" s="162"/>
      <c r="FY170" s="162"/>
      <c r="FZ170" s="162"/>
      <c r="GA170" s="162"/>
      <c r="GB170" s="162"/>
      <c r="GC170" s="162"/>
      <c r="GD170" s="162"/>
      <c r="GE170" s="162"/>
      <c r="GF170" s="162"/>
      <c r="GG170" s="162"/>
      <c r="GH170" s="162"/>
      <c r="GI170" s="162"/>
      <c r="GJ170" s="162"/>
      <c r="GK170" s="162"/>
      <c r="GL170" s="162"/>
      <c r="GM170" s="162"/>
      <c r="GN170" s="162"/>
      <c r="GO170" s="162"/>
      <c r="GP170" s="162"/>
      <c r="GQ170" s="162"/>
      <c r="GR170" s="162"/>
      <c r="GS170" s="162"/>
      <c r="GT170" s="162"/>
      <c r="GU170" s="162"/>
      <c r="GV170" s="162"/>
      <c r="GW170" s="162"/>
      <c r="GX170" s="162"/>
      <c r="GY170" s="162"/>
      <c r="GZ170" s="162"/>
      <c r="HA170" s="162"/>
      <c r="HB170" s="162"/>
      <c r="HC170" s="162"/>
      <c r="HD170" s="162"/>
      <c r="HE170" s="162"/>
      <c r="HF170" s="162"/>
      <c r="HG170" s="162"/>
      <c r="HH170" s="162"/>
      <c r="HI170" s="162"/>
      <c r="HJ170" s="162"/>
      <c r="HK170" s="162"/>
      <c r="HL170" s="162"/>
      <c r="HM170" s="162"/>
      <c r="HN170" s="162"/>
      <c r="HO170" s="162"/>
      <c r="HP170" s="162"/>
      <c r="HQ170" s="162"/>
      <c r="HR170" s="162"/>
      <c r="HS170" s="162"/>
      <c r="HT170" s="162"/>
      <c r="HU170" s="162"/>
      <c r="HV170" s="162"/>
      <c r="HW170" s="162"/>
      <c r="HX170" s="162"/>
      <c r="HY170" s="162"/>
      <c r="HZ170" s="162"/>
      <c r="IA170" s="162"/>
      <c r="IB170" s="162"/>
      <c r="IC170" s="162"/>
      <c r="ID170" s="162"/>
      <c r="IE170" s="162"/>
      <c r="IF170" s="162"/>
      <c r="IG170" s="162"/>
      <c r="IH170" s="162"/>
      <c r="II170" s="162"/>
      <c r="IJ170" s="162"/>
      <c r="IK170" s="162"/>
      <c r="IL170" s="162"/>
      <c r="IM170" s="162"/>
      <c r="IN170" s="162"/>
    </row>
    <row r="171" spans="1:248" ht="168">
      <c r="A171" s="226">
        <v>53</v>
      </c>
      <c r="B171" s="177" t="s">
        <v>1511</v>
      </c>
      <c r="C171" s="90" t="s">
        <v>2399</v>
      </c>
      <c r="D171" s="90" t="s">
        <v>2405</v>
      </c>
      <c r="E171" s="177">
        <v>1</v>
      </c>
      <c r="F171" s="90" t="s">
        <v>505</v>
      </c>
      <c r="G171" s="96" t="s">
        <v>504</v>
      </c>
      <c r="H171" s="101">
        <v>28</v>
      </c>
      <c r="I171" s="90" t="s">
        <v>1153</v>
      </c>
      <c r="J171" s="90" t="s">
        <v>1124</v>
      </c>
      <c r="K171" s="276">
        <v>2988</v>
      </c>
      <c r="L171" s="277">
        <v>88.9286</v>
      </c>
      <c r="M171" s="278">
        <v>3009.71</v>
      </c>
      <c r="N171" s="101">
        <v>3009.71</v>
      </c>
      <c r="O171" s="278">
        <v>2988</v>
      </c>
      <c r="P171" s="115">
        <v>2</v>
      </c>
      <c r="Q171" s="116"/>
      <c r="R171" s="116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2"/>
      <c r="DB171" s="162"/>
      <c r="DC171" s="162"/>
      <c r="DD171" s="162"/>
      <c r="DE171" s="162"/>
      <c r="DF171" s="162"/>
      <c r="DG171" s="162"/>
      <c r="DH171" s="162"/>
      <c r="DI171" s="162"/>
      <c r="DJ171" s="162"/>
      <c r="DK171" s="162"/>
      <c r="DL171" s="162"/>
      <c r="DM171" s="162"/>
      <c r="DN171" s="162"/>
      <c r="DO171" s="162"/>
      <c r="DP171" s="162"/>
      <c r="DQ171" s="162"/>
      <c r="DR171" s="162"/>
      <c r="DS171" s="162"/>
      <c r="DT171" s="162"/>
      <c r="DU171" s="162"/>
      <c r="DV171" s="162"/>
      <c r="DW171" s="162"/>
      <c r="DX171" s="162"/>
      <c r="DY171" s="162"/>
      <c r="DZ171" s="162"/>
      <c r="EA171" s="162"/>
      <c r="EB171" s="162"/>
      <c r="EC171" s="162"/>
      <c r="ED171" s="162"/>
      <c r="EE171" s="162"/>
      <c r="EF171" s="162"/>
      <c r="EG171" s="162"/>
      <c r="EH171" s="162"/>
      <c r="EI171" s="162"/>
      <c r="EJ171" s="162"/>
      <c r="EK171" s="162"/>
      <c r="EL171" s="162"/>
      <c r="EM171" s="162"/>
      <c r="EN171" s="162"/>
      <c r="EO171" s="162"/>
      <c r="EP171" s="162"/>
      <c r="EQ171" s="162"/>
      <c r="ER171" s="162"/>
      <c r="ES171" s="162"/>
      <c r="ET171" s="162"/>
      <c r="EU171" s="162"/>
      <c r="EV171" s="162"/>
      <c r="EW171" s="162"/>
      <c r="EX171" s="162"/>
      <c r="EY171" s="162"/>
      <c r="EZ171" s="162"/>
      <c r="FA171" s="162"/>
      <c r="FB171" s="162"/>
      <c r="FC171" s="162"/>
      <c r="FD171" s="162"/>
      <c r="FE171" s="162"/>
      <c r="FF171" s="162"/>
      <c r="FG171" s="162"/>
      <c r="FH171" s="162"/>
      <c r="FI171" s="162"/>
      <c r="FJ171" s="162"/>
      <c r="FK171" s="162"/>
      <c r="FL171" s="162"/>
      <c r="FM171" s="162"/>
      <c r="FN171" s="162"/>
      <c r="FO171" s="162"/>
      <c r="FP171" s="162"/>
      <c r="FQ171" s="162"/>
      <c r="FR171" s="162"/>
      <c r="FS171" s="162"/>
      <c r="FT171" s="162"/>
      <c r="FU171" s="162"/>
      <c r="FV171" s="162"/>
      <c r="FW171" s="162"/>
      <c r="FX171" s="162"/>
      <c r="FY171" s="162"/>
      <c r="FZ171" s="162"/>
      <c r="GA171" s="162"/>
      <c r="GB171" s="162"/>
      <c r="GC171" s="162"/>
      <c r="GD171" s="162"/>
      <c r="GE171" s="162"/>
      <c r="GF171" s="162"/>
      <c r="GG171" s="162"/>
      <c r="GH171" s="162"/>
      <c r="GI171" s="162"/>
      <c r="GJ171" s="162"/>
      <c r="GK171" s="162"/>
      <c r="GL171" s="162"/>
      <c r="GM171" s="162"/>
      <c r="GN171" s="162"/>
      <c r="GO171" s="162"/>
      <c r="GP171" s="162"/>
      <c r="GQ171" s="162"/>
      <c r="GR171" s="162"/>
      <c r="GS171" s="162"/>
      <c r="GT171" s="162"/>
      <c r="GU171" s="162"/>
      <c r="GV171" s="162"/>
      <c r="GW171" s="162"/>
      <c r="GX171" s="162"/>
      <c r="GY171" s="162"/>
      <c r="GZ171" s="162"/>
      <c r="HA171" s="162"/>
      <c r="HB171" s="162"/>
      <c r="HC171" s="162"/>
      <c r="HD171" s="162"/>
      <c r="HE171" s="162"/>
      <c r="HF171" s="162"/>
      <c r="HG171" s="162"/>
      <c r="HH171" s="162"/>
      <c r="HI171" s="162"/>
      <c r="HJ171" s="162"/>
      <c r="HK171" s="162"/>
      <c r="HL171" s="162"/>
      <c r="HM171" s="162"/>
      <c r="HN171" s="162"/>
      <c r="HO171" s="162"/>
      <c r="HP171" s="162"/>
      <c r="HQ171" s="162"/>
      <c r="HR171" s="162"/>
      <c r="HS171" s="162"/>
      <c r="HT171" s="162"/>
      <c r="HU171" s="162"/>
      <c r="HV171" s="162"/>
      <c r="HW171" s="162"/>
      <c r="HX171" s="162"/>
      <c r="HY171" s="162"/>
      <c r="HZ171" s="162"/>
      <c r="IA171" s="162"/>
      <c r="IB171" s="162"/>
      <c r="IC171" s="162"/>
      <c r="ID171" s="162"/>
      <c r="IE171" s="162"/>
      <c r="IF171" s="162"/>
      <c r="IG171" s="162"/>
      <c r="IH171" s="162"/>
      <c r="II171" s="162"/>
      <c r="IJ171" s="162"/>
      <c r="IK171" s="162"/>
      <c r="IL171" s="162"/>
      <c r="IM171" s="162"/>
      <c r="IN171" s="162"/>
    </row>
    <row r="172" spans="1:248" ht="21">
      <c r="A172" s="225"/>
      <c r="B172" s="129"/>
      <c r="C172" s="111"/>
      <c r="D172" s="111"/>
      <c r="E172" s="129"/>
      <c r="F172" s="111"/>
      <c r="G172" s="111"/>
      <c r="H172" s="137"/>
      <c r="I172" s="111"/>
      <c r="J172" s="111"/>
      <c r="K172" s="272"/>
      <c r="L172" s="273"/>
      <c r="M172" s="274"/>
      <c r="N172" s="137"/>
      <c r="O172" s="137"/>
      <c r="P172" s="133"/>
      <c r="Q172" s="133"/>
      <c r="R172" s="133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2"/>
      <c r="DE172" s="162"/>
      <c r="DF172" s="162"/>
      <c r="DG172" s="162"/>
      <c r="DH172" s="162"/>
      <c r="DI172" s="162"/>
      <c r="DJ172" s="162"/>
      <c r="DK172" s="162"/>
      <c r="DL172" s="162"/>
      <c r="DM172" s="162"/>
      <c r="DN172" s="162"/>
      <c r="DO172" s="162"/>
      <c r="DP172" s="162"/>
      <c r="DQ172" s="162"/>
      <c r="DR172" s="162"/>
      <c r="DS172" s="162"/>
      <c r="DT172" s="162"/>
      <c r="DU172" s="162"/>
      <c r="DV172" s="162"/>
      <c r="DW172" s="162"/>
      <c r="DX172" s="162"/>
      <c r="DY172" s="162"/>
      <c r="DZ172" s="162"/>
      <c r="EA172" s="162"/>
      <c r="EB172" s="162"/>
      <c r="EC172" s="162"/>
      <c r="ED172" s="162"/>
      <c r="EE172" s="162"/>
      <c r="EF172" s="162"/>
      <c r="EG172" s="162"/>
      <c r="EH172" s="162"/>
      <c r="EI172" s="162"/>
      <c r="EJ172" s="162"/>
      <c r="EK172" s="162"/>
      <c r="EL172" s="162"/>
      <c r="EM172" s="162"/>
      <c r="EN172" s="162"/>
      <c r="EO172" s="162"/>
      <c r="EP172" s="162"/>
      <c r="EQ172" s="162"/>
      <c r="ER172" s="162"/>
      <c r="ES172" s="162"/>
      <c r="ET172" s="162"/>
      <c r="EU172" s="162"/>
      <c r="EV172" s="162"/>
      <c r="EW172" s="162"/>
      <c r="EX172" s="162"/>
      <c r="EY172" s="162"/>
      <c r="EZ172" s="162"/>
      <c r="FA172" s="162"/>
      <c r="FB172" s="162"/>
      <c r="FC172" s="162"/>
      <c r="FD172" s="162"/>
      <c r="FE172" s="162"/>
      <c r="FF172" s="162"/>
      <c r="FG172" s="162"/>
      <c r="FH172" s="162"/>
      <c r="FI172" s="162"/>
      <c r="FJ172" s="162"/>
      <c r="FK172" s="162"/>
      <c r="FL172" s="162"/>
      <c r="FM172" s="162"/>
      <c r="FN172" s="162"/>
      <c r="FO172" s="162"/>
      <c r="FP172" s="162"/>
      <c r="FQ172" s="162"/>
      <c r="FR172" s="162"/>
      <c r="FS172" s="162"/>
      <c r="FT172" s="162"/>
      <c r="FU172" s="162"/>
      <c r="FV172" s="162"/>
      <c r="FW172" s="162"/>
      <c r="FX172" s="162"/>
      <c r="FY172" s="162"/>
      <c r="FZ172" s="162"/>
      <c r="GA172" s="162"/>
      <c r="GB172" s="162"/>
      <c r="GC172" s="162"/>
      <c r="GD172" s="162"/>
      <c r="GE172" s="162"/>
      <c r="GF172" s="162"/>
      <c r="GG172" s="162"/>
      <c r="GH172" s="162"/>
      <c r="GI172" s="162"/>
      <c r="GJ172" s="162"/>
      <c r="GK172" s="162"/>
      <c r="GL172" s="162"/>
      <c r="GM172" s="162"/>
      <c r="GN172" s="162"/>
      <c r="GO172" s="162"/>
      <c r="GP172" s="162"/>
      <c r="GQ172" s="162"/>
      <c r="GR172" s="162"/>
      <c r="GS172" s="162"/>
      <c r="GT172" s="162"/>
      <c r="GU172" s="162"/>
      <c r="GV172" s="162"/>
      <c r="GW172" s="162"/>
      <c r="GX172" s="162"/>
      <c r="GY172" s="162"/>
      <c r="GZ172" s="162"/>
      <c r="HA172" s="162"/>
      <c r="HB172" s="162"/>
      <c r="HC172" s="162"/>
      <c r="HD172" s="162"/>
      <c r="HE172" s="162"/>
      <c r="HF172" s="162"/>
      <c r="HG172" s="162"/>
      <c r="HH172" s="162"/>
      <c r="HI172" s="162"/>
      <c r="HJ172" s="162"/>
      <c r="HK172" s="162"/>
      <c r="HL172" s="162"/>
      <c r="HM172" s="162"/>
      <c r="HN172" s="162"/>
      <c r="HO172" s="162"/>
      <c r="HP172" s="162"/>
      <c r="HQ172" s="162"/>
      <c r="HR172" s="162"/>
      <c r="HS172" s="162"/>
      <c r="HT172" s="162"/>
      <c r="HU172" s="162"/>
      <c r="HV172" s="162"/>
      <c r="HW172" s="162"/>
      <c r="HX172" s="162"/>
      <c r="HY172" s="162"/>
      <c r="HZ172" s="162"/>
      <c r="IA172" s="162"/>
      <c r="IB172" s="162"/>
      <c r="IC172" s="162"/>
      <c r="ID172" s="162"/>
      <c r="IE172" s="162"/>
      <c r="IF172" s="162"/>
      <c r="IG172" s="162"/>
      <c r="IH172" s="162"/>
      <c r="II172" s="162"/>
      <c r="IJ172" s="162"/>
      <c r="IK172" s="162"/>
      <c r="IL172" s="162"/>
      <c r="IM172" s="162"/>
      <c r="IN172" s="162"/>
    </row>
    <row r="173" spans="1:248" ht="105">
      <c r="A173" s="222">
        <v>54</v>
      </c>
      <c r="B173" s="181" t="s">
        <v>1511</v>
      </c>
      <c r="C173" s="181" t="s">
        <v>267</v>
      </c>
      <c r="D173" s="181" t="s">
        <v>268</v>
      </c>
      <c r="E173" s="254">
        <v>30</v>
      </c>
      <c r="F173" s="182" t="s">
        <v>1660</v>
      </c>
      <c r="G173" s="254"/>
      <c r="H173" s="254"/>
      <c r="I173" s="498" t="s">
        <v>1652</v>
      </c>
      <c r="J173" s="493" t="s">
        <v>1650</v>
      </c>
      <c r="K173" s="403">
        <v>2749.88</v>
      </c>
      <c r="L173" s="254">
        <v>49.11</v>
      </c>
      <c r="M173" s="254">
        <v>2761.88</v>
      </c>
      <c r="N173" s="254">
        <f>M173</f>
        <v>2761.88</v>
      </c>
      <c r="O173" s="403">
        <v>2749.88</v>
      </c>
      <c r="P173" s="115">
        <v>1</v>
      </c>
      <c r="Q173" s="116"/>
      <c r="R173" s="116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2"/>
      <c r="CQ173" s="162"/>
      <c r="CR173" s="162"/>
      <c r="CS173" s="162"/>
      <c r="CT173" s="162"/>
      <c r="CU173" s="162"/>
      <c r="CV173" s="162"/>
      <c r="CW173" s="162"/>
      <c r="CX173" s="162"/>
      <c r="CY173" s="162"/>
      <c r="CZ173" s="162"/>
      <c r="DA173" s="162"/>
      <c r="DB173" s="162"/>
      <c r="DC173" s="162"/>
      <c r="DD173" s="162"/>
      <c r="DE173" s="162"/>
      <c r="DF173" s="162"/>
      <c r="DG173" s="162"/>
      <c r="DH173" s="162"/>
      <c r="DI173" s="162"/>
      <c r="DJ173" s="162"/>
      <c r="DK173" s="162"/>
      <c r="DL173" s="162"/>
      <c r="DM173" s="162"/>
      <c r="DN173" s="162"/>
      <c r="DO173" s="162"/>
      <c r="DP173" s="162"/>
      <c r="DQ173" s="162"/>
      <c r="DR173" s="162"/>
      <c r="DS173" s="162"/>
      <c r="DT173" s="162"/>
      <c r="DU173" s="162"/>
      <c r="DV173" s="162"/>
      <c r="DW173" s="162"/>
      <c r="DX173" s="162"/>
      <c r="DY173" s="162"/>
      <c r="DZ173" s="162"/>
      <c r="EA173" s="162"/>
      <c r="EB173" s="162"/>
      <c r="EC173" s="162"/>
      <c r="ED173" s="162"/>
      <c r="EE173" s="162"/>
      <c r="EF173" s="162"/>
      <c r="EG173" s="162"/>
      <c r="EH173" s="162"/>
      <c r="EI173" s="162"/>
      <c r="EJ173" s="162"/>
      <c r="EK173" s="162"/>
      <c r="EL173" s="162"/>
      <c r="EM173" s="162"/>
      <c r="EN173" s="162"/>
      <c r="EO173" s="162"/>
      <c r="EP173" s="162"/>
      <c r="EQ173" s="162"/>
      <c r="ER173" s="162"/>
      <c r="ES173" s="162"/>
      <c r="ET173" s="162"/>
      <c r="EU173" s="162"/>
      <c r="EV173" s="162"/>
      <c r="EW173" s="162"/>
      <c r="EX173" s="162"/>
      <c r="EY173" s="162"/>
      <c r="EZ173" s="162"/>
      <c r="FA173" s="162"/>
      <c r="FB173" s="162"/>
      <c r="FC173" s="162"/>
      <c r="FD173" s="162"/>
      <c r="FE173" s="162"/>
      <c r="FF173" s="162"/>
      <c r="FG173" s="162"/>
      <c r="FH173" s="162"/>
      <c r="FI173" s="162"/>
      <c r="FJ173" s="162"/>
      <c r="FK173" s="162"/>
      <c r="FL173" s="162"/>
      <c r="FM173" s="162"/>
      <c r="FN173" s="162"/>
      <c r="FO173" s="162"/>
      <c r="FP173" s="162"/>
      <c r="FQ173" s="162"/>
      <c r="FR173" s="162"/>
      <c r="FS173" s="162"/>
      <c r="FT173" s="162"/>
      <c r="FU173" s="162"/>
      <c r="FV173" s="162"/>
      <c r="FW173" s="162"/>
      <c r="FX173" s="162"/>
      <c r="FY173" s="162"/>
      <c r="FZ173" s="162"/>
      <c r="GA173" s="162"/>
      <c r="GB173" s="162"/>
      <c r="GC173" s="162"/>
      <c r="GD173" s="162"/>
      <c r="GE173" s="162"/>
      <c r="GF173" s="162"/>
      <c r="GG173" s="162"/>
      <c r="GH173" s="162"/>
      <c r="GI173" s="162"/>
      <c r="GJ173" s="162"/>
      <c r="GK173" s="162"/>
      <c r="GL173" s="162"/>
      <c r="GM173" s="162"/>
      <c r="GN173" s="162"/>
      <c r="GO173" s="162"/>
      <c r="GP173" s="162"/>
      <c r="GQ173" s="162"/>
      <c r="GR173" s="162"/>
      <c r="GS173" s="162"/>
      <c r="GT173" s="162"/>
      <c r="GU173" s="162"/>
      <c r="GV173" s="162"/>
      <c r="GW173" s="162"/>
      <c r="GX173" s="162"/>
      <c r="GY173" s="162"/>
      <c r="GZ173" s="162"/>
      <c r="HA173" s="162"/>
      <c r="HB173" s="162"/>
      <c r="HC173" s="162"/>
      <c r="HD173" s="162"/>
      <c r="HE173" s="162"/>
      <c r="HF173" s="162"/>
      <c r="HG173" s="162"/>
      <c r="HH173" s="162"/>
      <c r="HI173" s="162"/>
      <c r="HJ173" s="162"/>
      <c r="HK173" s="162"/>
      <c r="HL173" s="162"/>
      <c r="HM173" s="162"/>
      <c r="HN173" s="162"/>
      <c r="HO173" s="162"/>
      <c r="HP173" s="162"/>
      <c r="HQ173" s="162"/>
      <c r="HR173" s="162"/>
      <c r="HS173" s="162"/>
      <c r="HT173" s="162"/>
      <c r="HU173" s="162"/>
      <c r="HV173" s="162"/>
      <c r="HW173" s="162"/>
      <c r="HX173" s="162"/>
      <c r="HY173" s="162"/>
      <c r="HZ173" s="162"/>
      <c r="IA173" s="162"/>
      <c r="IB173" s="162"/>
      <c r="IC173" s="162"/>
      <c r="ID173" s="162"/>
      <c r="IE173" s="162"/>
      <c r="IF173" s="162"/>
      <c r="IG173" s="162"/>
      <c r="IH173" s="162"/>
      <c r="II173" s="162"/>
      <c r="IJ173" s="162"/>
      <c r="IK173" s="162"/>
      <c r="IL173" s="162"/>
      <c r="IM173" s="162"/>
      <c r="IN173" s="162"/>
    </row>
    <row r="174" spans="1:248" ht="21">
      <c r="A174" s="225"/>
      <c r="B174" s="211"/>
      <c r="C174" s="211"/>
      <c r="D174" s="211"/>
      <c r="E174" s="137"/>
      <c r="F174" s="212"/>
      <c r="G174" s="137"/>
      <c r="H174" s="137"/>
      <c r="I174" s="499"/>
      <c r="J174" s="495"/>
      <c r="K174" s="406"/>
      <c r="L174" s="137"/>
      <c r="M174" s="137"/>
      <c r="N174" s="137"/>
      <c r="O174" s="137"/>
      <c r="P174" s="133"/>
      <c r="Q174" s="133"/>
      <c r="R174" s="133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  <c r="CP174" s="162"/>
      <c r="CQ174" s="162"/>
      <c r="CR174" s="162"/>
      <c r="CS174" s="162"/>
      <c r="CT174" s="162"/>
      <c r="CU174" s="162"/>
      <c r="CV174" s="162"/>
      <c r="CW174" s="162"/>
      <c r="CX174" s="162"/>
      <c r="CY174" s="162"/>
      <c r="CZ174" s="162"/>
      <c r="DA174" s="162"/>
      <c r="DB174" s="162"/>
      <c r="DC174" s="162"/>
      <c r="DD174" s="162"/>
      <c r="DE174" s="162"/>
      <c r="DF174" s="162"/>
      <c r="DG174" s="162"/>
      <c r="DH174" s="162"/>
      <c r="DI174" s="162"/>
      <c r="DJ174" s="162"/>
      <c r="DK174" s="162"/>
      <c r="DL174" s="162"/>
      <c r="DM174" s="162"/>
      <c r="DN174" s="162"/>
      <c r="DO174" s="162"/>
      <c r="DP174" s="162"/>
      <c r="DQ174" s="162"/>
      <c r="DR174" s="162"/>
      <c r="DS174" s="162"/>
      <c r="DT174" s="162"/>
      <c r="DU174" s="162"/>
      <c r="DV174" s="162"/>
      <c r="DW174" s="162"/>
      <c r="DX174" s="162"/>
      <c r="DY174" s="162"/>
      <c r="DZ174" s="162"/>
      <c r="EA174" s="162"/>
      <c r="EB174" s="162"/>
      <c r="EC174" s="162"/>
      <c r="ED174" s="162"/>
      <c r="EE174" s="162"/>
      <c r="EF174" s="162"/>
      <c r="EG174" s="162"/>
      <c r="EH174" s="162"/>
      <c r="EI174" s="162"/>
      <c r="EJ174" s="162"/>
      <c r="EK174" s="162"/>
      <c r="EL174" s="162"/>
      <c r="EM174" s="162"/>
      <c r="EN174" s="162"/>
      <c r="EO174" s="162"/>
      <c r="EP174" s="162"/>
      <c r="EQ174" s="162"/>
      <c r="ER174" s="162"/>
      <c r="ES174" s="162"/>
      <c r="ET174" s="162"/>
      <c r="EU174" s="162"/>
      <c r="EV174" s="162"/>
      <c r="EW174" s="162"/>
      <c r="EX174" s="162"/>
      <c r="EY174" s="162"/>
      <c r="EZ174" s="162"/>
      <c r="FA174" s="162"/>
      <c r="FB174" s="162"/>
      <c r="FC174" s="162"/>
      <c r="FD174" s="162"/>
      <c r="FE174" s="162"/>
      <c r="FF174" s="162"/>
      <c r="FG174" s="162"/>
      <c r="FH174" s="162"/>
      <c r="FI174" s="162"/>
      <c r="FJ174" s="162"/>
      <c r="FK174" s="162"/>
      <c r="FL174" s="162"/>
      <c r="FM174" s="162"/>
      <c r="FN174" s="162"/>
      <c r="FO174" s="162"/>
      <c r="FP174" s="162"/>
      <c r="FQ174" s="162"/>
      <c r="FR174" s="162"/>
      <c r="FS174" s="162"/>
      <c r="FT174" s="162"/>
      <c r="FU174" s="162"/>
      <c r="FV174" s="162"/>
      <c r="FW174" s="162"/>
      <c r="FX174" s="162"/>
      <c r="FY174" s="162"/>
      <c r="FZ174" s="162"/>
      <c r="GA174" s="162"/>
      <c r="GB174" s="162"/>
      <c r="GC174" s="162"/>
      <c r="GD174" s="162"/>
      <c r="GE174" s="162"/>
      <c r="GF174" s="162"/>
      <c r="GG174" s="162"/>
      <c r="GH174" s="162"/>
      <c r="GI174" s="162"/>
      <c r="GJ174" s="162"/>
      <c r="GK174" s="162"/>
      <c r="GL174" s="162"/>
      <c r="GM174" s="162"/>
      <c r="GN174" s="162"/>
      <c r="GO174" s="162"/>
      <c r="GP174" s="162"/>
      <c r="GQ174" s="162"/>
      <c r="GR174" s="162"/>
      <c r="GS174" s="162"/>
      <c r="GT174" s="162"/>
      <c r="GU174" s="162"/>
      <c r="GV174" s="162"/>
      <c r="GW174" s="162"/>
      <c r="GX174" s="162"/>
      <c r="GY174" s="162"/>
      <c r="GZ174" s="162"/>
      <c r="HA174" s="162"/>
      <c r="HB174" s="162"/>
      <c r="HC174" s="162"/>
      <c r="HD174" s="162"/>
      <c r="HE174" s="162"/>
      <c r="HF174" s="162"/>
      <c r="HG174" s="162"/>
      <c r="HH174" s="162"/>
      <c r="HI174" s="162"/>
      <c r="HJ174" s="162"/>
      <c r="HK174" s="162"/>
      <c r="HL174" s="162"/>
      <c r="HM174" s="162"/>
      <c r="HN174" s="162"/>
      <c r="HO174" s="162"/>
      <c r="HP174" s="162"/>
      <c r="HQ174" s="162"/>
      <c r="HR174" s="162"/>
      <c r="HS174" s="162"/>
      <c r="HT174" s="162"/>
      <c r="HU174" s="162"/>
      <c r="HV174" s="162"/>
      <c r="HW174" s="162"/>
      <c r="HX174" s="162"/>
      <c r="HY174" s="162"/>
      <c r="HZ174" s="162"/>
      <c r="IA174" s="162"/>
      <c r="IB174" s="162"/>
      <c r="IC174" s="162"/>
      <c r="ID174" s="162"/>
      <c r="IE174" s="162"/>
      <c r="IF174" s="162"/>
      <c r="IG174" s="162"/>
      <c r="IH174" s="162"/>
      <c r="II174" s="162"/>
      <c r="IJ174" s="162"/>
      <c r="IK174" s="162"/>
      <c r="IL174" s="162"/>
      <c r="IM174" s="162"/>
      <c r="IN174" s="162"/>
    </row>
    <row r="175" spans="1:248" s="180" customFormat="1" ht="63">
      <c r="A175" s="222">
        <v>55</v>
      </c>
      <c r="B175" s="118" t="s">
        <v>1511</v>
      </c>
      <c r="C175" s="118" t="s">
        <v>269</v>
      </c>
      <c r="D175" s="118" t="s">
        <v>2348</v>
      </c>
      <c r="E175" s="254">
        <v>24</v>
      </c>
      <c r="F175" s="254" t="s">
        <v>1035</v>
      </c>
      <c r="G175" s="254"/>
      <c r="H175" s="254"/>
      <c r="I175" s="254" t="s">
        <v>1726</v>
      </c>
      <c r="J175" s="254" t="s">
        <v>1724</v>
      </c>
      <c r="K175" s="403">
        <v>1470</v>
      </c>
      <c r="L175" s="404">
        <v>1470</v>
      </c>
      <c r="M175" s="403">
        <v>1495.42</v>
      </c>
      <c r="N175" s="403">
        <v>1495.42</v>
      </c>
      <c r="O175" s="403">
        <v>1470</v>
      </c>
      <c r="P175" s="210">
        <v>1</v>
      </c>
      <c r="Q175" s="178"/>
      <c r="R175" s="178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79"/>
      <c r="BK175" s="179"/>
      <c r="BL175" s="179"/>
      <c r="BM175" s="179"/>
      <c r="BN175" s="179"/>
      <c r="BO175" s="179"/>
      <c r="BP175" s="179"/>
      <c r="BQ175" s="179"/>
      <c r="BR175" s="179"/>
      <c r="BS175" s="179"/>
      <c r="BT175" s="179"/>
      <c r="BU175" s="179"/>
      <c r="BV175" s="179"/>
      <c r="BW175" s="179"/>
      <c r="BX175" s="179"/>
      <c r="BY175" s="179"/>
      <c r="BZ175" s="179"/>
      <c r="CA175" s="179"/>
      <c r="CB175" s="179"/>
      <c r="CC175" s="179"/>
      <c r="CD175" s="179"/>
      <c r="CE175" s="179"/>
      <c r="CF175" s="179"/>
      <c r="CG175" s="179"/>
      <c r="CH175" s="179"/>
      <c r="CI175" s="179"/>
      <c r="CJ175" s="179"/>
      <c r="CK175" s="179"/>
      <c r="CL175" s="179"/>
      <c r="CM175" s="179"/>
      <c r="CN175" s="179"/>
      <c r="CO175" s="179"/>
      <c r="CP175" s="179"/>
      <c r="CQ175" s="179"/>
      <c r="CR175" s="179"/>
      <c r="CS175" s="179"/>
      <c r="CT175" s="179"/>
      <c r="CU175" s="179"/>
      <c r="CV175" s="179"/>
      <c r="CW175" s="179"/>
      <c r="CX175" s="179"/>
      <c r="CY175" s="179"/>
      <c r="CZ175" s="179"/>
      <c r="DA175" s="179"/>
      <c r="DB175" s="179"/>
      <c r="DC175" s="179"/>
      <c r="DD175" s="179"/>
      <c r="DE175" s="179"/>
      <c r="DF175" s="179"/>
      <c r="DG175" s="179"/>
      <c r="DH175" s="179"/>
      <c r="DI175" s="179"/>
      <c r="DJ175" s="179"/>
      <c r="DK175" s="179"/>
      <c r="DL175" s="179"/>
      <c r="DM175" s="179"/>
      <c r="DN175" s="179"/>
      <c r="DO175" s="179"/>
      <c r="DP175" s="179"/>
      <c r="DQ175" s="179"/>
      <c r="DR175" s="179"/>
      <c r="DS175" s="179"/>
      <c r="DT175" s="179"/>
      <c r="DU175" s="179"/>
      <c r="DV175" s="179"/>
      <c r="DW175" s="179"/>
      <c r="DX175" s="179"/>
      <c r="DY175" s="179"/>
      <c r="DZ175" s="179"/>
      <c r="EA175" s="179"/>
      <c r="EB175" s="179"/>
      <c r="EC175" s="179"/>
      <c r="ED175" s="179"/>
      <c r="EE175" s="179"/>
      <c r="EF175" s="179"/>
      <c r="EG175" s="179"/>
      <c r="EH175" s="179"/>
      <c r="EI175" s="179"/>
      <c r="EJ175" s="179"/>
      <c r="EK175" s="179"/>
      <c r="EL175" s="179"/>
      <c r="EM175" s="179"/>
      <c r="EN175" s="179"/>
      <c r="EO175" s="179"/>
      <c r="EP175" s="179"/>
      <c r="EQ175" s="179"/>
      <c r="ER175" s="179"/>
      <c r="ES175" s="179"/>
      <c r="ET175" s="179"/>
      <c r="EU175" s="179"/>
      <c r="EV175" s="179"/>
      <c r="EW175" s="179"/>
      <c r="EX175" s="179"/>
      <c r="EY175" s="179"/>
      <c r="EZ175" s="179"/>
      <c r="FA175" s="179"/>
      <c r="FB175" s="179"/>
      <c r="FC175" s="179"/>
      <c r="FD175" s="179"/>
      <c r="FE175" s="179"/>
      <c r="FF175" s="179"/>
      <c r="FG175" s="179"/>
      <c r="FH175" s="179"/>
      <c r="FI175" s="179"/>
      <c r="FJ175" s="179"/>
      <c r="FK175" s="179"/>
      <c r="FL175" s="179"/>
      <c r="FM175" s="179"/>
      <c r="FN175" s="179"/>
      <c r="FO175" s="179"/>
      <c r="FP175" s="179"/>
      <c r="FQ175" s="179"/>
      <c r="FR175" s="179"/>
      <c r="FS175" s="179"/>
      <c r="FT175" s="179"/>
      <c r="FU175" s="179"/>
      <c r="FV175" s="179"/>
      <c r="FW175" s="179"/>
      <c r="FX175" s="179"/>
      <c r="FY175" s="179"/>
      <c r="FZ175" s="179"/>
      <c r="GA175" s="179"/>
      <c r="GB175" s="179"/>
      <c r="GC175" s="179"/>
      <c r="GD175" s="179"/>
      <c r="GE175" s="179"/>
      <c r="GF175" s="179"/>
      <c r="GG175" s="179"/>
      <c r="GH175" s="179"/>
      <c r="GI175" s="179"/>
      <c r="GJ175" s="179"/>
      <c r="GK175" s="179"/>
      <c r="GL175" s="179"/>
      <c r="GM175" s="179"/>
      <c r="GN175" s="179"/>
      <c r="GO175" s="179"/>
      <c r="GP175" s="179"/>
      <c r="GQ175" s="179"/>
      <c r="GR175" s="179"/>
      <c r="GS175" s="179"/>
      <c r="GT175" s="179"/>
      <c r="GU175" s="179"/>
      <c r="GV175" s="179"/>
      <c r="GW175" s="179"/>
      <c r="GX175" s="179"/>
      <c r="GY175" s="179"/>
      <c r="GZ175" s="179"/>
      <c r="HA175" s="179"/>
      <c r="HB175" s="179"/>
      <c r="HC175" s="179"/>
      <c r="HD175" s="179"/>
      <c r="HE175" s="179"/>
      <c r="HF175" s="179"/>
      <c r="HG175" s="179"/>
      <c r="HH175" s="179"/>
      <c r="HI175" s="179"/>
      <c r="HJ175" s="179"/>
      <c r="HK175" s="179"/>
      <c r="HL175" s="179"/>
      <c r="HM175" s="179"/>
      <c r="HN175" s="179"/>
      <c r="HO175" s="179"/>
      <c r="HP175" s="179"/>
      <c r="HQ175" s="179"/>
      <c r="HR175" s="179"/>
      <c r="HS175" s="179"/>
      <c r="HT175" s="179"/>
      <c r="HU175" s="179"/>
      <c r="HV175" s="179"/>
      <c r="HW175" s="179"/>
      <c r="HX175" s="179"/>
      <c r="HY175" s="179"/>
      <c r="HZ175" s="179"/>
      <c r="IA175" s="179"/>
      <c r="IB175" s="179"/>
      <c r="IC175" s="179"/>
      <c r="ID175" s="179"/>
      <c r="IE175" s="179"/>
      <c r="IF175" s="179"/>
      <c r="IG175" s="179"/>
      <c r="IH175" s="179"/>
      <c r="II175" s="179"/>
      <c r="IJ175" s="179"/>
      <c r="IK175" s="179"/>
      <c r="IL175" s="179"/>
      <c r="IM175" s="179"/>
      <c r="IN175" s="179"/>
    </row>
    <row r="176" spans="1:248" s="180" customFormat="1" ht="105">
      <c r="A176" s="226">
        <v>55</v>
      </c>
      <c r="B176" s="90" t="s">
        <v>1511</v>
      </c>
      <c r="C176" s="90" t="s">
        <v>269</v>
      </c>
      <c r="D176" s="90" t="s">
        <v>2348</v>
      </c>
      <c r="E176" s="101">
        <v>24</v>
      </c>
      <c r="F176" s="276" t="s">
        <v>506</v>
      </c>
      <c r="G176" s="96" t="s">
        <v>775</v>
      </c>
      <c r="H176" s="101">
        <v>56</v>
      </c>
      <c r="I176" s="90" t="s">
        <v>1153</v>
      </c>
      <c r="J176" s="90" t="s">
        <v>1124</v>
      </c>
      <c r="K176" s="101">
        <v>1486.8</v>
      </c>
      <c r="L176" s="277">
        <v>22.125</v>
      </c>
      <c r="M176" s="278">
        <v>1495.416</v>
      </c>
      <c r="N176" s="101">
        <v>1495.42</v>
      </c>
      <c r="O176" s="410">
        <v>1486.8</v>
      </c>
      <c r="P176" s="210">
        <v>2</v>
      </c>
      <c r="Q176" s="178"/>
      <c r="R176" s="178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  <c r="BM176" s="179"/>
      <c r="BN176" s="179"/>
      <c r="BO176" s="179"/>
      <c r="BP176" s="179"/>
      <c r="BQ176" s="179"/>
      <c r="BR176" s="179"/>
      <c r="BS176" s="179"/>
      <c r="BT176" s="179"/>
      <c r="BU176" s="179"/>
      <c r="BV176" s="179"/>
      <c r="BW176" s="179"/>
      <c r="BX176" s="179"/>
      <c r="BY176" s="179"/>
      <c r="BZ176" s="179"/>
      <c r="CA176" s="179"/>
      <c r="CB176" s="179"/>
      <c r="CC176" s="179"/>
      <c r="CD176" s="179"/>
      <c r="CE176" s="179"/>
      <c r="CF176" s="179"/>
      <c r="CG176" s="179"/>
      <c r="CH176" s="179"/>
      <c r="CI176" s="179"/>
      <c r="CJ176" s="179"/>
      <c r="CK176" s="179"/>
      <c r="CL176" s="179"/>
      <c r="CM176" s="179"/>
      <c r="CN176" s="179"/>
      <c r="CO176" s="179"/>
      <c r="CP176" s="179"/>
      <c r="CQ176" s="179"/>
      <c r="CR176" s="179"/>
      <c r="CS176" s="179"/>
      <c r="CT176" s="179"/>
      <c r="CU176" s="179"/>
      <c r="CV176" s="179"/>
      <c r="CW176" s="179"/>
      <c r="CX176" s="179"/>
      <c r="CY176" s="179"/>
      <c r="CZ176" s="179"/>
      <c r="DA176" s="179"/>
      <c r="DB176" s="179"/>
      <c r="DC176" s="179"/>
      <c r="DD176" s="179"/>
      <c r="DE176" s="179"/>
      <c r="DF176" s="179"/>
      <c r="DG176" s="179"/>
      <c r="DH176" s="179"/>
      <c r="DI176" s="179"/>
      <c r="DJ176" s="179"/>
      <c r="DK176" s="179"/>
      <c r="DL176" s="179"/>
      <c r="DM176" s="179"/>
      <c r="DN176" s="179"/>
      <c r="DO176" s="179"/>
      <c r="DP176" s="179"/>
      <c r="DQ176" s="179"/>
      <c r="DR176" s="179"/>
      <c r="DS176" s="179"/>
      <c r="DT176" s="179"/>
      <c r="DU176" s="179"/>
      <c r="DV176" s="179"/>
      <c r="DW176" s="179"/>
      <c r="DX176" s="179"/>
      <c r="DY176" s="179"/>
      <c r="DZ176" s="179"/>
      <c r="EA176" s="179"/>
      <c r="EB176" s="179"/>
      <c r="EC176" s="179"/>
      <c r="ED176" s="179"/>
      <c r="EE176" s="179"/>
      <c r="EF176" s="179"/>
      <c r="EG176" s="179"/>
      <c r="EH176" s="179"/>
      <c r="EI176" s="179"/>
      <c r="EJ176" s="179"/>
      <c r="EK176" s="179"/>
      <c r="EL176" s="179"/>
      <c r="EM176" s="179"/>
      <c r="EN176" s="179"/>
      <c r="EO176" s="179"/>
      <c r="EP176" s="179"/>
      <c r="EQ176" s="179"/>
      <c r="ER176" s="179"/>
      <c r="ES176" s="179"/>
      <c r="ET176" s="179"/>
      <c r="EU176" s="179"/>
      <c r="EV176" s="179"/>
      <c r="EW176" s="179"/>
      <c r="EX176" s="179"/>
      <c r="EY176" s="179"/>
      <c r="EZ176" s="179"/>
      <c r="FA176" s="179"/>
      <c r="FB176" s="179"/>
      <c r="FC176" s="179"/>
      <c r="FD176" s="179"/>
      <c r="FE176" s="179"/>
      <c r="FF176" s="179"/>
      <c r="FG176" s="179"/>
      <c r="FH176" s="179"/>
      <c r="FI176" s="179"/>
      <c r="FJ176" s="179"/>
      <c r="FK176" s="179"/>
      <c r="FL176" s="179"/>
      <c r="FM176" s="179"/>
      <c r="FN176" s="179"/>
      <c r="FO176" s="179"/>
      <c r="FP176" s="179"/>
      <c r="FQ176" s="179"/>
      <c r="FR176" s="179"/>
      <c r="FS176" s="179"/>
      <c r="FT176" s="179"/>
      <c r="FU176" s="179"/>
      <c r="FV176" s="179"/>
      <c r="FW176" s="179"/>
      <c r="FX176" s="179"/>
      <c r="FY176" s="179"/>
      <c r="FZ176" s="179"/>
      <c r="GA176" s="179"/>
      <c r="GB176" s="179"/>
      <c r="GC176" s="179"/>
      <c r="GD176" s="179"/>
      <c r="GE176" s="179"/>
      <c r="GF176" s="179"/>
      <c r="GG176" s="179"/>
      <c r="GH176" s="179"/>
      <c r="GI176" s="179"/>
      <c r="GJ176" s="179"/>
      <c r="GK176" s="179"/>
      <c r="GL176" s="179"/>
      <c r="GM176" s="179"/>
      <c r="GN176" s="179"/>
      <c r="GO176" s="179"/>
      <c r="GP176" s="179"/>
      <c r="GQ176" s="179"/>
      <c r="GR176" s="179"/>
      <c r="GS176" s="179"/>
      <c r="GT176" s="179"/>
      <c r="GU176" s="179"/>
      <c r="GV176" s="179"/>
      <c r="GW176" s="179"/>
      <c r="GX176" s="179"/>
      <c r="GY176" s="179"/>
      <c r="GZ176" s="179"/>
      <c r="HA176" s="179"/>
      <c r="HB176" s="179"/>
      <c r="HC176" s="179"/>
      <c r="HD176" s="179"/>
      <c r="HE176" s="179"/>
      <c r="HF176" s="179"/>
      <c r="HG176" s="179"/>
      <c r="HH176" s="179"/>
      <c r="HI176" s="179"/>
      <c r="HJ176" s="179"/>
      <c r="HK176" s="179"/>
      <c r="HL176" s="179"/>
      <c r="HM176" s="179"/>
      <c r="HN176" s="179"/>
      <c r="HO176" s="179"/>
      <c r="HP176" s="179"/>
      <c r="HQ176" s="179"/>
      <c r="HR176" s="179"/>
      <c r="HS176" s="179"/>
      <c r="HT176" s="179"/>
      <c r="HU176" s="179"/>
      <c r="HV176" s="179"/>
      <c r="HW176" s="179"/>
      <c r="HX176" s="179"/>
      <c r="HY176" s="179"/>
      <c r="HZ176" s="179"/>
      <c r="IA176" s="179"/>
      <c r="IB176" s="179"/>
      <c r="IC176" s="179"/>
      <c r="ID176" s="179"/>
      <c r="IE176" s="179"/>
      <c r="IF176" s="179"/>
      <c r="IG176" s="179"/>
      <c r="IH176" s="179"/>
      <c r="II176" s="179"/>
      <c r="IJ176" s="179"/>
      <c r="IK176" s="179"/>
      <c r="IL176" s="179"/>
      <c r="IM176" s="179"/>
      <c r="IN176" s="179"/>
    </row>
    <row r="177" spans="1:248" s="180" customFormat="1" ht="84">
      <c r="A177" s="222">
        <v>55</v>
      </c>
      <c r="B177" s="118" t="s">
        <v>1511</v>
      </c>
      <c r="C177" s="118" t="s">
        <v>269</v>
      </c>
      <c r="D177" s="118" t="s">
        <v>2348</v>
      </c>
      <c r="E177" s="254">
        <v>24</v>
      </c>
      <c r="F177" s="496" t="s">
        <v>2628</v>
      </c>
      <c r="G177" s="496"/>
      <c r="H177" s="496"/>
      <c r="I177" s="496" t="s">
        <v>643</v>
      </c>
      <c r="J177" s="496" t="s">
        <v>147</v>
      </c>
      <c r="K177" s="500">
        <v>1494.08</v>
      </c>
      <c r="L177" s="501">
        <f>K177/56</f>
        <v>26.68</v>
      </c>
      <c r="M177" s="496">
        <v>1495.42</v>
      </c>
      <c r="N177" s="496">
        <v>1495.42</v>
      </c>
      <c r="O177" s="500">
        <v>1494.08</v>
      </c>
      <c r="P177" s="210">
        <v>3</v>
      </c>
      <c r="Q177" s="178"/>
      <c r="R177" s="178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  <c r="BI177" s="179"/>
      <c r="BJ177" s="179"/>
      <c r="BK177" s="179"/>
      <c r="BL177" s="179"/>
      <c r="BM177" s="179"/>
      <c r="BN177" s="179"/>
      <c r="BO177" s="179"/>
      <c r="BP177" s="179"/>
      <c r="BQ177" s="179"/>
      <c r="BR177" s="179"/>
      <c r="BS177" s="179"/>
      <c r="BT177" s="179"/>
      <c r="BU177" s="179"/>
      <c r="BV177" s="179"/>
      <c r="BW177" s="179"/>
      <c r="BX177" s="179"/>
      <c r="BY177" s="179"/>
      <c r="BZ177" s="179"/>
      <c r="CA177" s="179"/>
      <c r="CB177" s="179"/>
      <c r="CC177" s="179"/>
      <c r="CD177" s="179"/>
      <c r="CE177" s="179"/>
      <c r="CF177" s="179"/>
      <c r="CG177" s="179"/>
      <c r="CH177" s="179"/>
      <c r="CI177" s="179"/>
      <c r="CJ177" s="179"/>
      <c r="CK177" s="179"/>
      <c r="CL177" s="179"/>
      <c r="CM177" s="179"/>
      <c r="CN177" s="179"/>
      <c r="CO177" s="179"/>
      <c r="CP177" s="179"/>
      <c r="CQ177" s="179"/>
      <c r="CR177" s="179"/>
      <c r="CS177" s="179"/>
      <c r="CT177" s="179"/>
      <c r="CU177" s="179"/>
      <c r="CV177" s="179"/>
      <c r="CW177" s="179"/>
      <c r="CX177" s="179"/>
      <c r="CY177" s="179"/>
      <c r="CZ177" s="179"/>
      <c r="DA177" s="179"/>
      <c r="DB177" s="179"/>
      <c r="DC177" s="179"/>
      <c r="DD177" s="179"/>
      <c r="DE177" s="179"/>
      <c r="DF177" s="179"/>
      <c r="DG177" s="179"/>
      <c r="DH177" s="179"/>
      <c r="DI177" s="179"/>
      <c r="DJ177" s="179"/>
      <c r="DK177" s="179"/>
      <c r="DL177" s="179"/>
      <c r="DM177" s="179"/>
      <c r="DN177" s="179"/>
      <c r="DO177" s="179"/>
      <c r="DP177" s="179"/>
      <c r="DQ177" s="179"/>
      <c r="DR177" s="179"/>
      <c r="DS177" s="179"/>
      <c r="DT177" s="179"/>
      <c r="DU177" s="179"/>
      <c r="DV177" s="179"/>
      <c r="DW177" s="179"/>
      <c r="DX177" s="179"/>
      <c r="DY177" s="179"/>
      <c r="DZ177" s="179"/>
      <c r="EA177" s="179"/>
      <c r="EB177" s="179"/>
      <c r="EC177" s="179"/>
      <c r="ED177" s="179"/>
      <c r="EE177" s="179"/>
      <c r="EF177" s="179"/>
      <c r="EG177" s="179"/>
      <c r="EH177" s="179"/>
      <c r="EI177" s="179"/>
      <c r="EJ177" s="179"/>
      <c r="EK177" s="179"/>
      <c r="EL177" s="179"/>
      <c r="EM177" s="179"/>
      <c r="EN177" s="179"/>
      <c r="EO177" s="179"/>
      <c r="EP177" s="179"/>
      <c r="EQ177" s="179"/>
      <c r="ER177" s="179"/>
      <c r="ES177" s="179"/>
      <c r="ET177" s="179"/>
      <c r="EU177" s="179"/>
      <c r="EV177" s="179"/>
      <c r="EW177" s="179"/>
      <c r="EX177" s="179"/>
      <c r="EY177" s="179"/>
      <c r="EZ177" s="179"/>
      <c r="FA177" s="179"/>
      <c r="FB177" s="179"/>
      <c r="FC177" s="179"/>
      <c r="FD177" s="179"/>
      <c r="FE177" s="179"/>
      <c r="FF177" s="179"/>
      <c r="FG177" s="179"/>
      <c r="FH177" s="179"/>
      <c r="FI177" s="179"/>
      <c r="FJ177" s="179"/>
      <c r="FK177" s="179"/>
      <c r="FL177" s="179"/>
      <c r="FM177" s="179"/>
      <c r="FN177" s="179"/>
      <c r="FO177" s="179"/>
      <c r="FP177" s="179"/>
      <c r="FQ177" s="179"/>
      <c r="FR177" s="179"/>
      <c r="FS177" s="179"/>
      <c r="FT177" s="179"/>
      <c r="FU177" s="179"/>
      <c r="FV177" s="179"/>
      <c r="FW177" s="179"/>
      <c r="FX177" s="179"/>
      <c r="FY177" s="179"/>
      <c r="FZ177" s="179"/>
      <c r="GA177" s="179"/>
      <c r="GB177" s="179"/>
      <c r="GC177" s="179"/>
      <c r="GD177" s="179"/>
      <c r="GE177" s="179"/>
      <c r="GF177" s="179"/>
      <c r="GG177" s="179"/>
      <c r="GH177" s="179"/>
      <c r="GI177" s="179"/>
      <c r="GJ177" s="179"/>
      <c r="GK177" s="179"/>
      <c r="GL177" s="179"/>
      <c r="GM177" s="179"/>
      <c r="GN177" s="179"/>
      <c r="GO177" s="179"/>
      <c r="GP177" s="179"/>
      <c r="GQ177" s="179"/>
      <c r="GR177" s="179"/>
      <c r="GS177" s="179"/>
      <c r="GT177" s="179"/>
      <c r="GU177" s="179"/>
      <c r="GV177" s="179"/>
      <c r="GW177" s="179"/>
      <c r="GX177" s="179"/>
      <c r="GY177" s="179"/>
      <c r="GZ177" s="179"/>
      <c r="HA177" s="179"/>
      <c r="HB177" s="179"/>
      <c r="HC177" s="179"/>
      <c r="HD177" s="179"/>
      <c r="HE177" s="179"/>
      <c r="HF177" s="179"/>
      <c r="HG177" s="179"/>
      <c r="HH177" s="179"/>
      <c r="HI177" s="179"/>
      <c r="HJ177" s="179"/>
      <c r="HK177" s="179"/>
      <c r="HL177" s="179"/>
      <c r="HM177" s="179"/>
      <c r="HN177" s="179"/>
      <c r="HO177" s="179"/>
      <c r="HP177" s="179"/>
      <c r="HQ177" s="179"/>
      <c r="HR177" s="179"/>
      <c r="HS177" s="179"/>
      <c r="HT177" s="179"/>
      <c r="HU177" s="179"/>
      <c r="HV177" s="179"/>
      <c r="HW177" s="179"/>
      <c r="HX177" s="179"/>
      <c r="HY177" s="179"/>
      <c r="HZ177" s="179"/>
      <c r="IA177" s="179"/>
      <c r="IB177" s="179"/>
      <c r="IC177" s="179"/>
      <c r="ID177" s="179"/>
      <c r="IE177" s="179"/>
      <c r="IF177" s="179"/>
      <c r="IG177" s="179"/>
      <c r="IH177" s="179"/>
      <c r="II177" s="179"/>
      <c r="IJ177" s="179"/>
      <c r="IK177" s="179"/>
      <c r="IL177" s="179"/>
      <c r="IM177" s="179"/>
      <c r="IN177" s="179"/>
    </row>
    <row r="178" spans="1:248" s="180" customFormat="1" ht="21">
      <c r="A178" s="225"/>
      <c r="B178" s="111"/>
      <c r="C178" s="111"/>
      <c r="D178" s="111"/>
      <c r="E178" s="137"/>
      <c r="F178" s="272"/>
      <c r="G178" s="111"/>
      <c r="H178" s="137"/>
      <c r="I178" s="111"/>
      <c r="J178" s="111"/>
      <c r="K178" s="137"/>
      <c r="L178" s="273"/>
      <c r="M178" s="274"/>
      <c r="N178" s="137"/>
      <c r="O178" s="137"/>
      <c r="P178" s="209"/>
      <c r="Q178" s="209"/>
      <c r="R178" s="20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  <c r="BI178" s="179"/>
      <c r="BJ178" s="179"/>
      <c r="BK178" s="179"/>
      <c r="BL178" s="179"/>
      <c r="BM178" s="179"/>
      <c r="BN178" s="179"/>
      <c r="BO178" s="179"/>
      <c r="BP178" s="179"/>
      <c r="BQ178" s="179"/>
      <c r="BR178" s="179"/>
      <c r="BS178" s="179"/>
      <c r="BT178" s="179"/>
      <c r="BU178" s="179"/>
      <c r="BV178" s="179"/>
      <c r="BW178" s="179"/>
      <c r="BX178" s="179"/>
      <c r="BY178" s="179"/>
      <c r="BZ178" s="179"/>
      <c r="CA178" s="179"/>
      <c r="CB178" s="179"/>
      <c r="CC178" s="179"/>
      <c r="CD178" s="179"/>
      <c r="CE178" s="179"/>
      <c r="CF178" s="179"/>
      <c r="CG178" s="179"/>
      <c r="CH178" s="179"/>
      <c r="CI178" s="179"/>
      <c r="CJ178" s="179"/>
      <c r="CK178" s="179"/>
      <c r="CL178" s="179"/>
      <c r="CM178" s="179"/>
      <c r="CN178" s="179"/>
      <c r="CO178" s="179"/>
      <c r="CP178" s="179"/>
      <c r="CQ178" s="179"/>
      <c r="CR178" s="179"/>
      <c r="CS178" s="179"/>
      <c r="CT178" s="179"/>
      <c r="CU178" s="179"/>
      <c r="CV178" s="179"/>
      <c r="CW178" s="179"/>
      <c r="CX178" s="179"/>
      <c r="CY178" s="179"/>
      <c r="CZ178" s="179"/>
      <c r="DA178" s="179"/>
      <c r="DB178" s="179"/>
      <c r="DC178" s="179"/>
      <c r="DD178" s="179"/>
      <c r="DE178" s="179"/>
      <c r="DF178" s="179"/>
      <c r="DG178" s="179"/>
      <c r="DH178" s="179"/>
      <c r="DI178" s="179"/>
      <c r="DJ178" s="179"/>
      <c r="DK178" s="179"/>
      <c r="DL178" s="179"/>
      <c r="DM178" s="179"/>
      <c r="DN178" s="179"/>
      <c r="DO178" s="179"/>
      <c r="DP178" s="179"/>
      <c r="DQ178" s="179"/>
      <c r="DR178" s="179"/>
      <c r="DS178" s="179"/>
      <c r="DT178" s="179"/>
      <c r="DU178" s="179"/>
      <c r="DV178" s="179"/>
      <c r="DW178" s="179"/>
      <c r="DX178" s="179"/>
      <c r="DY178" s="179"/>
      <c r="DZ178" s="179"/>
      <c r="EA178" s="179"/>
      <c r="EB178" s="179"/>
      <c r="EC178" s="179"/>
      <c r="ED178" s="179"/>
      <c r="EE178" s="179"/>
      <c r="EF178" s="179"/>
      <c r="EG178" s="179"/>
      <c r="EH178" s="179"/>
      <c r="EI178" s="179"/>
      <c r="EJ178" s="179"/>
      <c r="EK178" s="179"/>
      <c r="EL178" s="179"/>
      <c r="EM178" s="179"/>
      <c r="EN178" s="179"/>
      <c r="EO178" s="179"/>
      <c r="EP178" s="179"/>
      <c r="EQ178" s="179"/>
      <c r="ER178" s="179"/>
      <c r="ES178" s="179"/>
      <c r="ET178" s="179"/>
      <c r="EU178" s="179"/>
      <c r="EV178" s="179"/>
      <c r="EW178" s="179"/>
      <c r="EX178" s="179"/>
      <c r="EY178" s="179"/>
      <c r="EZ178" s="179"/>
      <c r="FA178" s="179"/>
      <c r="FB178" s="179"/>
      <c r="FC178" s="179"/>
      <c r="FD178" s="179"/>
      <c r="FE178" s="179"/>
      <c r="FF178" s="179"/>
      <c r="FG178" s="179"/>
      <c r="FH178" s="179"/>
      <c r="FI178" s="179"/>
      <c r="FJ178" s="179"/>
      <c r="FK178" s="179"/>
      <c r="FL178" s="179"/>
      <c r="FM178" s="179"/>
      <c r="FN178" s="179"/>
      <c r="FO178" s="179"/>
      <c r="FP178" s="179"/>
      <c r="FQ178" s="179"/>
      <c r="FR178" s="179"/>
      <c r="FS178" s="179"/>
      <c r="FT178" s="179"/>
      <c r="FU178" s="179"/>
      <c r="FV178" s="179"/>
      <c r="FW178" s="179"/>
      <c r="FX178" s="179"/>
      <c r="FY178" s="179"/>
      <c r="FZ178" s="179"/>
      <c r="GA178" s="179"/>
      <c r="GB178" s="179"/>
      <c r="GC178" s="179"/>
      <c r="GD178" s="179"/>
      <c r="GE178" s="179"/>
      <c r="GF178" s="179"/>
      <c r="GG178" s="179"/>
      <c r="GH178" s="179"/>
      <c r="GI178" s="179"/>
      <c r="GJ178" s="179"/>
      <c r="GK178" s="179"/>
      <c r="GL178" s="179"/>
      <c r="GM178" s="179"/>
      <c r="GN178" s="179"/>
      <c r="GO178" s="179"/>
      <c r="GP178" s="179"/>
      <c r="GQ178" s="179"/>
      <c r="GR178" s="179"/>
      <c r="GS178" s="179"/>
      <c r="GT178" s="179"/>
      <c r="GU178" s="179"/>
      <c r="GV178" s="179"/>
      <c r="GW178" s="179"/>
      <c r="GX178" s="179"/>
      <c r="GY178" s="179"/>
      <c r="GZ178" s="179"/>
      <c r="HA178" s="179"/>
      <c r="HB178" s="179"/>
      <c r="HC178" s="179"/>
      <c r="HD178" s="179"/>
      <c r="HE178" s="179"/>
      <c r="HF178" s="179"/>
      <c r="HG178" s="179"/>
      <c r="HH178" s="179"/>
      <c r="HI178" s="179"/>
      <c r="HJ178" s="179"/>
      <c r="HK178" s="179"/>
      <c r="HL178" s="179"/>
      <c r="HM178" s="179"/>
      <c r="HN178" s="179"/>
      <c r="HO178" s="179"/>
      <c r="HP178" s="179"/>
      <c r="HQ178" s="179"/>
      <c r="HR178" s="179"/>
      <c r="HS178" s="179"/>
      <c r="HT178" s="179"/>
      <c r="HU178" s="179"/>
      <c r="HV178" s="179"/>
      <c r="HW178" s="179"/>
      <c r="HX178" s="179"/>
      <c r="HY178" s="179"/>
      <c r="HZ178" s="179"/>
      <c r="IA178" s="179"/>
      <c r="IB178" s="179"/>
      <c r="IC178" s="179"/>
      <c r="ID178" s="179"/>
      <c r="IE178" s="179"/>
      <c r="IF178" s="179"/>
      <c r="IG178" s="179"/>
      <c r="IH178" s="179"/>
      <c r="II178" s="179"/>
      <c r="IJ178" s="179"/>
      <c r="IK178" s="179"/>
      <c r="IL178" s="179"/>
      <c r="IM178" s="179"/>
      <c r="IN178" s="179"/>
    </row>
    <row r="179" spans="1:248" ht="63">
      <c r="A179" s="222">
        <v>56</v>
      </c>
      <c r="B179" s="90" t="s">
        <v>1511</v>
      </c>
      <c r="C179" s="90" t="s">
        <v>269</v>
      </c>
      <c r="D179" s="90" t="s">
        <v>270</v>
      </c>
      <c r="E179" s="254">
        <v>24</v>
      </c>
      <c r="F179" s="254" t="s">
        <v>1036</v>
      </c>
      <c r="G179" s="254"/>
      <c r="H179" s="254"/>
      <c r="I179" s="254" t="s">
        <v>1726</v>
      </c>
      <c r="J179" s="254" t="s">
        <v>1724</v>
      </c>
      <c r="K179" s="403">
        <v>7399</v>
      </c>
      <c r="L179" s="404">
        <v>7399</v>
      </c>
      <c r="M179" s="403">
        <v>7477.12</v>
      </c>
      <c r="N179" s="403">
        <v>7477.12</v>
      </c>
      <c r="O179" s="403">
        <v>7399</v>
      </c>
      <c r="P179" s="115">
        <v>1</v>
      </c>
      <c r="Q179" s="116"/>
      <c r="R179" s="116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2"/>
      <c r="BU179" s="162"/>
      <c r="BV179" s="162"/>
      <c r="BW179" s="162"/>
      <c r="BX179" s="162"/>
      <c r="BY179" s="162"/>
      <c r="BZ179" s="162"/>
      <c r="CA179" s="162"/>
      <c r="CB179" s="162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2"/>
      <c r="CS179" s="162"/>
      <c r="CT179" s="162"/>
      <c r="CU179" s="162"/>
      <c r="CV179" s="162"/>
      <c r="CW179" s="162"/>
      <c r="CX179" s="162"/>
      <c r="CY179" s="162"/>
      <c r="CZ179" s="162"/>
      <c r="DA179" s="162"/>
      <c r="DB179" s="162"/>
      <c r="DC179" s="162"/>
      <c r="DD179" s="162"/>
      <c r="DE179" s="162"/>
      <c r="DF179" s="162"/>
      <c r="DG179" s="162"/>
      <c r="DH179" s="162"/>
      <c r="DI179" s="162"/>
      <c r="DJ179" s="162"/>
      <c r="DK179" s="162"/>
      <c r="DL179" s="162"/>
      <c r="DM179" s="162"/>
      <c r="DN179" s="162"/>
      <c r="DO179" s="162"/>
      <c r="DP179" s="162"/>
      <c r="DQ179" s="162"/>
      <c r="DR179" s="162"/>
      <c r="DS179" s="162"/>
      <c r="DT179" s="162"/>
      <c r="DU179" s="162"/>
      <c r="DV179" s="162"/>
      <c r="DW179" s="162"/>
      <c r="DX179" s="162"/>
      <c r="DY179" s="162"/>
      <c r="DZ179" s="162"/>
      <c r="EA179" s="162"/>
      <c r="EB179" s="162"/>
      <c r="EC179" s="162"/>
      <c r="ED179" s="162"/>
      <c r="EE179" s="162"/>
      <c r="EF179" s="162"/>
      <c r="EG179" s="162"/>
      <c r="EH179" s="162"/>
      <c r="EI179" s="162"/>
      <c r="EJ179" s="162"/>
      <c r="EK179" s="162"/>
      <c r="EL179" s="162"/>
      <c r="EM179" s="162"/>
      <c r="EN179" s="162"/>
      <c r="EO179" s="162"/>
      <c r="EP179" s="162"/>
      <c r="EQ179" s="162"/>
      <c r="ER179" s="162"/>
      <c r="ES179" s="162"/>
      <c r="ET179" s="162"/>
      <c r="EU179" s="162"/>
      <c r="EV179" s="162"/>
      <c r="EW179" s="162"/>
      <c r="EX179" s="162"/>
      <c r="EY179" s="162"/>
      <c r="EZ179" s="162"/>
      <c r="FA179" s="162"/>
      <c r="FB179" s="162"/>
      <c r="FC179" s="162"/>
      <c r="FD179" s="162"/>
      <c r="FE179" s="162"/>
      <c r="FF179" s="162"/>
      <c r="FG179" s="162"/>
      <c r="FH179" s="162"/>
      <c r="FI179" s="162"/>
      <c r="FJ179" s="162"/>
      <c r="FK179" s="162"/>
      <c r="FL179" s="162"/>
      <c r="FM179" s="162"/>
      <c r="FN179" s="162"/>
      <c r="FO179" s="162"/>
      <c r="FP179" s="162"/>
      <c r="FQ179" s="162"/>
      <c r="FR179" s="162"/>
      <c r="FS179" s="162"/>
      <c r="FT179" s="162"/>
      <c r="FU179" s="162"/>
      <c r="FV179" s="162"/>
      <c r="FW179" s="162"/>
      <c r="FX179" s="162"/>
      <c r="FY179" s="162"/>
      <c r="FZ179" s="162"/>
      <c r="GA179" s="162"/>
      <c r="GB179" s="162"/>
      <c r="GC179" s="162"/>
      <c r="GD179" s="162"/>
      <c r="GE179" s="162"/>
      <c r="GF179" s="162"/>
      <c r="GG179" s="162"/>
      <c r="GH179" s="162"/>
      <c r="GI179" s="162"/>
      <c r="GJ179" s="162"/>
      <c r="GK179" s="162"/>
      <c r="GL179" s="162"/>
      <c r="GM179" s="162"/>
      <c r="GN179" s="162"/>
      <c r="GO179" s="162"/>
      <c r="GP179" s="162"/>
      <c r="GQ179" s="162"/>
      <c r="GR179" s="162"/>
      <c r="GS179" s="162"/>
      <c r="GT179" s="162"/>
      <c r="GU179" s="162"/>
      <c r="GV179" s="162"/>
      <c r="GW179" s="162"/>
      <c r="GX179" s="162"/>
      <c r="GY179" s="162"/>
      <c r="GZ179" s="162"/>
      <c r="HA179" s="162"/>
      <c r="HB179" s="162"/>
      <c r="HC179" s="162"/>
      <c r="HD179" s="162"/>
      <c r="HE179" s="162"/>
      <c r="HF179" s="162"/>
      <c r="HG179" s="162"/>
      <c r="HH179" s="162"/>
      <c r="HI179" s="162"/>
      <c r="HJ179" s="162"/>
      <c r="HK179" s="162"/>
      <c r="HL179" s="162"/>
      <c r="HM179" s="162"/>
      <c r="HN179" s="162"/>
      <c r="HO179" s="162"/>
      <c r="HP179" s="162"/>
      <c r="HQ179" s="162"/>
      <c r="HR179" s="162"/>
      <c r="HS179" s="162"/>
      <c r="HT179" s="162"/>
      <c r="HU179" s="162"/>
      <c r="HV179" s="162"/>
      <c r="HW179" s="162"/>
      <c r="HX179" s="162"/>
      <c r="HY179" s="162"/>
      <c r="HZ179" s="162"/>
      <c r="IA179" s="162"/>
      <c r="IB179" s="162"/>
      <c r="IC179" s="162"/>
      <c r="ID179" s="162"/>
      <c r="IE179" s="162"/>
      <c r="IF179" s="162"/>
      <c r="IG179" s="162"/>
      <c r="IH179" s="162"/>
      <c r="II179" s="162"/>
      <c r="IJ179" s="162"/>
      <c r="IK179" s="162"/>
      <c r="IL179" s="162"/>
      <c r="IM179" s="162"/>
      <c r="IN179" s="162"/>
    </row>
    <row r="180" spans="1:248" ht="105">
      <c r="A180" s="226">
        <v>56</v>
      </c>
      <c r="B180" s="90" t="s">
        <v>1511</v>
      </c>
      <c r="C180" s="90" t="s">
        <v>269</v>
      </c>
      <c r="D180" s="90" t="s">
        <v>270</v>
      </c>
      <c r="E180" s="101">
        <v>24</v>
      </c>
      <c r="F180" s="90" t="s">
        <v>507</v>
      </c>
      <c r="G180" s="96" t="s">
        <v>775</v>
      </c>
      <c r="H180" s="101">
        <v>56</v>
      </c>
      <c r="I180" s="90" t="s">
        <v>1153</v>
      </c>
      <c r="J180" s="90" t="s">
        <v>1124</v>
      </c>
      <c r="K180" s="276">
        <v>7417.2</v>
      </c>
      <c r="L180" s="277">
        <v>110.375</v>
      </c>
      <c r="M180" s="278">
        <v>7477.12</v>
      </c>
      <c r="N180" s="101">
        <v>7477.12</v>
      </c>
      <c r="O180" s="278">
        <v>7417.2</v>
      </c>
      <c r="P180" s="115">
        <v>2</v>
      </c>
      <c r="Q180" s="116"/>
      <c r="R180" s="116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62"/>
      <c r="BQ180" s="162"/>
      <c r="BR180" s="162"/>
      <c r="BS180" s="162"/>
      <c r="BT180" s="162"/>
      <c r="BU180" s="162"/>
      <c r="BV180" s="162"/>
      <c r="BW180" s="162"/>
      <c r="BX180" s="162"/>
      <c r="BY180" s="162"/>
      <c r="BZ180" s="162"/>
      <c r="CA180" s="162"/>
      <c r="CB180" s="162"/>
      <c r="CC180" s="162"/>
      <c r="CD180" s="162"/>
      <c r="CE180" s="162"/>
      <c r="CF180" s="162"/>
      <c r="CG180" s="162"/>
      <c r="CH180" s="162"/>
      <c r="CI180" s="162"/>
      <c r="CJ180" s="162"/>
      <c r="CK180" s="162"/>
      <c r="CL180" s="162"/>
      <c r="CM180" s="162"/>
      <c r="CN180" s="162"/>
      <c r="CO180" s="162"/>
      <c r="CP180" s="162"/>
      <c r="CQ180" s="162"/>
      <c r="CR180" s="162"/>
      <c r="CS180" s="162"/>
      <c r="CT180" s="162"/>
      <c r="CU180" s="162"/>
      <c r="CV180" s="162"/>
      <c r="CW180" s="162"/>
      <c r="CX180" s="162"/>
      <c r="CY180" s="162"/>
      <c r="CZ180" s="162"/>
      <c r="DA180" s="162"/>
      <c r="DB180" s="162"/>
      <c r="DC180" s="162"/>
      <c r="DD180" s="162"/>
      <c r="DE180" s="162"/>
      <c r="DF180" s="162"/>
      <c r="DG180" s="162"/>
      <c r="DH180" s="162"/>
      <c r="DI180" s="162"/>
      <c r="DJ180" s="162"/>
      <c r="DK180" s="162"/>
      <c r="DL180" s="162"/>
      <c r="DM180" s="162"/>
      <c r="DN180" s="162"/>
      <c r="DO180" s="162"/>
      <c r="DP180" s="162"/>
      <c r="DQ180" s="162"/>
      <c r="DR180" s="162"/>
      <c r="DS180" s="162"/>
      <c r="DT180" s="162"/>
      <c r="DU180" s="162"/>
      <c r="DV180" s="162"/>
      <c r="DW180" s="162"/>
      <c r="DX180" s="162"/>
      <c r="DY180" s="162"/>
      <c r="DZ180" s="162"/>
      <c r="EA180" s="162"/>
      <c r="EB180" s="162"/>
      <c r="EC180" s="162"/>
      <c r="ED180" s="162"/>
      <c r="EE180" s="162"/>
      <c r="EF180" s="162"/>
      <c r="EG180" s="162"/>
      <c r="EH180" s="162"/>
      <c r="EI180" s="162"/>
      <c r="EJ180" s="162"/>
      <c r="EK180" s="162"/>
      <c r="EL180" s="162"/>
      <c r="EM180" s="162"/>
      <c r="EN180" s="162"/>
      <c r="EO180" s="162"/>
      <c r="EP180" s="162"/>
      <c r="EQ180" s="162"/>
      <c r="ER180" s="162"/>
      <c r="ES180" s="162"/>
      <c r="ET180" s="162"/>
      <c r="EU180" s="162"/>
      <c r="EV180" s="162"/>
      <c r="EW180" s="162"/>
      <c r="EX180" s="162"/>
      <c r="EY180" s="162"/>
      <c r="EZ180" s="162"/>
      <c r="FA180" s="162"/>
      <c r="FB180" s="162"/>
      <c r="FC180" s="162"/>
      <c r="FD180" s="162"/>
      <c r="FE180" s="162"/>
      <c r="FF180" s="162"/>
      <c r="FG180" s="162"/>
      <c r="FH180" s="162"/>
      <c r="FI180" s="162"/>
      <c r="FJ180" s="162"/>
      <c r="FK180" s="162"/>
      <c r="FL180" s="162"/>
      <c r="FM180" s="162"/>
      <c r="FN180" s="162"/>
      <c r="FO180" s="162"/>
      <c r="FP180" s="162"/>
      <c r="FQ180" s="162"/>
      <c r="FR180" s="162"/>
      <c r="FS180" s="162"/>
      <c r="FT180" s="162"/>
      <c r="FU180" s="162"/>
      <c r="FV180" s="162"/>
      <c r="FW180" s="162"/>
      <c r="FX180" s="162"/>
      <c r="FY180" s="162"/>
      <c r="FZ180" s="162"/>
      <c r="GA180" s="162"/>
      <c r="GB180" s="162"/>
      <c r="GC180" s="162"/>
      <c r="GD180" s="162"/>
      <c r="GE180" s="162"/>
      <c r="GF180" s="162"/>
      <c r="GG180" s="162"/>
      <c r="GH180" s="162"/>
      <c r="GI180" s="162"/>
      <c r="GJ180" s="162"/>
      <c r="GK180" s="162"/>
      <c r="GL180" s="162"/>
      <c r="GM180" s="162"/>
      <c r="GN180" s="162"/>
      <c r="GO180" s="162"/>
      <c r="GP180" s="162"/>
      <c r="GQ180" s="162"/>
      <c r="GR180" s="162"/>
      <c r="GS180" s="162"/>
      <c r="GT180" s="162"/>
      <c r="GU180" s="162"/>
      <c r="GV180" s="162"/>
      <c r="GW180" s="162"/>
      <c r="GX180" s="162"/>
      <c r="GY180" s="162"/>
      <c r="GZ180" s="162"/>
      <c r="HA180" s="162"/>
      <c r="HB180" s="162"/>
      <c r="HC180" s="162"/>
      <c r="HD180" s="162"/>
      <c r="HE180" s="162"/>
      <c r="HF180" s="162"/>
      <c r="HG180" s="162"/>
      <c r="HH180" s="162"/>
      <c r="HI180" s="162"/>
      <c r="HJ180" s="162"/>
      <c r="HK180" s="162"/>
      <c r="HL180" s="162"/>
      <c r="HM180" s="162"/>
      <c r="HN180" s="162"/>
      <c r="HO180" s="162"/>
      <c r="HP180" s="162"/>
      <c r="HQ180" s="162"/>
      <c r="HR180" s="162"/>
      <c r="HS180" s="162"/>
      <c r="HT180" s="162"/>
      <c r="HU180" s="162"/>
      <c r="HV180" s="162"/>
      <c r="HW180" s="162"/>
      <c r="HX180" s="162"/>
      <c r="HY180" s="162"/>
      <c r="HZ180" s="162"/>
      <c r="IA180" s="162"/>
      <c r="IB180" s="162"/>
      <c r="IC180" s="162"/>
      <c r="ID180" s="162"/>
      <c r="IE180" s="162"/>
      <c r="IF180" s="162"/>
      <c r="IG180" s="162"/>
      <c r="IH180" s="162"/>
      <c r="II180" s="162"/>
      <c r="IJ180" s="162"/>
      <c r="IK180" s="162"/>
      <c r="IL180" s="162"/>
      <c r="IM180" s="162"/>
      <c r="IN180" s="162"/>
    </row>
    <row r="181" spans="1:248" ht="84">
      <c r="A181" s="222">
        <v>56</v>
      </c>
      <c r="B181" s="90" t="s">
        <v>1511</v>
      </c>
      <c r="C181" s="90" t="s">
        <v>269</v>
      </c>
      <c r="D181" s="90" t="s">
        <v>270</v>
      </c>
      <c r="E181" s="254">
        <v>24</v>
      </c>
      <c r="F181" s="254" t="s">
        <v>2629</v>
      </c>
      <c r="G181" s="254"/>
      <c r="H181" s="254"/>
      <c r="I181" s="254" t="s">
        <v>643</v>
      </c>
      <c r="J181" s="254" t="s">
        <v>147</v>
      </c>
      <c r="K181" s="423">
        <v>7425.04</v>
      </c>
      <c r="L181" s="501">
        <f>K181/56</f>
        <v>132.59</v>
      </c>
      <c r="M181" s="254">
        <v>7477.12</v>
      </c>
      <c r="N181" s="254">
        <v>7477.12</v>
      </c>
      <c r="O181" s="423">
        <v>7425.04</v>
      </c>
      <c r="P181" s="115">
        <v>3</v>
      </c>
      <c r="Q181" s="116"/>
      <c r="R181" s="116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2"/>
      <c r="BO181" s="162"/>
      <c r="BP181" s="162"/>
      <c r="BQ181" s="162"/>
      <c r="BR181" s="162"/>
      <c r="BS181" s="162"/>
      <c r="BT181" s="162"/>
      <c r="BU181" s="162"/>
      <c r="BV181" s="162"/>
      <c r="BW181" s="162"/>
      <c r="BX181" s="162"/>
      <c r="BY181" s="162"/>
      <c r="BZ181" s="162"/>
      <c r="CA181" s="162"/>
      <c r="CB181" s="162"/>
      <c r="CC181" s="162"/>
      <c r="CD181" s="162"/>
      <c r="CE181" s="162"/>
      <c r="CF181" s="162"/>
      <c r="CG181" s="162"/>
      <c r="CH181" s="162"/>
      <c r="CI181" s="162"/>
      <c r="CJ181" s="162"/>
      <c r="CK181" s="162"/>
      <c r="CL181" s="162"/>
      <c r="CM181" s="162"/>
      <c r="CN181" s="162"/>
      <c r="CO181" s="162"/>
      <c r="CP181" s="162"/>
      <c r="CQ181" s="162"/>
      <c r="CR181" s="162"/>
      <c r="CS181" s="162"/>
      <c r="CT181" s="162"/>
      <c r="CU181" s="162"/>
      <c r="CV181" s="162"/>
      <c r="CW181" s="162"/>
      <c r="CX181" s="162"/>
      <c r="CY181" s="162"/>
      <c r="CZ181" s="162"/>
      <c r="DA181" s="162"/>
      <c r="DB181" s="162"/>
      <c r="DC181" s="162"/>
      <c r="DD181" s="162"/>
      <c r="DE181" s="162"/>
      <c r="DF181" s="162"/>
      <c r="DG181" s="162"/>
      <c r="DH181" s="162"/>
      <c r="DI181" s="162"/>
      <c r="DJ181" s="162"/>
      <c r="DK181" s="162"/>
      <c r="DL181" s="162"/>
      <c r="DM181" s="162"/>
      <c r="DN181" s="162"/>
      <c r="DO181" s="162"/>
      <c r="DP181" s="162"/>
      <c r="DQ181" s="162"/>
      <c r="DR181" s="162"/>
      <c r="DS181" s="162"/>
      <c r="DT181" s="162"/>
      <c r="DU181" s="162"/>
      <c r="DV181" s="162"/>
      <c r="DW181" s="162"/>
      <c r="DX181" s="162"/>
      <c r="DY181" s="162"/>
      <c r="DZ181" s="162"/>
      <c r="EA181" s="162"/>
      <c r="EB181" s="162"/>
      <c r="EC181" s="162"/>
      <c r="ED181" s="162"/>
      <c r="EE181" s="162"/>
      <c r="EF181" s="162"/>
      <c r="EG181" s="162"/>
      <c r="EH181" s="162"/>
      <c r="EI181" s="162"/>
      <c r="EJ181" s="162"/>
      <c r="EK181" s="162"/>
      <c r="EL181" s="162"/>
      <c r="EM181" s="162"/>
      <c r="EN181" s="162"/>
      <c r="EO181" s="162"/>
      <c r="EP181" s="162"/>
      <c r="EQ181" s="162"/>
      <c r="ER181" s="162"/>
      <c r="ES181" s="162"/>
      <c r="ET181" s="162"/>
      <c r="EU181" s="162"/>
      <c r="EV181" s="162"/>
      <c r="EW181" s="162"/>
      <c r="EX181" s="162"/>
      <c r="EY181" s="162"/>
      <c r="EZ181" s="162"/>
      <c r="FA181" s="162"/>
      <c r="FB181" s="162"/>
      <c r="FC181" s="162"/>
      <c r="FD181" s="162"/>
      <c r="FE181" s="162"/>
      <c r="FF181" s="162"/>
      <c r="FG181" s="162"/>
      <c r="FH181" s="162"/>
      <c r="FI181" s="162"/>
      <c r="FJ181" s="162"/>
      <c r="FK181" s="162"/>
      <c r="FL181" s="162"/>
      <c r="FM181" s="162"/>
      <c r="FN181" s="162"/>
      <c r="FO181" s="162"/>
      <c r="FP181" s="162"/>
      <c r="FQ181" s="162"/>
      <c r="FR181" s="162"/>
      <c r="FS181" s="162"/>
      <c r="FT181" s="162"/>
      <c r="FU181" s="162"/>
      <c r="FV181" s="162"/>
      <c r="FW181" s="162"/>
      <c r="FX181" s="162"/>
      <c r="FY181" s="162"/>
      <c r="FZ181" s="162"/>
      <c r="GA181" s="162"/>
      <c r="GB181" s="162"/>
      <c r="GC181" s="162"/>
      <c r="GD181" s="162"/>
      <c r="GE181" s="162"/>
      <c r="GF181" s="162"/>
      <c r="GG181" s="162"/>
      <c r="GH181" s="162"/>
      <c r="GI181" s="162"/>
      <c r="GJ181" s="162"/>
      <c r="GK181" s="162"/>
      <c r="GL181" s="162"/>
      <c r="GM181" s="162"/>
      <c r="GN181" s="162"/>
      <c r="GO181" s="162"/>
      <c r="GP181" s="162"/>
      <c r="GQ181" s="162"/>
      <c r="GR181" s="162"/>
      <c r="GS181" s="162"/>
      <c r="GT181" s="162"/>
      <c r="GU181" s="162"/>
      <c r="GV181" s="162"/>
      <c r="GW181" s="162"/>
      <c r="GX181" s="162"/>
      <c r="GY181" s="162"/>
      <c r="GZ181" s="162"/>
      <c r="HA181" s="162"/>
      <c r="HB181" s="162"/>
      <c r="HC181" s="162"/>
      <c r="HD181" s="162"/>
      <c r="HE181" s="162"/>
      <c r="HF181" s="162"/>
      <c r="HG181" s="162"/>
      <c r="HH181" s="162"/>
      <c r="HI181" s="162"/>
      <c r="HJ181" s="162"/>
      <c r="HK181" s="162"/>
      <c r="HL181" s="162"/>
      <c r="HM181" s="162"/>
      <c r="HN181" s="162"/>
      <c r="HO181" s="162"/>
      <c r="HP181" s="162"/>
      <c r="HQ181" s="162"/>
      <c r="HR181" s="162"/>
      <c r="HS181" s="162"/>
      <c r="HT181" s="162"/>
      <c r="HU181" s="162"/>
      <c r="HV181" s="162"/>
      <c r="HW181" s="162"/>
      <c r="HX181" s="162"/>
      <c r="HY181" s="162"/>
      <c r="HZ181" s="162"/>
      <c r="IA181" s="162"/>
      <c r="IB181" s="162"/>
      <c r="IC181" s="162"/>
      <c r="ID181" s="162"/>
      <c r="IE181" s="162"/>
      <c r="IF181" s="162"/>
      <c r="IG181" s="162"/>
      <c r="IH181" s="162"/>
      <c r="II181" s="162"/>
      <c r="IJ181" s="162"/>
      <c r="IK181" s="162"/>
      <c r="IL181" s="162"/>
      <c r="IM181" s="162"/>
      <c r="IN181" s="162"/>
    </row>
    <row r="182" spans="1:248" ht="21">
      <c r="A182" s="225"/>
      <c r="B182" s="111"/>
      <c r="C182" s="111"/>
      <c r="D182" s="111"/>
      <c r="E182" s="137"/>
      <c r="F182" s="111"/>
      <c r="G182" s="111"/>
      <c r="H182" s="137"/>
      <c r="I182" s="111"/>
      <c r="J182" s="111"/>
      <c r="K182" s="272"/>
      <c r="L182" s="273"/>
      <c r="M182" s="274"/>
      <c r="N182" s="137"/>
      <c r="O182" s="137"/>
      <c r="P182" s="133"/>
      <c r="Q182" s="133"/>
      <c r="R182" s="133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2"/>
      <c r="DB182" s="162"/>
      <c r="DC182" s="162"/>
      <c r="DD182" s="162"/>
      <c r="DE182" s="162"/>
      <c r="DF182" s="162"/>
      <c r="DG182" s="162"/>
      <c r="DH182" s="162"/>
      <c r="DI182" s="162"/>
      <c r="DJ182" s="162"/>
      <c r="DK182" s="162"/>
      <c r="DL182" s="162"/>
      <c r="DM182" s="162"/>
      <c r="DN182" s="162"/>
      <c r="DO182" s="162"/>
      <c r="DP182" s="162"/>
      <c r="DQ182" s="162"/>
      <c r="DR182" s="162"/>
      <c r="DS182" s="162"/>
      <c r="DT182" s="162"/>
      <c r="DU182" s="162"/>
      <c r="DV182" s="162"/>
      <c r="DW182" s="162"/>
      <c r="DX182" s="162"/>
      <c r="DY182" s="162"/>
      <c r="DZ182" s="162"/>
      <c r="EA182" s="162"/>
      <c r="EB182" s="162"/>
      <c r="EC182" s="162"/>
      <c r="ED182" s="162"/>
      <c r="EE182" s="162"/>
      <c r="EF182" s="162"/>
      <c r="EG182" s="162"/>
      <c r="EH182" s="162"/>
      <c r="EI182" s="162"/>
      <c r="EJ182" s="162"/>
      <c r="EK182" s="162"/>
      <c r="EL182" s="162"/>
      <c r="EM182" s="162"/>
      <c r="EN182" s="162"/>
      <c r="EO182" s="162"/>
      <c r="EP182" s="162"/>
      <c r="EQ182" s="162"/>
      <c r="ER182" s="162"/>
      <c r="ES182" s="162"/>
      <c r="ET182" s="162"/>
      <c r="EU182" s="162"/>
      <c r="EV182" s="162"/>
      <c r="EW182" s="162"/>
      <c r="EX182" s="162"/>
      <c r="EY182" s="162"/>
      <c r="EZ182" s="162"/>
      <c r="FA182" s="162"/>
      <c r="FB182" s="162"/>
      <c r="FC182" s="162"/>
      <c r="FD182" s="162"/>
      <c r="FE182" s="162"/>
      <c r="FF182" s="162"/>
      <c r="FG182" s="162"/>
      <c r="FH182" s="162"/>
      <c r="FI182" s="162"/>
      <c r="FJ182" s="162"/>
      <c r="FK182" s="162"/>
      <c r="FL182" s="162"/>
      <c r="FM182" s="162"/>
      <c r="FN182" s="162"/>
      <c r="FO182" s="162"/>
      <c r="FP182" s="162"/>
      <c r="FQ182" s="162"/>
      <c r="FR182" s="162"/>
      <c r="FS182" s="162"/>
      <c r="FT182" s="162"/>
      <c r="FU182" s="162"/>
      <c r="FV182" s="162"/>
      <c r="FW182" s="162"/>
      <c r="FX182" s="162"/>
      <c r="FY182" s="162"/>
      <c r="FZ182" s="162"/>
      <c r="GA182" s="162"/>
      <c r="GB182" s="162"/>
      <c r="GC182" s="162"/>
      <c r="GD182" s="162"/>
      <c r="GE182" s="162"/>
      <c r="GF182" s="162"/>
      <c r="GG182" s="162"/>
      <c r="GH182" s="162"/>
      <c r="GI182" s="162"/>
      <c r="GJ182" s="162"/>
      <c r="GK182" s="162"/>
      <c r="GL182" s="162"/>
      <c r="GM182" s="162"/>
      <c r="GN182" s="162"/>
      <c r="GO182" s="162"/>
      <c r="GP182" s="162"/>
      <c r="GQ182" s="162"/>
      <c r="GR182" s="162"/>
      <c r="GS182" s="162"/>
      <c r="GT182" s="162"/>
      <c r="GU182" s="162"/>
      <c r="GV182" s="162"/>
      <c r="GW182" s="162"/>
      <c r="GX182" s="162"/>
      <c r="GY182" s="162"/>
      <c r="GZ182" s="162"/>
      <c r="HA182" s="162"/>
      <c r="HB182" s="162"/>
      <c r="HC182" s="162"/>
      <c r="HD182" s="162"/>
      <c r="HE182" s="162"/>
      <c r="HF182" s="162"/>
      <c r="HG182" s="162"/>
      <c r="HH182" s="162"/>
      <c r="HI182" s="162"/>
      <c r="HJ182" s="162"/>
      <c r="HK182" s="162"/>
      <c r="HL182" s="162"/>
      <c r="HM182" s="162"/>
      <c r="HN182" s="162"/>
      <c r="HO182" s="162"/>
      <c r="HP182" s="162"/>
      <c r="HQ182" s="162"/>
      <c r="HR182" s="162"/>
      <c r="HS182" s="162"/>
      <c r="HT182" s="162"/>
      <c r="HU182" s="162"/>
      <c r="HV182" s="162"/>
      <c r="HW182" s="162"/>
      <c r="HX182" s="162"/>
      <c r="HY182" s="162"/>
      <c r="HZ182" s="162"/>
      <c r="IA182" s="162"/>
      <c r="IB182" s="162"/>
      <c r="IC182" s="162"/>
      <c r="ID182" s="162"/>
      <c r="IE182" s="162"/>
      <c r="IF182" s="162"/>
      <c r="IG182" s="162"/>
      <c r="IH182" s="162"/>
      <c r="II182" s="162"/>
      <c r="IJ182" s="162"/>
      <c r="IK182" s="162"/>
      <c r="IL182" s="162"/>
      <c r="IM182" s="162"/>
      <c r="IN182" s="162"/>
    </row>
    <row r="183" spans="1:248" ht="63">
      <c r="A183" s="222">
        <v>57</v>
      </c>
      <c r="B183" s="181" t="s">
        <v>1511</v>
      </c>
      <c r="C183" s="181" t="s">
        <v>271</v>
      </c>
      <c r="D183" s="183" t="s">
        <v>272</v>
      </c>
      <c r="E183" s="254">
        <v>12</v>
      </c>
      <c r="F183" s="254" t="s">
        <v>1037</v>
      </c>
      <c r="G183" s="254"/>
      <c r="H183" s="254"/>
      <c r="I183" s="254" t="s">
        <v>1731</v>
      </c>
      <c r="J183" s="254" t="s">
        <v>1724</v>
      </c>
      <c r="K183" s="403">
        <v>10464</v>
      </c>
      <c r="L183" s="404">
        <v>10464</v>
      </c>
      <c r="M183" s="403">
        <v>10531.43</v>
      </c>
      <c r="N183" s="403">
        <v>10574.09</v>
      </c>
      <c r="O183" s="403">
        <v>10464</v>
      </c>
      <c r="P183" s="115">
        <v>1</v>
      </c>
      <c r="Q183" s="116"/>
      <c r="R183" s="116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2"/>
      <c r="DB183" s="162"/>
      <c r="DC183" s="162"/>
      <c r="DD183" s="162"/>
      <c r="DE183" s="162"/>
      <c r="DF183" s="162"/>
      <c r="DG183" s="162"/>
      <c r="DH183" s="162"/>
      <c r="DI183" s="162"/>
      <c r="DJ183" s="162"/>
      <c r="DK183" s="162"/>
      <c r="DL183" s="162"/>
      <c r="DM183" s="162"/>
      <c r="DN183" s="162"/>
      <c r="DO183" s="162"/>
      <c r="DP183" s="162"/>
      <c r="DQ183" s="162"/>
      <c r="DR183" s="162"/>
      <c r="DS183" s="162"/>
      <c r="DT183" s="162"/>
      <c r="DU183" s="162"/>
      <c r="DV183" s="162"/>
      <c r="DW183" s="162"/>
      <c r="DX183" s="162"/>
      <c r="DY183" s="162"/>
      <c r="DZ183" s="162"/>
      <c r="EA183" s="162"/>
      <c r="EB183" s="162"/>
      <c r="EC183" s="162"/>
      <c r="ED183" s="162"/>
      <c r="EE183" s="162"/>
      <c r="EF183" s="162"/>
      <c r="EG183" s="162"/>
      <c r="EH183" s="162"/>
      <c r="EI183" s="162"/>
      <c r="EJ183" s="162"/>
      <c r="EK183" s="162"/>
      <c r="EL183" s="162"/>
      <c r="EM183" s="162"/>
      <c r="EN183" s="162"/>
      <c r="EO183" s="162"/>
      <c r="EP183" s="162"/>
      <c r="EQ183" s="162"/>
      <c r="ER183" s="162"/>
      <c r="ES183" s="162"/>
      <c r="ET183" s="162"/>
      <c r="EU183" s="162"/>
      <c r="EV183" s="162"/>
      <c r="EW183" s="162"/>
      <c r="EX183" s="162"/>
      <c r="EY183" s="162"/>
      <c r="EZ183" s="162"/>
      <c r="FA183" s="162"/>
      <c r="FB183" s="162"/>
      <c r="FC183" s="162"/>
      <c r="FD183" s="162"/>
      <c r="FE183" s="162"/>
      <c r="FF183" s="162"/>
      <c r="FG183" s="162"/>
      <c r="FH183" s="162"/>
      <c r="FI183" s="162"/>
      <c r="FJ183" s="162"/>
      <c r="FK183" s="162"/>
      <c r="FL183" s="162"/>
      <c r="FM183" s="162"/>
      <c r="FN183" s="162"/>
      <c r="FO183" s="162"/>
      <c r="FP183" s="162"/>
      <c r="FQ183" s="162"/>
      <c r="FR183" s="162"/>
      <c r="FS183" s="162"/>
      <c r="FT183" s="162"/>
      <c r="FU183" s="162"/>
      <c r="FV183" s="162"/>
      <c r="FW183" s="162"/>
      <c r="FX183" s="162"/>
      <c r="FY183" s="162"/>
      <c r="FZ183" s="162"/>
      <c r="GA183" s="162"/>
      <c r="GB183" s="162"/>
      <c r="GC183" s="162"/>
      <c r="GD183" s="162"/>
      <c r="GE183" s="162"/>
      <c r="GF183" s="162"/>
      <c r="GG183" s="162"/>
      <c r="GH183" s="162"/>
      <c r="GI183" s="162"/>
      <c r="GJ183" s="162"/>
      <c r="GK183" s="162"/>
      <c r="GL183" s="162"/>
      <c r="GM183" s="162"/>
      <c r="GN183" s="162"/>
      <c r="GO183" s="162"/>
      <c r="GP183" s="162"/>
      <c r="GQ183" s="162"/>
      <c r="GR183" s="162"/>
      <c r="GS183" s="162"/>
      <c r="GT183" s="162"/>
      <c r="GU183" s="162"/>
      <c r="GV183" s="162"/>
      <c r="GW183" s="162"/>
      <c r="GX183" s="162"/>
      <c r="GY183" s="162"/>
      <c r="GZ183" s="162"/>
      <c r="HA183" s="162"/>
      <c r="HB183" s="162"/>
      <c r="HC183" s="162"/>
      <c r="HD183" s="162"/>
      <c r="HE183" s="162"/>
      <c r="HF183" s="162"/>
      <c r="HG183" s="162"/>
      <c r="HH183" s="162"/>
      <c r="HI183" s="162"/>
      <c r="HJ183" s="162"/>
      <c r="HK183" s="162"/>
      <c r="HL183" s="162"/>
      <c r="HM183" s="162"/>
      <c r="HN183" s="162"/>
      <c r="HO183" s="162"/>
      <c r="HP183" s="162"/>
      <c r="HQ183" s="162"/>
      <c r="HR183" s="162"/>
      <c r="HS183" s="162"/>
      <c r="HT183" s="162"/>
      <c r="HU183" s="162"/>
      <c r="HV183" s="162"/>
      <c r="HW183" s="162"/>
      <c r="HX183" s="162"/>
      <c r="HY183" s="162"/>
      <c r="HZ183" s="162"/>
      <c r="IA183" s="162"/>
      <c r="IB183" s="162"/>
      <c r="IC183" s="162"/>
      <c r="ID183" s="162"/>
      <c r="IE183" s="162"/>
      <c r="IF183" s="162"/>
      <c r="IG183" s="162"/>
      <c r="IH183" s="162"/>
      <c r="II183" s="162"/>
      <c r="IJ183" s="162"/>
      <c r="IK183" s="162"/>
      <c r="IL183" s="162"/>
      <c r="IM183" s="162"/>
      <c r="IN183" s="162"/>
    </row>
    <row r="184" spans="1:248" ht="63">
      <c r="A184" s="222">
        <v>57</v>
      </c>
      <c r="B184" s="181" t="s">
        <v>1511</v>
      </c>
      <c r="C184" s="181" t="s">
        <v>271</v>
      </c>
      <c r="D184" s="183" t="s">
        <v>272</v>
      </c>
      <c r="E184" s="254">
        <v>12</v>
      </c>
      <c r="F184" s="254" t="s">
        <v>2630</v>
      </c>
      <c r="G184" s="254"/>
      <c r="H184" s="254"/>
      <c r="I184" s="254" t="s">
        <v>2534</v>
      </c>
      <c r="J184" s="254" t="s">
        <v>147</v>
      </c>
      <c r="K184" s="423">
        <v>10520.1</v>
      </c>
      <c r="L184" s="466">
        <f>K184/60</f>
        <v>175.335</v>
      </c>
      <c r="M184" s="254">
        <v>10531.43</v>
      </c>
      <c r="N184" s="254">
        <v>10531.43</v>
      </c>
      <c r="O184" s="423">
        <v>10520.1</v>
      </c>
      <c r="P184" s="115">
        <v>2</v>
      </c>
      <c r="Q184" s="116"/>
      <c r="R184" s="116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2"/>
      <c r="CE184" s="162"/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2"/>
      <c r="DB184" s="162"/>
      <c r="DC184" s="162"/>
      <c r="DD184" s="162"/>
      <c r="DE184" s="162"/>
      <c r="DF184" s="162"/>
      <c r="DG184" s="162"/>
      <c r="DH184" s="162"/>
      <c r="DI184" s="162"/>
      <c r="DJ184" s="162"/>
      <c r="DK184" s="162"/>
      <c r="DL184" s="162"/>
      <c r="DM184" s="162"/>
      <c r="DN184" s="162"/>
      <c r="DO184" s="162"/>
      <c r="DP184" s="162"/>
      <c r="DQ184" s="162"/>
      <c r="DR184" s="162"/>
      <c r="DS184" s="162"/>
      <c r="DT184" s="162"/>
      <c r="DU184" s="162"/>
      <c r="DV184" s="162"/>
      <c r="DW184" s="162"/>
      <c r="DX184" s="162"/>
      <c r="DY184" s="162"/>
      <c r="DZ184" s="162"/>
      <c r="EA184" s="162"/>
      <c r="EB184" s="162"/>
      <c r="EC184" s="162"/>
      <c r="ED184" s="162"/>
      <c r="EE184" s="162"/>
      <c r="EF184" s="162"/>
      <c r="EG184" s="162"/>
      <c r="EH184" s="162"/>
      <c r="EI184" s="162"/>
      <c r="EJ184" s="162"/>
      <c r="EK184" s="162"/>
      <c r="EL184" s="162"/>
      <c r="EM184" s="162"/>
      <c r="EN184" s="162"/>
      <c r="EO184" s="162"/>
      <c r="EP184" s="162"/>
      <c r="EQ184" s="162"/>
      <c r="ER184" s="162"/>
      <c r="ES184" s="162"/>
      <c r="ET184" s="162"/>
      <c r="EU184" s="162"/>
      <c r="EV184" s="162"/>
      <c r="EW184" s="162"/>
      <c r="EX184" s="162"/>
      <c r="EY184" s="162"/>
      <c r="EZ184" s="162"/>
      <c r="FA184" s="162"/>
      <c r="FB184" s="162"/>
      <c r="FC184" s="162"/>
      <c r="FD184" s="162"/>
      <c r="FE184" s="162"/>
      <c r="FF184" s="162"/>
      <c r="FG184" s="162"/>
      <c r="FH184" s="162"/>
      <c r="FI184" s="162"/>
      <c r="FJ184" s="162"/>
      <c r="FK184" s="162"/>
      <c r="FL184" s="162"/>
      <c r="FM184" s="162"/>
      <c r="FN184" s="162"/>
      <c r="FO184" s="162"/>
      <c r="FP184" s="162"/>
      <c r="FQ184" s="162"/>
      <c r="FR184" s="162"/>
      <c r="FS184" s="162"/>
      <c r="FT184" s="162"/>
      <c r="FU184" s="162"/>
      <c r="FV184" s="162"/>
      <c r="FW184" s="162"/>
      <c r="FX184" s="162"/>
      <c r="FY184" s="162"/>
      <c r="FZ184" s="162"/>
      <c r="GA184" s="162"/>
      <c r="GB184" s="162"/>
      <c r="GC184" s="162"/>
      <c r="GD184" s="162"/>
      <c r="GE184" s="162"/>
      <c r="GF184" s="162"/>
      <c r="GG184" s="162"/>
      <c r="GH184" s="162"/>
      <c r="GI184" s="162"/>
      <c r="GJ184" s="162"/>
      <c r="GK184" s="162"/>
      <c r="GL184" s="162"/>
      <c r="GM184" s="162"/>
      <c r="GN184" s="162"/>
      <c r="GO184" s="162"/>
      <c r="GP184" s="162"/>
      <c r="GQ184" s="162"/>
      <c r="GR184" s="162"/>
      <c r="GS184" s="162"/>
      <c r="GT184" s="162"/>
      <c r="GU184" s="162"/>
      <c r="GV184" s="162"/>
      <c r="GW184" s="162"/>
      <c r="GX184" s="162"/>
      <c r="GY184" s="162"/>
      <c r="GZ184" s="162"/>
      <c r="HA184" s="162"/>
      <c r="HB184" s="162"/>
      <c r="HC184" s="162"/>
      <c r="HD184" s="162"/>
      <c r="HE184" s="162"/>
      <c r="HF184" s="162"/>
      <c r="HG184" s="162"/>
      <c r="HH184" s="162"/>
      <c r="HI184" s="162"/>
      <c r="HJ184" s="162"/>
      <c r="HK184" s="162"/>
      <c r="HL184" s="162"/>
      <c r="HM184" s="162"/>
      <c r="HN184" s="162"/>
      <c r="HO184" s="162"/>
      <c r="HP184" s="162"/>
      <c r="HQ184" s="162"/>
      <c r="HR184" s="162"/>
      <c r="HS184" s="162"/>
      <c r="HT184" s="162"/>
      <c r="HU184" s="162"/>
      <c r="HV184" s="162"/>
      <c r="HW184" s="162"/>
      <c r="HX184" s="162"/>
      <c r="HY184" s="162"/>
      <c r="HZ184" s="162"/>
      <c r="IA184" s="162"/>
      <c r="IB184" s="162"/>
      <c r="IC184" s="162"/>
      <c r="ID184" s="162"/>
      <c r="IE184" s="162"/>
      <c r="IF184" s="162"/>
      <c r="IG184" s="162"/>
      <c r="IH184" s="162"/>
      <c r="II184" s="162"/>
      <c r="IJ184" s="162"/>
      <c r="IK184" s="162"/>
      <c r="IL184" s="162"/>
      <c r="IM184" s="162"/>
      <c r="IN184" s="162"/>
    </row>
    <row r="185" spans="1:248" ht="105">
      <c r="A185" s="226">
        <v>57</v>
      </c>
      <c r="B185" s="181" t="s">
        <v>1511</v>
      </c>
      <c r="C185" s="181" t="s">
        <v>271</v>
      </c>
      <c r="D185" s="183" t="s">
        <v>272</v>
      </c>
      <c r="E185" s="101">
        <v>12</v>
      </c>
      <c r="F185" s="90" t="s">
        <v>508</v>
      </c>
      <c r="G185" s="96" t="s">
        <v>775</v>
      </c>
      <c r="H185" s="101">
        <v>60</v>
      </c>
      <c r="I185" s="90" t="s">
        <v>1168</v>
      </c>
      <c r="J185" s="90" t="s">
        <v>1124</v>
      </c>
      <c r="K185" s="276">
        <v>10520.4</v>
      </c>
      <c r="L185" s="277">
        <v>146.1167</v>
      </c>
      <c r="M185" s="278">
        <v>10531.43</v>
      </c>
      <c r="N185" s="101">
        <v>10574.09</v>
      </c>
      <c r="O185" s="278">
        <v>10520.4</v>
      </c>
      <c r="P185" s="115">
        <v>3</v>
      </c>
      <c r="Q185" s="116"/>
      <c r="R185" s="116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2"/>
      <c r="BN185" s="162"/>
      <c r="BO185" s="162"/>
      <c r="BP185" s="162"/>
      <c r="BQ185" s="162"/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62"/>
      <c r="CD185" s="162"/>
      <c r="CE185" s="162"/>
      <c r="CF185" s="162"/>
      <c r="CG185" s="162"/>
      <c r="CH185" s="162"/>
      <c r="CI185" s="162"/>
      <c r="CJ185" s="162"/>
      <c r="CK185" s="162"/>
      <c r="CL185" s="162"/>
      <c r="CM185" s="162"/>
      <c r="CN185" s="162"/>
      <c r="CO185" s="162"/>
      <c r="CP185" s="162"/>
      <c r="CQ185" s="162"/>
      <c r="CR185" s="162"/>
      <c r="CS185" s="162"/>
      <c r="CT185" s="162"/>
      <c r="CU185" s="162"/>
      <c r="CV185" s="162"/>
      <c r="CW185" s="162"/>
      <c r="CX185" s="162"/>
      <c r="CY185" s="162"/>
      <c r="CZ185" s="162"/>
      <c r="DA185" s="162"/>
      <c r="DB185" s="162"/>
      <c r="DC185" s="162"/>
      <c r="DD185" s="162"/>
      <c r="DE185" s="162"/>
      <c r="DF185" s="162"/>
      <c r="DG185" s="162"/>
      <c r="DH185" s="162"/>
      <c r="DI185" s="162"/>
      <c r="DJ185" s="162"/>
      <c r="DK185" s="162"/>
      <c r="DL185" s="162"/>
      <c r="DM185" s="162"/>
      <c r="DN185" s="162"/>
      <c r="DO185" s="162"/>
      <c r="DP185" s="162"/>
      <c r="DQ185" s="162"/>
      <c r="DR185" s="162"/>
      <c r="DS185" s="162"/>
      <c r="DT185" s="162"/>
      <c r="DU185" s="162"/>
      <c r="DV185" s="162"/>
      <c r="DW185" s="162"/>
      <c r="DX185" s="162"/>
      <c r="DY185" s="162"/>
      <c r="DZ185" s="162"/>
      <c r="EA185" s="162"/>
      <c r="EB185" s="162"/>
      <c r="EC185" s="162"/>
      <c r="ED185" s="162"/>
      <c r="EE185" s="162"/>
      <c r="EF185" s="162"/>
      <c r="EG185" s="162"/>
      <c r="EH185" s="162"/>
      <c r="EI185" s="162"/>
      <c r="EJ185" s="162"/>
      <c r="EK185" s="162"/>
      <c r="EL185" s="162"/>
      <c r="EM185" s="162"/>
      <c r="EN185" s="162"/>
      <c r="EO185" s="162"/>
      <c r="EP185" s="162"/>
      <c r="EQ185" s="162"/>
      <c r="ER185" s="162"/>
      <c r="ES185" s="162"/>
      <c r="ET185" s="162"/>
      <c r="EU185" s="162"/>
      <c r="EV185" s="162"/>
      <c r="EW185" s="162"/>
      <c r="EX185" s="162"/>
      <c r="EY185" s="162"/>
      <c r="EZ185" s="162"/>
      <c r="FA185" s="162"/>
      <c r="FB185" s="162"/>
      <c r="FC185" s="162"/>
      <c r="FD185" s="162"/>
      <c r="FE185" s="162"/>
      <c r="FF185" s="162"/>
      <c r="FG185" s="162"/>
      <c r="FH185" s="162"/>
      <c r="FI185" s="162"/>
      <c r="FJ185" s="162"/>
      <c r="FK185" s="162"/>
      <c r="FL185" s="162"/>
      <c r="FM185" s="162"/>
      <c r="FN185" s="162"/>
      <c r="FO185" s="162"/>
      <c r="FP185" s="162"/>
      <c r="FQ185" s="162"/>
      <c r="FR185" s="162"/>
      <c r="FS185" s="162"/>
      <c r="FT185" s="162"/>
      <c r="FU185" s="162"/>
      <c r="FV185" s="162"/>
      <c r="FW185" s="162"/>
      <c r="FX185" s="162"/>
      <c r="FY185" s="162"/>
      <c r="FZ185" s="162"/>
      <c r="GA185" s="162"/>
      <c r="GB185" s="162"/>
      <c r="GC185" s="162"/>
      <c r="GD185" s="162"/>
      <c r="GE185" s="162"/>
      <c r="GF185" s="162"/>
      <c r="GG185" s="162"/>
      <c r="GH185" s="162"/>
      <c r="GI185" s="162"/>
      <c r="GJ185" s="162"/>
      <c r="GK185" s="162"/>
      <c r="GL185" s="162"/>
      <c r="GM185" s="162"/>
      <c r="GN185" s="162"/>
      <c r="GO185" s="162"/>
      <c r="GP185" s="162"/>
      <c r="GQ185" s="162"/>
      <c r="GR185" s="162"/>
      <c r="GS185" s="162"/>
      <c r="GT185" s="162"/>
      <c r="GU185" s="162"/>
      <c r="GV185" s="162"/>
      <c r="GW185" s="162"/>
      <c r="GX185" s="162"/>
      <c r="GY185" s="162"/>
      <c r="GZ185" s="162"/>
      <c r="HA185" s="162"/>
      <c r="HB185" s="162"/>
      <c r="HC185" s="162"/>
      <c r="HD185" s="162"/>
      <c r="HE185" s="162"/>
      <c r="HF185" s="162"/>
      <c r="HG185" s="162"/>
      <c r="HH185" s="162"/>
      <c r="HI185" s="162"/>
      <c r="HJ185" s="162"/>
      <c r="HK185" s="162"/>
      <c r="HL185" s="162"/>
      <c r="HM185" s="162"/>
      <c r="HN185" s="162"/>
      <c r="HO185" s="162"/>
      <c r="HP185" s="162"/>
      <c r="HQ185" s="162"/>
      <c r="HR185" s="162"/>
      <c r="HS185" s="162"/>
      <c r="HT185" s="162"/>
      <c r="HU185" s="162"/>
      <c r="HV185" s="162"/>
      <c r="HW185" s="162"/>
      <c r="HX185" s="162"/>
      <c r="HY185" s="162"/>
      <c r="HZ185" s="162"/>
      <c r="IA185" s="162"/>
      <c r="IB185" s="162"/>
      <c r="IC185" s="162"/>
      <c r="ID185" s="162"/>
      <c r="IE185" s="162"/>
      <c r="IF185" s="162"/>
      <c r="IG185" s="162"/>
      <c r="IH185" s="162"/>
      <c r="II185" s="162"/>
      <c r="IJ185" s="162"/>
      <c r="IK185" s="162"/>
      <c r="IL185" s="162"/>
      <c r="IM185" s="162"/>
      <c r="IN185" s="162"/>
    </row>
    <row r="186" spans="1:248" ht="21">
      <c r="A186" s="225"/>
      <c r="B186" s="211"/>
      <c r="C186" s="211"/>
      <c r="D186" s="213"/>
      <c r="E186" s="137"/>
      <c r="F186" s="111"/>
      <c r="G186" s="111"/>
      <c r="H186" s="137"/>
      <c r="I186" s="111"/>
      <c r="J186" s="111"/>
      <c r="K186" s="272"/>
      <c r="L186" s="273"/>
      <c r="M186" s="274"/>
      <c r="N186" s="137"/>
      <c r="O186" s="137"/>
      <c r="P186" s="133"/>
      <c r="Q186" s="133"/>
      <c r="R186" s="133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62"/>
      <c r="BS186" s="162"/>
      <c r="BT186" s="162"/>
      <c r="BU186" s="162"/>
      <c r="BV186" s="162"/>
      <c r="BW186" s="162"/>
      <c r="BX186" s="162"/>
      <c r="BY186" s="162"/>
      <c r="BZ186" s="162"/>
      <c r="CA186" s="162"/>
      <c r="CB186" s="162"/>
      <c r="CC186" s="162"/>
      <c r="CD186" s="162"/>
      <c r="CE186" s="162"/>
      <c r="CF186" s="162"/>
      <c r="CG186" s="162"/>
      <c r="CH186" s="162"/>
      <c r="CI186" s="162"/>
      <c r="CJ186" s="162"/>
      <c r="CK186" s="162"/>
      <c r="CL186" s="162"/>
      <c r="CM186" s="162"/>
      <c r="CN186" s="162"/>
      <c r="CO186" s="162"/>
      <c r="CP186" s="162"/>
      <c r="CQ186" s="162"/>
      <c r="CR186" s="162"/>
      <c r="CS186" s="162"/>
      <c r="CT186" s="162"/>
      <c r="CU186" s="162"/>
      <c r="CV186" s="162"/>
      <c r="CW186" s="162"/>
      <c r="CX186" s="162"/>
      <c r="CY186" s="162"/>
      <c r="CZ186" s="162"/>
      <c r="DA186" s="162"/>
      <c r="DB186" s="162"/>
      <c r="DC186" s="162"/>
      <c r="DD186" s="162"/>
      <c r="DE186" s="162"/>
      <c r="DF186" s="162"/>
      <c r="DG186" s="162"/>
      <c r="DH186" s="162"/>
      <c r="DI186" s="162"/>
      <c r="DJ186" s="162"/>
      <c r="DK186" s="162"/>
      <c r="DL186" s="162"/>
      <c r="DM186" s="162"/>
      <c r="DN186" s="162"/>
      <c r="DO186" s="162"/>
      <c r="DP186" s="162"/>
      <c r="DQ186" s="162"/>
      <c r="DR186" s="162"/>
      <c r="DS186" s="162"/>
      <c r="DT186" s="162"/>
      <c r="DU186" s="162"/>
      <c r="DV186" s="162"/>
      <c r="DW186" s="162"/>
      <c r="DX186" s="162"/>
      <c r="DY186" s="162"/>
      <c r="DZ186" s="162"/>
      <c r="EA186" s="162"/>
      <c r="EB186" s="162"/>
      <c r="EC186" s="162"/>
      <c r="ED186" s="162"/>
      <c r="EE186" s="162"/>
      <c r="EF186" s="162"/>
      <c r="EG186" s="162"/>
      <c r="EH186" s="162"/>
      <c r="EI186" s="162"/>
      <c r="EJ186" s="162"/>
      <c r="EK186" s="162"/>
      <c r="EL186" s="162"/>
      <c r="EM186" s="162"/>
      <c r="EN186" s="162"/>
      <c r="EO186" s="162"/>
      <c r="EP186" s="162"/>
      <c r="EQ186" s="162"/>
      <c r="ER186" s="162"/>
      <c r="ES186" s="162"/>
      <c r="ET186" s="162"/>
      <c r="EU186" s="162"/>
      <c r="EV186" s="162"/>
      <c r="EW186" s="162"/>
      <c r="EX186" s="162"/>
      <c r="EY186" s="162"/>
      <c r="EZ186" s="162"/>
      <c r="FA186" s="162"/>
      <c r="FB186" s="162"/>
      <c r="FC186" s="162"/>
      <c r="FD186" s="162"/>
      <c r="FE186" s="162"/>
      <c r="FF186" s="162"/>
      <c r="FG186" s="162"/>
      <c r="FH186" s="162"/>
      <c r="FI186" s="162"/>
      <c r="FJ186" s="162"/>
      <c r="FK186" s="162"/>
      <c r="FL186" s="162"/>
      <c r="FM186" s="162"/>
      <c r="FN186" s="162"/>
      <c r="FO186" s="162"/>
      <c r="FP186" s="162"/>
      <c r="FQ186" s="162"/>
      <c r="FR186" s="162"/>
      <c r="FS186" s="162"/>
      <c r="FT186" s="162"/>
      <c r="FU186" s="162"/>
      <c r="FV186" s="162"/>
      <c r="FW186" s="162"/>
      <c r="FX186" s="162"/>
      <c r="FY186" s="162"/>
      <c r="FZ186" s="162"/>
      <c r="GA186" s="162"/>
      <c r="GB186" s="162"/>
      <c r="GC186" s="162"/>
      <c r="GD186" s="162"/>
      <c r="GE186" s="162"/>
      <c r="GF186" s="162"/>
      <c r="GG186" s="162"/>
      <c r="GH186" s="162"/>
      <c r="GI186" s="162"/>
      <c r="GJ186" s="162"/>
      <c r="GK186" s="162"/>
      <c r="GL186" s="162"/>
      <c r="GM186" s="162"/>
      <c r="GN186" s="162"/>
      <c r="GO186" s="162"/>
      <c r="GP186" s="162"/>
      <c r="GQ186" s="162"/>
      <c r="GR186" s="162"/>
      <c r="GS186" s="162"/>
      <c r="GT186" s="162"/>
      <c r="GU186" s="162"/>
      <c r="GV186" s="162"/>
      <c r="GW186" s="162"/>
      <c r="GX186" s="162"/>
      <c r="GY186" s="162"/>
      <c r="GZ186" s="162"/>
      <c r="HA186" s="162"/>
      <c r="HB186" s="162"/>
      <c r="HC186" s="162"/>
      <c r="HD186" s="162"/>
      <c r="HE186" s="162"/>
      <c r="HF186" s="162"/>
      <c r="HG186" s="162"/>
      <c r="HH186" s="162"/>
      <c r="HI186" s="162"/>
      <c r="HJ186" s="162"/>
      <c r="HK186" s="162"/>
      <c r="HL186" s="162"/>
      <c r="HM186" s="162"/>
      <c r="HN186" s="162"/>
      <c r="HO186" s="162"/>
      <c r="HP186" s="162"/>
      <c r="HQ186" s="162"/>
      <c r="HR186" s="162"/>
      <c r="HS186" s="162"/>
      <c r="HT186" s="162"/>
      <c r="HU186" s="162"/>
      <c r="HV186" s="162"/>
      <c r="HW186" s="162"/>
      <c r="HX186" s="162"/>
      <c r="HY186" s="162"/>
      <c r="HZ186" s="162"/>
      <c r="IA186" s="162"/>
      <c r="IB186" s="162"/>
      <c r="IC186" s="162"/>
      <c r="ID186" s="162"/>
      <c r="IE186" s="162"/>
      <c r="IF186" s="162"/>
      <c r="IG186" s="162"/>
      <c r="IH186" s="162"/>
      <c r="II186" s="162"/>
      <c r="IJ186" s="162"/>
      <c r="IK186" s="162"/>
      <c r="IL186" s="162"/>
      <c r="IM186" s="162"/>
      <c r="IN186" s="162"/>
    </row>
    <row r="187" spans="1:248" ht="63">
      <c r="A187" s="222">
        <v>58</v>
      </c>
      <c r="B187" s="254" t="s">
        <v>1511</v>
      </c>
      <c r="C187" s="254" t="s">
        <v>1004</v>
      </c>
      <c r="D187" s="254" t="s">
        <v>1005</v>
      </c>
      <c r="E187" s="254">
        <v>13</v>
      </c>
      <c r="F187" s="254" t="s">
        <v>1038</v>
      </c>
      <c r="G187" s="254"/>
      <c r="H187" s="254"/>
      <c r="I187" s="254" t="s">
        <v>1726</v>
      </c>
      <c r="J187" s="254" t="s">
        <v>1724</v>
      </c>
      <c r="K187" s="403">
        <v>3953</v>
      </c>
      <c r="L187" s="404">
        <v>3953</v>
      </c>
      <c r="M187" s="403">
        <v>3994.45</v>
      </c>
      <c r="N187" s="403">
        <v>4337.5</v>
      </c>
      <c r="O187" s="403">
        <v>3953</v>
      </c>
      <c r="P187" s="115">
        <v>1</v>
      </c>
      <c r="Q187" s="116"/>
      <c r="R187" s="116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  <c r="DG187" s="162"/>
      <c r="DH187" s="162"/>
      <c r="DI187" s="162"/>
      <c r="DJ187" s="162"/>
      <c r="DK187" s="162"/>
      <c r="DL187" s="162"/>
      <c r="DM187" s="162"/>
      <c r="DN187" s="162"/>
      <c r="DO187" s="162"/>
      <c r="DP187" s="162"/>
      <c r="DQ187" s="162"/>
      <c r="DR187" s="162"/>
      <c r="DS187" s="162"/>
      <c r="DT187" s="162"/>
      <c r="DU187" s="162"/>
      <c r="DV187" s="162"/>
      <c r="DW187" s="162"/>
      <c r="DX187" s="162"/>
      <c r="DY187" s="162"/>
      <c r="DZ187" s="162"/>
      <c r="EA187" s="162"/>
      <c r="EB187" s="162"/>
      <c r="EC187" s="162"/>
      <c r="ED187" s="162"/>
      <c r="EE187" s="162"/>
      <c r="EF187" s="162"/>
      <c r="EG187" s="162"/>
      <c r="EH187" s="162"/>
      <c r="EI187" s="162"/>
      <c r="EJ187" s="162"/>
      <c r="EK187" s="162"/>
      <c r="EL187" s="162"/>
      <c r="EM187" s="162"/>
      <c r="EN187" s="162"/>
      <c r="EO187" s="162"/>
      <c r="EP187" s="162"/>
      <c r="EQ187" s="162"/>
      <c r="ER187" s="162"/>
      <c r="ES187" s="162"/>
      <c r="ET187" s="162"/>
      <c r="EU187" s="162"/>
      <c r="EV187" s="162"/>
      <c r="EW187" s="162"/>
      <c r="EX187" s="162"/>
      <c r="EY187" s="162"/>
      <c r="EZ187" s="162"/>
      <c r="FA187" s="162"/>
      <c r="FB187" s="162"/>
      <c r="FC187" s="162"/>
      <c r="FD187" s="162"/>
      <c r="FE187" s="162"/>
      <c r="FF187" s="162"/>
      <c r="FG187" s="162"/>
      <c r="FH187" s="162"/>
      <c r="FI187" s="162"/>
      <c r="FJ187" s="162"/>
      <c r="FK187" s="162"/>
      <c r="FL187" s="162"/>
      <c r="FM187" s="162"/>
      <c r="FN187" s="162"/>
      <c r="FO187" s="162"/>
      <c r="FP187" s="162"/>
      <c r="FQ187" s="162"/>
      <c r="FR187" s="162"/>
      <c r="FS187" s="162"/>
      <c r="FT187" s="162"/>
      <c r="FU187" s="162"/>
      <c r="FV187" s="162"/>
      <c r="FW187" s="162"/>
      <c r="FX187" s="162"/>
      <c r="FY187" s="162"/>
      <c r="FZ187" s="162"/>
      <c r="GA187" s="162"/>
      <c r="GB187" s="162"/>
      <c r="GC187" s="162"/>
      <c r="GD187" s="162"/>
      <c r="GE187" s="162"/>
      <c r="GF187" s="162"/>
      <c r="GG187" s="162"/>
      <c r="GH187" s="162"/>
      <c r="GI187" s="162"/>
      <c r="GJ187" s="162"/>
      <c r="GK187" s="162"/>
      <c r="GL187" s="162"/>
      <c r="GM187" s="162"/>
      <c r="GN187" s="162"/>
      <c r="GO187" s="162"/>
      <c r="GP187" s="162"/>
      <c r="GQ187" s="162"/>
      <c r="GR187" s="162"/>
      <c r="GS187" s="162"/>
      <c r="GT187" s="162"/>
      <c r="GU187" s="162"/>
      <c r="GV187" s="162"/>
      <c r="GW187" s="162"/>
      <c r="GX187" s="162"/>
      <c r="GY187" s="162"/>
      <c r="GZ187" s="162"/>
      <c r="HA187" s="162"/>
      <c r="HB187" s="162"/>
      <c r="HC187" s="162"/>
      <c r="HD187" s="162"/>
      <c r="HE187" s="162"/>
      <c r="HF187" s="162"/>
      <c r="HG187" s="162"/>
      <c r="HH187" s="162"/>
      <c r="HI187" s="162"/>
      <c r="HJ187" s="162"/>
      <c r="HK187" s="162"/>
      <c r="HL187" s="162"/>
      <c r="HM187" s="162"/>
      <c r="HN187" s="162"/>
      <c r="HO187" s="162"/>
      <c r="HP187" s="162"/>
      <c r="HQ187" s="162"/>
      <c r="HR187" s="162"/>
      <c r="HS187" s="162"/>
      <c r="HT187" s="162"/>
      <c r="HU187" s="162"/>
      <c r="HV187" s="162"/>
      <c r="HW187" s="162"/>
      <c r="HX187" s="162"/>
      <c r="HY187" s="162"/>
      <c r="HZ187" s="162"/>
      <c r="IA187" s="162"/>
      <c r="IB187" s="162"/>
      <c r="IC187" s="162"/>
      <c r="ID187" s="162"/>
      <c r="IE187" s="162"/>
      <c r="IF187" s="162"/>
      <c r="IG187" s="162"/>
      <c r="IH187" s="162"/>
      <c r="II187" s="162"/>
      <c r="IJ187" s="162"/>
      <c r="IK187" s="162"/>
      <c r="IL187" s="162"/>
      <c r="IM187" s="162"/>
      <c r="IN187" s="162"/>
    </row>
    <row r="188" spans="1:248" ht="84">
      <c r="A188" s="226">
        <v>58</v>
      </c>
      <c r="B188" s="101" t="s">
        <v>1511</v>
      </c>
      <c r="C188" s="101" t="s">
        <v>1004</v>
      </c>
      <c r="D188" s="101" t="s">
        <v>1005</v>
      </c>
      <c r="E188" s="101">
        <v>13</v>
      </c>
      <c r="F188" s="90" t="s">
        <v>509</v>
      </c>
      <c r="G188" s="96" t="s">
        <v>510</v>
      </c>
      <c r="H188" s="101">
        <v>30</v>
      </c>
      <c r="I188" s="90" t="s">
        <v>1153</v>
      </c>
      <c r="J188" s="90" t="s">
        <v>1124</v>
      </c>
      <c r="K188" s="276">
        <v>3985.2</v>
      </c>
      <c r="L188" s="277">
        <v>110.7</v>
      </c>
      <c r="M188" s="278">
        <v>3994.45</v>
      </c>
      <c r="N188" s="101">
        <v>3994.45</v>
      </c>
      <c r="O188" s="278">
        <v>3985.2</v>
      </c>
      <c r="P188" s="115">
        <v>2</v>
      </c>
      <c r="Q188" s="116"/>
      <c r="R188" s="116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2"/>
      <c r="CR188" s="162"/>
      <c r="CS188" s="162"/>
      <c r="CT188" s="162"/>
      <c r="CU188" s="162"/>
      <c r="CV188" s="162"/>
      <c r="CW188" s="162"/>
      <c r="CX188" s="162"/>
      <c r="CY188" s="162"/>
      <c r="CZ188" s="162"/>
      <c r="DA188" s="162"/>
      <c r="DB188" s="162"/>
      <c r="DC188" s="162"/>
      <c r="DD188" s="162"/>
      <c r="DE188" s="162"/>
      <c r="DF188" s="162"/>
      <c r="DG188" s="162"/>
      <c r="DH188" s="162"/>
      <c r="DI188" s="162"/>
      <c r="DJ188" s="162"/>
      <c r="DK188" s="162"/>
      <c r="DL188" s="162"/>
      <c r="DM188" s="162"/>
      <c r="DN188" s="162"/>
      <c r="DO188" s="162"/>
      <c r="DP188" s="162"/>
      <c r="DQ188" s="162"/>
      <c r="DR188" s="162"/>
      <c r="DS188" s="162"/>
      <c r="DT188" s="162"/>
      <c r="DU188" s="162"/>
      <c r="DV188" s="162"/>
      <c r="DW188" s="162"/>
      <c r="DX188" s="162"/>
      <c r="DY188" s="162"/>
      <c r="DZ188" s="162"/>
      <c r="EA188" s="162"/>
      <c r="EB188" s="162"/>
      <c r="EC188" s="162"/>
      <c r="ED188" s="162"/>
      <c r="EE188" s="162"/>
      <c r="EF188" s="162"/>
      <c r="EG188" s="162"/>
      <c r="EH188" s="162"/>
      <c r="EI188" s="162"/>
      <c r="EJ188" s="162"/>
      <c r="EK188" s="162"/>
      <c r="EL188" s="162"/>
      <c r="EM188" s="162"/>
      <c r="EN188" s="162"/>
      <c r="EO188" s="162"/>
      <c r="EP188" s="162"/>
      <c r="EQ188" s="162"/>
      <c r="ER188" s="162"/>
      <c r="ES188" s="162"/>
      <c r="ET188" s="162"/>
      <c r="EU188" s="162"/>
      <c r="EV188" s="162"/>
      <c r="EW188" s="162"/>
      <c r="EX188" s="162"/>
      <c r="EY188" s="162"/>
      <c r="EZ188" s="162"/>
      <c r="FA188" s="162"/>
      <c r="FB188" s="162"/>
      <c r="FC188" s="162"/>
      <c r="FD188" s="162"/>
      <c r="FE188" s="162"/>
      <c r="FF188" s="162"/>
      <c r="FG188" s="162"/>
      <c r="FH188" s="162"/>
      <c r="FI188" s="162"/>
      <c r="FJ188" s="162"/>
      <c r="FK188" s="162"/>
      <c r="FL188" s="162"/>
      <c r="FM188" s="162"/>
      <c r="FN188" s="162"/>
      <c r="FO188" s="162"/>
      <c r="FP188" s="162"/>
      <c r="FQ188" s="162"/>
      <c r="FR188" s="162"/>
      <c r="FS188" s="162"/>
      <c r="FT188" s="162"/>
      <c r="FU188" s="162"/>
      <c r="FV188" s="162"/>
      <c r="FW188" s="162"/>
      <c r="FX188" s="162"/>
      <c r="FY188" s="162"/>
      <c r="FZ188" s="162"/>
      <c r="GA188" s="162"/>
      <c r="GB188" s="162"/>
      <c r="GC188" s="162"/>
      <c r="GD188" s="162"/>
      <c r="GE188" s="162"/>
      <c r="GF188" s="162"/>
      <c r="GG188" s="162"/>
      <c r="GH188" s="162"/>
      <c r="GI188" s="162"/>
      <c r="GJ188" s="162"/>
      <c r="GK188" s="162"/>
      <c r="GL188" s="162"/>
      <c r="GM188" s="162"/>
      <c r="GN188" s="162"/>
      <c r="GO188" s="162"/>
      <c r="GP188" s="162"/>
      <c r="GQ188" s="162"/>
      <c r="GR188" s="162"/>
      <c r="GS188" s="162"/>
      <c r="GT188" s="162"/>
      <c r="GU188" s="162"/>
      <c r="GV188" s="162"/>
      <c r="GW188" s="162"/>
      <c r="GX188" s="162"/>
      <c r="GY188" s="162"/>
      <c r="GZ188" s="162"/>
      <c r="HA188" s="162"/>
      <c r="HB188" s="162"/>
      <c r="HC188" s="162"/>
      <c r="HD188" s="162"/>
      <c r="HE188" s="162"/>
      <c r="HF188" s="162"/>
      <c r="HG188" s="162"/>
      <c r="HH188" s="162"/>
      <c r="HI188" s="162"/>
      <c r="HJ188" s="162"/>
      <c r="HK188" s="162"/>
      <c r="HL188" s="162"/>
      <c r="HM188" s="162"/>
      <c r="HN188" s="162"/>
      <c r="HO188" s="162"/>
      <c r="HP188" s="162"/>
      <c r="HQ188" s="162"/>
      <c r="HR188" s="162"/>
      <c r="HS188" s="162"/>
      <c r="HT188" s="162"/>
      <c r="HU188" s="162"/>
      <c r="HV188" s="162"/>
      <c r="HW188" s="162"/>
      <c r="HX188" s="162"/>
      <c r="HY188" s="162"/>
      <c r="HZ188" s="162"/>
      <c r="IA188" s="162"/>
      <c r="IB188" s="162"/>
      <c r="IC188" s="162"/>
      <c r="ID188" s="162"/>
      <c r="IE188" s="162"/>
      <c r="IF188" s="162"/>
      <c r="IG188" s="162"/>
      <c r="IH188" s="162"/>
      <c r="II188" s="162"/>
      <c r="IJ188" s="162"/>
      <c r="IK188" s="162"/>
      <c r="IL188" s="162"/>
      <c r="IM188" s="162"/>
      <c r="IN188" s="162"/>
    </row>
    <row r="189" spans="1:248" ht="21">
      <c r="A189" s="225"/>
      <c r="B189" s="137"/>
      <c r="C189" s="137"/>
      <c r="D189" s="137"/>
      <c r="E189" s="137"/>
      <c r="F189" s="111"/>
      <c r="G189" s="111"/>
      <c r="H189" s="137"/>
      <c r="I189" s="111"/>
      <c r="J189" s="111"/>
      <c r="K189" s="272"/>
      <c r="L189" s="273"/>
      <c r="M189" s="274"/>
      <c r="N189" s="137"/>
      <c r="O189" s="137"/>
      <c r="P189" s="133"/>
      <c r="Q189" s="133"/>
      <c r="R189" s="133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2"/>
      <c r="CE189" s="162"/>
      <c r="CF189" s="162"/>
      <c r="CG189" s="162"/>
      <c r="CH189" s="162"/>
      <c r="CI189" s="162"/>
      <c r="CJ189" s="162"/>
      <c r="CK189" s="162"/>
      <c r="CL189" s="162"/>
      <c r="CM189" s="162"/>
      <c r="CN189" s="162"/>
      <c r="CO189" s="162"/>
      <c r="CP189" s="162"/>
      <c r="CQ189" s="162"/>
      <c r="CR189" s="162"/>
      <c r="CS189" s="162"/>
      <c r="CT189" s="162"/>
      <c r="CU189" s="162"/>
      <c r="CV189" s="162"/>
      <c r="CW189" s="162"/>
      <c r="CX189" s="162"/>
      <c r="CY189" s="162"/>
      <c r="CZ189" s="162"/>
      <c r="DA189" s="162"/>
      <c r="DB189" s="162"/>
      <c r="DC189" s="162"/>
      <c r="DD189" s="162"/>
      <c r="DE189" s="162"/>
      <c r="DF189" s="162"/>
      <c r="DG189" s="162"/>
      <c r="DH189" s="162"/>
      <c r="DI189" s="162"/>
      <c r="DJ189" s="162"/>
      <c r="DK189" s="162"/>
      <c r="DL189" s="162"/>
      <c r="DM189" s="162"/>
      <c r="DN189" s="162"/>
      <c r="DO189" s="162"/>
      <c r="DP189" s="162"/>
      <c r="DQ189" s="162"/>
      <c r="DR189" s="162"/>
      <c r="DS189" s="162"/>
      <c r="DT189" s="162"/>
      <c r="DU189" s="162"/>
      <c r="DV189" s="162"/>
      <c r="DW189" s="162"/>
      <c r="DX189" s="162"/>
      <c r="DY189" s="162"/>
      <c r="DZ189" s="162"/>
      <c r="EA189" s="162"/>
      <c r="EB189" s="162"/>
      <c r="EC189" s="162"/>
      <c r="ED189" s="162"/>
      <c r="EE189" s="162"/>
      <c r="EF189" s="162"/>
      <c r="EG189" s="162"/>
      <c r="EH189" s="162"/>
      <c r="EI189" s="162"/>
      <c r="EJ189" s="162"/>
      <c r="EK189" s="162"/>
      <c r="EL189" s="162"/>
      <c r="EM189" s="162"/>
      <c r="EN189" s="162"/>
      <c r="EO189" s="162"/>
      <c r="EP189" s="162"/>
      <c r="EQ189" s="162"/>
      <c r="ER189" s="162"/>
      <c r="ES189" s="162"/>
      <c r="ET189" s="162"/>
      <c r="EU189" s="162"/>
      <c r="EV189" s="162"/>
      <c r="EW189" s="162"/>
      <c r="EX189" s="162"/>
      <c r="EY189" s="162"/>
      <c r="EZ189" s="162"/>
      <c r="FA189" s="162"/>
      <c r="FB189" s="162"/>
      <c r="FC189" s="162"/>
      <c r="FD189" s="162"/>
      <c r="FE189" s="162"/>
      <c r="FF189" s="162"/>
      <c r="FG189" s="162"/>
      <c r="FH189" s="162"/>
      <c r="FI189" s="162"/>
      <c r="FJ189" s="162"/>
      <c r="FK189" s="162"/>
      <c r="FL189" s="162"/>
      <c r="FM189" s="162"/>
      <c r="FN189" s="162"/>
      <c r="FO189" s="162"/>
      <c r="FP189" s="162"/>
      <c r="FQ189" s="162"/>
      <c r="FR189" s="162"/>
      <c r="FS189" s="162"/>
      <c r="FT189" s="162"/>
      <c r="FU189" s="162"/>
      <c r="FV189" s="162"/>
      <c r="FW189" s="162"/>
      <c r="FX189" s="162"/>
      <c r="FY189" s="162"/>
      <c r="FZ189" s="162"/>
      <c r="GA189" s="162"/>
      <c r="GB189" s="162"/>
      <c r="GC189" s="162"/>
      <c r="GD189" s="162"/>
      <c r="GE189" s="162"/>
      <c r="GF189" s="162"/>
      <c r="GG189" s="162"/>
      <c r="GH189" s="162"/>
      <c r="GI189" s="162"/>
      <c r="GJ189" s="162"/>
      <c r="GK189" s="162"/>
      <c r="GL189" s="162"/>
      <c r="GM189" s="162"/>
      <c r="GN189" s="162"/>
      <c r="GO189" s="162"/>
      <c r="GP189" s="162"/>
      <c r="GQ189" s="162"/>
      <c r="GR189" s="162"/>
      <c r="GS189" s="162"/>
      <c r="GT189" s="162"/>
      <c r="GU189" s="162"/>
      <c r="GV189" s="162"/>
      <c r="GW189" s="162"/>
      <c r="GX189" s="162"/>
      <c r="GY189" s="162"/>
      <c r="GZ189" s="162"/>
      <c r="HA189" s="162"/>
      <c r="HB189" s="162"/>
      <c r="HC189" s="162"/>
      <c r="HD189" s="162"/>
      <c r="HE189" s="162"/>
      <c r="HF189" s="162"/>
      <c r="HG189" s="162"/>
      <c r="HH189" s="162"/>
      <c r="HI189" s="162"/>
      <c r="HJ189" s="162"/>
      <c r="HK189" s="162"/>
      <c r="HL189" s="162"/>
      <c r="HM189" s="162"/>
      <c r="HN189" s="162"/>
      <c r="HO189" s="162"/>
      <c r="HP189" s="162"/>
      <c r="HQ189" s="162"/>
      <c r="HR189" s="162"/>
      <c r="HS189" s="162"/>
      <c r="HT189" s="162"/>
      <c r="HU189" s="162"/>
      <c r="HV189" s="162"/>
      <c r="HW189" s="162"/>
      <c r="HX189" s="162"/>
      <c r="HY189" s="162"/>
      <c r="HZ189" s="162"/>
      <c r="IA189" s="162"/>
      <c r="IB189" s="162"/>
      <c r="IC189" s="162"/>
      <c r="ID189" s="162"/>
      <c r="IE189" s="162"/>
      <c r="IF189" s="162"/>
      <c r="IG189" s="162"/>
      <c r="IH189" s="162"/>
      <c r="II189" s="162"/>
      <c r="IJ189" s="162"/>
      <c r="IK189" s="162"/>
      <c r="IL189" s="162"/>
      <c r="IM189" s="162"/>
      <c r="IN189" s="162"/>
    </row>
    <row r="190" spans="1:248" ht="147">
      <c r="A190" s="163">
        <v>59</v>
      </c>
      <c r="B190" s="164" t="s">
        <v>1511</v>
      </c>
      <c r="C190" s="184" t="s">
        <v>1264</v>
      </c>
      <c r="D190" s="184" t="s">
        <v>1265</v>
      </c>
      <c r="E190" s="164">
        <v>12</v>
      </c>
      <c r="F190" s="164" t="s">
        <v>2884</v>
      </c>
      <c r="G190" s="96"/>
      <c r="H190" s="101"/>
      <c r="I190" s="164" t="s">
        <v>2885</v>
      </c>
      <c r="J190" s="164" t="s">
        <v>578</v>
      </c>
      <c r="K190" s="173">
        <v>3749.2</v>
      </c>
      <c r="L190" s="164">
        <v>26.78</v>
      </c>
      <c r="M190" s="164">
        <v>3958.52</v>
      </c>
      <c r="N190" s="164">
        <v>3958.52</v>
      </c>
      <c r="O190" s="173">
        <v>3749.2</v>
      </c>
      <c r="P190" s="115">
        <v>1</v>
      </c>
      <c r="Q190" s="116"/>
      <c r="R190" s="116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  <c r="BL190" s="162"/>
      <c r="BM190" s="162"/>
      <c r="BN190" s="162"/>
      <c r="BO190" s="162"/>
      <c r="BP190" s="162"/>
      <c r="BQ190" s="162"/>
      <c r="BR190" s="162"/>
      <c r="BS190" s="162"/>
      <c r="BT190" s="162"/>
      <c r="BU190" s="162"/>
      <c r="BV190" s="162"/>
      <c r="BW190" s="162"/>
      <c r="BX190" s="162"/>
      <c r="BY190" s="162"/>
      <c r="BZ190" s="162"/>
      <c r="CA190" s="162"/>
      <c r="CB190" s="162"/>
      <c r="CC190" s="162"/>
      <c r="CD190" s="162"/>
      <c r="CE190" s="162"/>
      <c r="CF190" s="162"/>
      <c r="CG190" s="162"/>
      <c r="CH190" s="162"/>
      <c r="CI190" s="162"/>
      <c r="CJ190" s="162"/>
      <c r="CK190" s="162"/>
      <c r="CL190" s="162"/>
      <c r="CM190" s="162"/>
      <c r="CN190" s="162"/>
      <c r="CO190" s="162"/>
      <c r="CP190" s="162"/>
      <c r="CQ190" s="162"/>
      <c r="CR190" s="162"/>
      <c r="CS190" s="162"/>
      <c r="CT190" s="162"/>
      <c r="CU190" s="162"/>
      <c r="CV190" s="162"/>
      <c r="CW190" s="162"/>
      <c r="CX190" s="162"/>
      <c r="CY190" s="162"/>
      <c r="CZ190" s="162"/>
      <c r="DA190" s="162"/>
      <c r="DB190" s="162"/>
      <c r="DC190" s="162"/>
      <c r="DD190" s="162"/>
      <c r="DE190" s="162"/>
      <c r="DF190" s="162"/>
      <c r="DG190" s="162"/>
      <c r="DH190" s="162"/>
      <c r="DI190" s="162"/>
      <c r="DJ190" s="162"/>
      <c r="DK190" s="162"/>
      <c r="DL190" s="162"/>
      <c r="DM190" s="162"/>
      <c r="DN190" s="162"/>
      <c r="DO190" s="162"/>
      <c r="DP190" s="162"/>
      <c r="DQ190" s="162"/>
      <c r="DR190" s="162"/>
      <c r="DS190" s="162"/>
      <c r="DT190" s="162"/>
      <c r="DU190" s="162"/>
      <c r="DV190" s="162"/>
      <c r="DW190" s="162"/>
      <c r="DX190" s="162"/>
      <c r="DY190" s="162"/>
      <c r="DZ190" s="162"/>
      <c r="EA190" s="162"/>
      <c r="EB190" s="162"/>
      <c r="EC190" s="162"/>
      <c r="ED190" s="162"/>
      <c r="EE190" s="162"/>
      <c r="EF190" s="162"/>
      <c r="EG190" s="162"/>
      <c r="EH190" s="162"/>
      <c r="EI190" s="162"/>
      <c r="EJ190" s="162"/>
      <c r="EK190" s="162"/>
      <c r="EL190" s="162"/>
      <c r="EM190" s="162"/>
      <c r="EN190" s="162"/>
      <c r="EO190" s="162"/>
      <c r="EP190" s="162"/>
      <c r="EQ190" s="162"/>
      <c r="ER190" s="162"/>
      <c r="ES190" s="162"/>
      <c r="ET190" s="162"/>
      <c r="EU190" s="162"/>
      <c r="EV190" s="162"/>
      <c r="EW190" s="162"/>
      <c r="EX190" s="162"/>
      <c r="EY190" s="162"/>
      <c r="EZ190" s="162"/>
      <c r="FA190" s="162"/>
      <c r="FB190" s="162"/>
      <c r="FC190" s="162"/>
      <c r="FD190" s="162"/>
      <c r="FE190" s="162"/>
      <c r="FF190" s="162"/>
      <c r="FG190" s="162"/>
      <c r="FH190" s="162"/>
      <c r="FI190" s="162"/>
      <c r="FJ190" s="162"/>
      <c r="FK190" s="162"/>
      <c r="FL190" s="162"/>
      <c r="FM190" s="162"/>
      <c r="FN190" s="162"/>
      <c r="FO190" s="162"/>
      <c r="FP190" s="162"/>
      <c r="FQ190" s="162"/>
      <c r="FR190" s="162"/>
      <c r="FS190" s="162"/>
      <c r="FT190" s="162"/>
      <c r="FU190" s="162"/>
      <c r="FV190" s="162"/>
      <c r="FW190" s="162"/>
      <c r="FX190" s="162"/>
      <c r="FY190" s="162"/>
      <c r="FZ190" s="162"/>
      <c r="GA190" s="162"/>
      <c r="GB190" s="162"/>
      <c r="GC190" s="162"/>
      <c r="GD190" s="162"/>
      <c r="GE190" s="162"/>
      <c r="GF190" s="162"/>
      <c r="GG190" s="162"/>
      <c r="GH190" s="162"/>
      <c r="GI190" s="162"/>
      <c r="GJ190" s="162"/>
      <c r="GK190" s="162"/>
      <c r="GL190" s="162"/>
      <c r="GM190" s="162"/>
      <c r="GN190" s="162"/>
      <c r="GO190" s="162"/>
      <c r="GP190" s="162"/>
      <c r="GQ190" s="162"/>
      <c r="GR190" s="162"/>
      <c r="GS190" s="162"/>
      <c r="GT190" s="162"/>
      <c r="GU190" s="162"/>
      <c r="GV190" s="162"/>
      <c r="GW190" s="162"/>
      <c r="GX190" s="162"/>
      <c r="GY190" s="162"/>
      <c r="GZ190" s="162"/>
      <c r="HA190" s="162"/>
      <c r="HB190" s="162"/>
      <c r="HC190" s="162"/>
      <c r="HD190" s="162"/>
      <c r="HE190" s="162"/>
      <c r="HF190" s="162"/>
      <c r="HG190" s="162"/>
      <c r="HH190" s="162"/>
      <c r="HI190" s="162"/>
      <c r="HJ190" s="162"/>
      <c r="HK190" s="162"/>
      <c r="HL190" s="162"/>
      <c r="HM190" s="162"/>
      <c r="HN190" s="162"/>
      <c r="HO190" s="162"/>
      <c r="HP190" s="162"/>
      <c r="HQ190" s="162"/>
      <c r="HR190" s="162"/>
      <c r="HS190" s="162"/>
      <c r="HT190" s="162"/>
      <c r="HU190" s="162"/>
      <c r="HV190" s="162"/>
      <c r="HW190" s="162"/>
      <c r="HX190" s="162"/>
      <c r="HY190" s="162"/>
      <c r="HZ190" s="162"/>
      <c r="IA190" s="162"/>
      <c r="IB190" s="162"/>
      <c r="IC190" s="162"/>
      <c r="ID190" s="162"/>
      <c r="IE190" s="162"/>
      <c r="IF190" s="162"/>
      <c r="IG190" s="162"/>
      <c r="IH190" s="162"/>
      <c r="II190" s="162"/>
      <c r="IJ190" s="162"/>
      <c r="IK190" s="162"/>
      <c r="IL190" s="162"/>
      <c r="IM190" s="162"/>
      <c r="IN190" s="162"/>
    </row>
    <row r="191" spans="1:248" ht="63">
      <c r="A191" s="222">
        <v>59</v>
      </c>
      <c r="B191" s="254" t="s">
        <v>1511</v>
      </c>
      <c r="C191" s="279" t="s">
        <v>1264</v>
      </c>
      <c r="D191" s="279" t="s">
        <v>1265</v>
      </c>
      <c r="E191" s="254">
        <v>12</v>
      </c>
      <c r="F191" s="254" t="s">
        <v>1039</v>
      </c>
      <c r="G191" s="254"/>
      <c r="H191" s="254"/>
      <c r="I191" s="254" t="s">
        <v>1726</v>
      </c>
      <c r="J191" s="254" t="s">
        <v>1724</v>
      </c>
      <c r="K191" s="403">
        <v>3794</v>
      </c>
      <c r="L191" s="404">
        <v>3794</v>
      </c>
      <c r="M191" s="403">
        <v>3958.52</v>
      </c>
      <c r="N191" s="403">
        <v>3958.52</v>
      </c>
      <c r="O191" s="403">
        <v>3794</v>
      </c>
      <c r="P191" s="115">
        <v>2</v>
      </c>
      <c r="Q191" s="116"/>
      <c r="R191" s="116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  <c r="BI191" s="162"/>
      <c r="BJ191" s="162"/>
      <c r="BK191" s="162"/>
      <c r="BL191" s="162"/>
      <c r="BM191" s="162"/>
      <c r="BN191" s="162"/>
      <c r="BO191" s="162"/>
      <c r="BP191" s="162"/>
      <c r="BQ191" s="162"/>
      <c r="BR191" s="162"/>
      <c r="BS191" s="162"/>
      <c r="BT191" s="162"/>
      <c r="BU191" s="162"/>
      <c r="BV191" s="162"/>
      <c r="BW191" s="162"/>
      <c r="BX191" s="162"/>
      <c r="BY191" s="162"/>
      <c r="BZ191" s="162"/>
      <c r="CA191" s="162"/>
      <c r="CB191" s="162"/>
      <c r="CC191" s="162"/>
      <c r="CD191" s="162"/>
      <c r="CE191" s="162"/>
      <c r="CF191" s="162"/>
      <c r="CG191" s="162"/>
      <c r="CH191" s="162"/>
      <c r="CI191" s="162"/>
      <c r="CJ191" s="162"/>
      <c r="CK191" s="162"/>
      <c r="CL191" s="162"/>
      <c r="CM191" s="162"/>
      <c r="CN191" s="162"/>
      <c r="CO191" s="162"/>
      <c r="CP191" s="162"/>
      <c r="CQ191" s="162"/>
      <c r="CR191" s="162"/>
      <c r="CS191" s="162"/>
      <c r="CT191" s="162"/>
      <c r="CU191" s="162"/>
      <c r="CV191" s="162"/>
      <c r="CW191" s="162"/>
      <c r="CX191" s="162"/>
      <c r="CY191" s="162"/>
      <c r="CZ191" s="162"/>
      <c r="DA191" s="162"/>
      <c r="DB191" s="162"/>
      <c r="DC191" s="162"/>
      <c r="DD191" s="162"/>
      <c r="DE191" s="162"/>
      <c r="DF191" s="162"/>
      <c r="DG191" s="162"/>
      <c r="DH191" s="162"/>
      <c r="DI191" s="162"/>
      <c r="DJ191" s="162"/>
      <c r="DK191" s="162"/>
      <c r="DL191" s="162"/>
      <c r="DM191" s="162"/>
      <c r="DN191" s="162"/>
      <c r="DO191" s="162"/>
      <c r="DP191" s="162"/>
      <c r="DQ191" s="162"/>
      <c r="DR191" s="162"/>
      <c r="DS191" s="162"/>
      <c r="DT191" s="162"/>
      <c r="DU191" s="162"/>
      <c r="DV191" s="162"/>
      <c r="DW191" s="162"/>
      <c r="DX191" s="162"/>
      <c r="DY191" s="162"/>
      <c r="DZ191" s="162"/>
      <c r="EA191" s="162"/>
      <c r="EB191" s="162"/>
      <c r="EC191" s="162"/>
      <c r="ED191" s="162"/>
      <c r="EE191" s="162"/>
      <c r="EF191" s="162"/>
      <c r="EG191" s="162"/>
      <c r="EH191" s="162"/>
      <c r="EI191" s="162"/>
      <c r="EJ191" s="162"/>
      <c r="EK191" s="162"/>
      <c r="EL191" s="162"/>
      <c r="EM191" s="162"/>
      <c r="EN191" s="162"/>
      <c r="EO191" s="162"/>
      <c r="EP191" s="162"/>
      <c r="EQ191" s="162"/>
      <c r="ER191" s="162"/>
      <c r="ES191" s="162"/>
      <c r="ET191" s="162"/>
      <c r="EU191" s="162"/>
      <c r="EV191" s="162"/>
      <c r="EW191" s="162"/>
      <c r="EX191" s="162"/>
      <c r="EY191" s="162"/>
      <c r="EZ191" s="162"/>
      <c r="FA191" s="162"/>
      <c r="FB191" s="162"/>
      <c r="FC191" s="162"/>
      <c r="FD191" s="162"/>
      <c r="FE191" s="162"/>
      <c r="FF191" s="162"/>
      <c r="FG191" s="162"/>
      <c r="FH191" s="162"/>
      <c r="FI191" s="162"/>
      <c r="FJ191" s="162"/>
      <c r="FK191" s="162"/>
      <c r="FL191" s="162"/>
      <c r="FM191" s="162"/>
      <c r="FN191" s="162"/>
      <c r="FO191" s="162"/>
      <c r="FP191" s="162"/>
      <c r="FQ191" s="162"/>
      <c r="FR191" s="162"/>
      <c r="FS191" s="162"/>
      <c r="FT191" s="162"/>
      <c r="FU191" s="162"/>
      <c r="FV191" s="162"/>
      <c r="FW191" s="162"/>
      <c r="FX191" s="162"/>
      <c r="FY191" s="162"/>
      <c r="FZ191" s="162"/>
      <c r="GA191" s="162"/>
      <c r="GB191" s="162"/>
      <c r="GC191" s="162"/>
      <c r="GD191" s="162"/>
      <c r="GE191" s="162"/>
      <c r="GF191" s="162"/>
      <c r="GG191" s="162"/>
      <c r="GH191" s="162"/>
      <c r="GI191" s="162"/>
      <c r="GJ191" s="162"/>
      <c r="GK191" s="162"/>
      <c r="GL191" s="162"/>
      <c r="GM191" s="162"/>
      <c r="GN191" s="162"/>
      <c r="GO191" s="162"/>
      <c r="GP191" s="162"/>
      <c r="GQ191" s="162"/>
      <c r="GR191" s="162"/>
      <c r="GS191" s="162"/>
      <c r="GT191" s="162"/>
      <c r="GU191" s="162"/>
      <c r="GV191" s="162"/>
      <c r="GW191" s="162"/>
      <c r="GX191" s="162"/>
      <c r="GY191" s="162"/>
      <c r="GZ191" s="162"/>
      <c r="HA191" s="162"/>
      <c r="HB191" s="162"/>
      <c r="HC191" s="162"/>
      <c r="HD191" s="162"/>
      <c r="HE191" s="162"/>
      <c r="HF191" s="162"/>
      <c r="HG191" s="162"/>
      <c r="HH191" s="162"/>
      <c r="HI191" s="162"/>
      <c r="HJ191" s="162"/>
      <c r="HK191" s="162"/>
      <c r="HL191" s="162"/>
      <c r="HM191" s="162"/>
      <c r="HN191" s="162"/>
      <c r="HO191" s="162"/>
      <c r="HP191" s="162"/>
      <c r="HQ191" s="162"/>
      <c r="HR191" s="162"/>
      <c r="HS191" s="162"/>
      <c r="HT191" s="162"/>
      <c r="HU191" s="162"/>
      <c r="HV191" s="162"/>
      <c r="HW191" s="162"/>
      <c r="HX191" s="162"/>
      <c r="HY191" s="162"/>
      <c r="HZ191" s="162"/>
      <c r="IA191" s="162"/>
      <c r="IB191" s="162"/>
      <c r="IC191" s="162"/>
      <c r="ID191" s="162"/>
      <c r="IE191" s="162"/>
      <c r="IF191" s="162"/>
      <c r="IG191" s="162"/>
      <c r="IH191" s="162"/>
      <c r="II191" s="162"/>
      <c r="IJ191" s="162"/>
      <c r="IK191" s="162"/>
      <c r="IL191" s="162"/>
      <c r="IM191" s="162"/>
      <c r="IN191" s="162"/>
    </row>
    <row r="192" spans="1:248" ht="147">
      <c r="A192" s="226">
        <v>59</v>
      </c>
      <c r="B192" s="101" t="s">
        <v>1511</v>
      </c>
      <c r="C192" s="276" t="s">
        <v>1264</v>
      </c>
      <c r="D192" s="276" t="s">
        <v>1265</v>
      </c>
      <c r="E192" s="101">
        <v>12</v>
      </c>
      <c r="F192" s="90" t="s">
        <v>511</v>
      </c>
      <c r="G192" s="96" t="s">
        <v>512</v>
      </c>
      <c r="H192" s="101">
        <v>140</v>
      </c>
      <c r="I192" s="90" t="s">
        <v>1153</v>
      </c>
      <c r="J192" s="90" t="s">
        <v>1124</v>
      </c>
      <c r="K192" s="276">
        <v>3800.4</v>
      </c>
      <c r="L192" s="277">
        <v>22.6214</v>
      </c>
      <c r="M192" s="278">
        <v>3958.52</v>
      </c>
      <c r="N192" s="101">
        <v>3958.52</v>
      </c>
      <c r="O192" s="278">
        <v>3800.4</v>
      </c>
      <c r="P192" s="115">
        <v>3</v>
      </c>
      <c r="Q192" s="116"/>
      <c r="R192" s="116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  <c r="BI192" s="162"/>
      <c r="BJ192" s="162"/>
      <c r="BK192" s="162"/>
      <c r="BL192" s="162"/>
      <c r="BM192" s="162"/>
      <c r="BN192" s="162"/>
      <c r="BO192" s="162"/>
      <c r="BP192" s="162"/>
      <c r="BQ192" s="162"/>
      <c r="BR192" s="162"/>
      <c r="BS192" s="162"/>
      <c r="BT192" s="162"/>
      <c r="BU192" s="162"/>
      <c r="BV192" s="162"/>
      <c r="BW192" s="162"/>
      <c r="BX192" s="162"/>
      <c r="BY192" s="162"/>
      <c r="BZ192" s="162"/>
      <c r="CA192" s="162"/>
      <c r="CB192" s="162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2"/>
      <c r="CM192" s="162"/>
      <c r="CN192" s="162"/>
      <c r="CO192" s="162"/>
      <c r="CP192" s="162"/>
      <c r="CQ192" s="162"/>
      <c r="CR192" s="162"/>
      <c r="CS192" s="162"/>
      <c r="CT192" s="162"/>
      <c r="CU192" s="162"/>
      <c r="CV192" s="162"/>
      <c r="CW192" s="162"/>
      <c r="CX192" s="162"/>
      <c r="CY192" s="162"/>
      <c r="CZ192" s="162"/>
      <c r="DA192" s="162"/>
      <c r="DB192" s="162"/>
      <c r="DC192" s="162"/>
      <c r="DD192" s="162"/>
      <c r="DE192" s="162"/>
      <c r="DF192" s="162"/>
      <c r="DG192" s="162"/>
      <c r="DH192" s="162"/>
      <c r="DI192" s="162"/>
      <c r="DJ192" s="162"/>
      <c r="DK192" s="162"/>
      <c r="DL192" s="162"/>
      <c r="DM192" s="162"/>
      <c r="DN192" s="162"/>
      <c r="DO192" s="162"/>
      <c r="DP192" s="162"/>
      <c r="DQ192" s="162"/>
      <c r="DR192" s="162"/>
      <c r="DS192" s="162"/>
      <c r="DT192" s="162"/>
      <c r="DU192" s="162"/>
      <c r="DV192" s="162"/>
      <c r="DW192" s="162"/>
      <c r="DX192" s="162"/>
      <c r="DY192" s="162"/>
      <c r="DZ192" s="162"/>
      <c r="EA192" s="162"/>
      <c r="EB192" s="162"/>
      <c r="EC192" s="162"/>
      <c r="ED192" s="162"/>
      <c r="EE192" s="162"/>
      <c r="EF192" s="162"/>
      <c r="EG192" s="162"/>
      <c r="EH192" s="162"/>
      <c r="EI192" s="162"/>
      <c r="EJ192" s="162"/>
      <c r="EK192" s="162"/>
      <c r="EL192" s="162"/>
      <c r="EM192" s="162"/>
      <c r="EN192" s="162"/>
      <c r="EO192" s="162"/>
      <c r="EP192" s="162"/>
      <c r="EQ192" s="162"/>
      <c r="ER192" s="162"/>
      <c r="ES192" s="162"/>
      <c r="ET192" s="162"/>
      <c r="EU192" s="162"/>
      <c r="EV192" s="162"/>
      <c r="EW192" s="162"/>
      <c r="EX192" s="162"/>
      <c r="EY192" s="162"/>
      <c r="EZ192" s="162"/>
      <c r="FA192" s="162"/>
      <c r="FB192" s="162"/>
      <c r="FC192" s="162"/>
      <c r="FD192" s="162"/>
      <c r="FE192" s="162"/>
      <c r="FF192" s="162"/>
      <c r="FG192" s="162"/>
      <c r="FH192" s="162"/>
      <c r="FI192" s="162"/>
      <c r="FJ192" s="162"/>
      <c r="FK192" s="162"/>
      <c r="FL192" s="162"/>
      <c r="FM192" s="162"/>
      <c r="FN192" s="162"/>
      <c r="FO192" s="162"/>
      <c r="FP192" s="162"/>
      <c r="FQ192" s="162"/>
      <c r="FR192" s="162"/>
      <c r="FS192" s="162"/>
      <c r="FT192" s="162"/>
      <c r="FU192" s="162"/>
      <c r="FV192" s="162"/>
      <c r="FW192" s="162"/>
      <c r="FX192" s="162"/>
      <c r="FY192" s="162"/>
      <c r="FZ192" s="162"/>
      <c r="GA192" s="162"/>
      <c r="GB192" s="162"/>
      <c r="GC192" s="162"/>
      <c r="GD192" s="162"/>
      <c r="GE192" s="162"/>
      <c r="GF192" s="162"/>
      <c r="GG192" s="162"/>
      <c r="GH192" s="162"/>
      <c r="GI192" s="162"/>
      <c r="GJ192" s="162"/>
      <c r="GK192" s="162"/>
      <c r="GL192" s="162"/>
      <c r="GM192" s="162"/>
      <c r="GN192" s="162"/>
      <c r="GO192" s="162"/>
      <c r="GP192" s="162"/>
      <c r="GQ192" s="162"/>
      <c r="GR192" s="162"/>
      <c r="GS192" s="162"/>
      <c r="GT192" s="162"/>
      <c r="GU192" s="162"/>
      <c r="GV192" s="162"/>
      <c r="GW192" s="162"/>
      <c r="GX192" s="162"/>
      <c r="GY192" s="162"/>
      <c r="GZ192" s="162"/>
      <c r="HA192" s="162"/>
      <c r="HB192" s="162"/>
      <c r="HC192" s="162"/>
      <c r="HD192" s="162"/>
      <c r="HE192" s="162"/>
      <c r="HF192" s="162"/>
      <c r="HG192" s="162"/>
      <c r="HH192" s="162"/>
      <c r="HI192" s="162"/>
      <c r="HJ192" s="162"/>
      <c r="HK192" s="162"/>
      <c r="HL192" s="162"/>
      <c r="HM192" s="162"/>
      <c r="HN192" s="162"/>
      <c r="HO192" s="162"/>
      <c r="HP192" s="162"/>
      <c r="HQ192" s="162"/>
      <c r="HR192" s="162"/>
      <c r="HS192" s="162"/>
      <c r="HT192" s="162"/>
      <c r="HU192" s="162"/>
      <c r="HV192" s="162"/>
      <c r="HW192" s="162"/>
      <c r="HX192" s="162"/>
      <c r="HY192" s="162"/>
      <c r="HZ192" s="162"/>
      <c r="IA192" s="162"/>
      <c r="IB192" s="162"/>
      <c r="IC192" s="162"/>
      <c r="ID192" s="162"/>
      <c r="IE192" s="162"/>
      <c r="IF192" s="162"/>
      <c r="IG192" s="162"/>
      <c r="IH192" s="162"/>
      <c r="II192" s="162"/>
      <c r="IJ192" s="162"/>
      <c r="IK192" s="162"/>
      <c r="IL192" s="162"/>
      <c r="IM192" s="162"/>
      <c r="IN192" s="162"/>
    </row>
    <row r="193" spans="1:248" ht="21">
      <c r="A193" s="167"/>
      <c r="B193" s="168"/>
      <c r="C193" s="214"/>
      <c r="D193" s="214"/>
      <c r="E193" s="168"/>
      <c r="F193" s="168"/>
      <c r="G193" s="111"/>
      <c r="H193" s="137"/>
      <c r="I193" s="168"/>
      <c r="J193" s="168"/>
      <c r="K193" s="204"/>
      <c r="L193" s="168"/>
      <c r="M193" s="168"/>
      <c r="N193" s="168"/>
      <c r="O193" s="168"/>
      <c r="P193" s="133"/>
      <c r="Q193" s="133"/>
      <c r="R193" s="133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  <c r="BI193" s="162"/>
      <c r="BJ193" s="162"/>
      <c r="BK193" s="162"/>
      <c r="BL193" s="162"/>
      <c r="BM193" s="162"/>
      <c r="BN193" s="162"/>
      <c r="BO193" s="162"/>
      <c r="BP193" s="162"/>
      <c r="BQ193" s="162"/>
      <c r="BR193" s="162"/>
      <c r="BS193" s="162"/>
      <c r="BT193" s="162"/>
      <c r="BU193" s="162"/>
      <c r="BV193" s="162"/>
      <c r="BW193" s="162"/>
      <c r="BX193" s="162"/>
      <c r="BY193" s="162"/>
      <c r="BZ193" s="162"/>
      <c r="CA193" s="162"/>
      <c r="CB193" s="162"/>
      <c r="CC193" s="162"/>
      <c r="CD193" s="162"/>
      <c r="CE193" s="162"/>
      <c r="CF193" s="162"/>
      <c r="CG193" s="162"/>
      <c r="CH193" s="162"/>
      <c r="CI193" s="162"/>
      <c r="CJ193" s="162"/>
      <c r="CK193" s="162"/>
      <c r="CL193" s="162"/>
      <c r="CM193" s="162"/>
      <c r="CN193" s="162"/>
      <c r="CO193" s="162"/>
      <c r="CP193" s="162"/>
      <c r="CQ193" s="162"/>
      <c r="CR193" s="162"/>
      <c r="CS193" s="162"/>
      <c r="CT193" s="162"/>
      <c r="CU193" s="162"/>
      <c r="CV193" s="162"/>
      <c r="CW193" s="162"/>
      <c r="CX193" s="162"/>
      <c r="CY193" s="162"/>
      <c r="CZ193" s="162"/>
      <c r="DA193" s="162"/>
      <c r="DB193" s="162"/>
      <c r="DC193" s="162"/>
      <c r="DD193" s="162"/>
      <c r="DE193" s="162"/>
      <c r="DF193" s="162"/>
      <c r="DG193" s="162"/>
      <c r="DH193" s="162"/>
      <c r="DI193" s="162"/>
      <c r="DJ193" s="162"/>
      <c r="DK193" s="162"/>
      <c r="DL193" s="162"/>
      <c r="DM193" s="162"/>
      <c r="DN193" s="162"/>
      <c r="DO193" s="162"/>
      <c r="DP193" s="162"/>
      <c r="DQ193" s="162"/>
      <c r="DR193" s="162"/>
      <c r="DS193" s="162"/>
      <c r="DT193" s="162"/>
      <c r="DU193" s="162"/>
      <c r="DV193" s="162"/>
      <c r="DW193" s="162"/>
      <c r="DX193" s="162"/>
      <c r="DY193" s="162"/>
      <c r="DZ193" s="162"/>
      <c r="EA193" s="162"/>
      <c r="EB193" s="162"/>
      <c r="EC193" s="162"/>
      <c r="ED193" s="162"/>
      <c r="EE193" s="162"/>
      <c r="EF193" s="162"/>
      <c r="EG193" s="162"/>
      <c r="EH193" s="162"/>
      <c r="EI193" s="162"/>
      <c r="EJ193" s="162"/>
      <c r="EK193" s="162"/>
      <c r="EL193" s="162"/>
      <c r="EM193" s="162"/>
      <c r="EN193" s="162"/>
      <c r="EO193" s="162"/>
      <c r="EP193" s="162"/>
      <c r="EQ193" s="162"/>
      <c r="ER193" s="162"/>
      <c r="ES193" s="162"/>
      <c r="ET193" s="162"/>
      <c r="EU193" s="162"/>
      <c r="EV193" s="162"/>
      <c r="EW193" s="162"/>
      <c r="EX193" s="162"/>
      <c r="EY193" s="162"/>
      <c r="EZ193" s="162"/>
      <c r="FA193" s="162"/>
      <c r="FB193" s="162"/>
      <c r="FC193" s="162"/>
      <c r="FD193" s="162"/>
      <c r="FE193" s="162"/>
      <c r="FF193" s="162"/>
      <c r="FG193" s="162"/>
      <c r="FH193" s="162"/>
      <c r="FI193" s="162"/>
      <c r="FJ193" s="162"/>
      <c r="FK193" s="162"/>
      <c r="FL193" s="162"/>
      <c r="FM193" s="162"/>
      <c r="FN193" s="162"/>
      <c r="FO193" s="162"/>
      <c r="FP193" s="162"/>
      <c r="FQ193" s="162"/>
      <c r="FR193" s="162"/>
      <c r="FS193" s="162"/>
      <c r="FT193" s="162"/>
      <c r="FU193" s="162"/>
      <c r="FV193" s="162"/>
      <c r="FW193" s="162"/>
      <c r="FX193" s="162"/>
      <c r="FY193" s="162"/>
      <c r="FZ193" s="162"/>
      <c r="GA193" s="162"/>
      <c r="GB193" s="162"/>
      <c r="GC193" s="162"/>
      <c r="GD193" s="162"/>
      <c r="GE193" s="162"/>
      <c r="GF193" s="162"/>
      <c r="GG193" s="162"/>
      <c r="GH193" s="162"/>
      <c r="GI193" s="162"/>
      <c r="GJ193" s="162"/>
      <c r="GK193" s="162"/>
      <c r="GL193" s="162"/>
      <c r="GM193" s="162"/>
      <c r="GN193" s="162"/>
      <c r="GO193" s="162"/>
      <c r="GP193" s="162"/>
      <c r="GQ193" s="162"/>
      <c r="GR193" s="162"/>
      <c r="GS193" s="162"/>
      <c r="GT193" s="162"/>
      <c r="GU193" s="162"/>
      <c r="GV193" s="162"/>
      <c r="GW193" s="162"/>
      <c r="GX193" s="162"/>
      <c r="GY193" s="162"/>
      <c r="GZ193" s="162"/>
      <c r="HA193" s="162"/>
      <c r="HB193" s="162"/>
      <c r="HC193" s="162"/>
      <c r="HD193" s="162"/>
      <c r="HE193" s="162"/>
      <c r="HF193" s="162"/>
      <c r="HG193" s="162"/>
      <c r="HH193" s="162"/>
      <c r="HI193" s="162"/>
      <c r="HJ193" s="162"/>
      <c r="HK193" s="162"/>
      <c r="HL193" s="162"/>
      <c r="HM193" s="162"/>
      <c r="HN193" s="162"/>
      <c r="HO193" s="162"/>
      <c r="HP193" s="162"/>
      <c r="HQ193" s="162"/>
      <c r="HR193" s="162"/>
      <c r="HS193" s="162"/>
      <c r="HT193" s="162"/>
      <c r="HU193" s="162"/>
      <c r="HV193" s="162"/>
      <c r="HW193" s="162"/>
      <c r="HX193" s="162"/>
      <c r="HY193" s="162"/>
      <c r="HZ193" s="162"/>
      <c r="IA193" s="162"/>
      <c r="IB193" s="162"/>
      <c r="IC193" s="162"/>
      <c r="ID193" s="162"/>
      <c r="IE193" s="162"/>
      <c r="IF193" s="162"/>
      <c r="IG193" s="162"/>
      <c r="IH193" s="162"/>
      <c r="II193" s="162"/>
      <c r="IJ193" s="162"/>
      <c r="IK193" s="162"/>
      <c r="IL193" s="162"/>
      <c r="IM193" s="162"/>
      <c r="IN193" s="162"/>
    </row>
    <row r="194" spans="1:248" ht="63">
      <c r="A194" s="222">
        <v>60</v>
      </c>
      <c r="B194" s="254" t="s">
        <v>1511</v>
      </c>
      <c r="C194" s="254" t="s">
        <v>1051</v>
      </c>
      <c r="D194" s="254" t="s">
        <v>1052</v>
      </c>
      <c r="E194" s="254">
        <v>2</v>
      </c>
      <c r="F194" s="254" t="s">
        <v>1040</v>
      </c>
      <c r="G194" s="254"/>
      <c r="H194" s="254"/>
      <c r="I194" s="254" t="s">
        <v>1729</v>
      </c>
      <c r="J194" s="254" t="s">
        <v>1724</v>
      </c>
      <c r="K194" s="403">
        <v>1624.26</v>
      </c>
      <c r="L194" s="404">
        <v>1624.26</v>
      </c>
      <c r="M194" s="403">
        <v>1637.88</v>
      </c>
      <c r="N194" s="403">
        <v>1651.09</v>
      </c>
      <c r="O194" s="403">
        <v>1624.26</v>
      </c>
      <c r="P194" s="115">
        <v>1</v>
      </c>
      <c r="Q194" s="116"/>
      <c r="R194" s="116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  <c r="BI194" s="162"/>
      <c r="BJ194" s="162"/>
      <c r="BK194" s="162"/>
      <c r="BL194" s="162"/>
      <c r="BM194" s="162"/>
      <c r="BN194" s="162"/>
      <c r="BO194" s="162"/>
      <c r="BP194" s="162"/>
      <c r="BQ194" s="162"/>
      <c r="BR194" s="162"/>
      <c r="BS194" s="162"/>
      <c r="BT194" s="162"/>
      <c r="BU194" s="162"/>
      <c r="BV194" s="162"/>
      <c r="BW194" s="162"/>
      <c r="BX194" s="162"/>
      <c r="BY194" s="162"/>
      <c r="BZ194" s="162"/>
      <c r="CA194" s="162"/>
      <c r="CB194" s="162"/>
      <c r="CC194" s="162"/>
      <c r="CD194" s="162"/>
      <c r="CE194" s="162"/>
      <c r="CF194" s="162"/>
      <c r="CG194" s="162"/>
      <c r="CH194" s="162"/>
      <c r="CI194" s="162"/>
      <c r="CJ194" s="162"/>
      <c r="CK194" s="162"/>
      <c r="CL194" s="162"/>
      <c r="CM194" s="162"/>
      <c r="CN194" s="162"/>
      <c r="CO194" s="162"/>
      <c r="CP194" s="162"/>
      <c r="CQ194" s="162"/>
      <c r="CR194" s="162"/>
      <c r="CS194" s="162"/>
      <c r="CT194" s="162"/>
      <c r="CU194" s="162"/>
      <c r="CV194" s="162"/>
      <c r="CW194" s="162"/>
      <c r="CX194" s="162"/>
      <c r="CY194" s="162"/>
      <c r="CZ194" s="162"/>
      <c r="DA194" s="162"/>
      <c r="DB194" s="162"/>
      <c r="DC194" s="162"/>
      <c r="DD194" s="162"/>
      <c r="DE194" s="162"/>
      <c r="DF194" s="162"/>
      <c r="DG194" s="162"/>
      <c r="DH194" s="162"/>
      <c r="DI194" s="162"/>
      <c r="DJ194" s="162"/>
      <c r="DK194" s="162"/>
      <c r="DL194" s="162"/>
      <c r="DM194" s="162"/>
      <c r="DN194" s="162"/>
      <c r="DO194" s="162"/>
      <c r="DP194" s="162"/>
      <c r="DQ194" s="162"/>
      <c r="DR194" s="162"/>
      <c r="DS194" s="162"/>
      <c r="DT194" s="162"/>
      <c r="DU194" s="162"/>
      <c r="DV194" s="162"/>
      <c r="DW194" s="162"/>
      <c r="DX194" s="162"/>
      <c r="DY194" s="162"/>
      <c r="DZ194" s="162"/>
      <c r="EA194" s="162"/>
      <c r="EB194" s="162"/>
      <c r="EC194" s="162"/>
      <c r="ED194" s="162"/>
      <c r="EE194" s="162"/>
      <c r="EF194" s="162"/>
      <c r="EG194" s="162"/>
      <c r="EH194" s="162"/>
      <c r="EI194" s="162"/>
      <c r="EJ194" s="162"/>
      <c r="EK194" s="162"/>
      <c r="EL194" s="162"/>
      <c r="EM194" s="162"/>
      <c r="EN194" s="162"/>
      <c r="EO194" s="162"/>
      <c r="EP194" s="162"/>
      <c r="EQ194" s="162"/>
      <c r="ER194" s="162"/>
      <c r="ES194" s="162"/>
      <c r="ET194" s="162"/>
      <c r="EU194" s="162"/>
      <c r="EV194" s="162"/>
      <c r="EW194" s="162"/>
      <c r="EX194" s="162"/>
      <c r="EY194" s="162"/>
      <c r="EZ194" s="162"/>
      <c r="FA194" s="162"/>
      <c r="FB194" s="162"/>
      <c r="FC194" s="162"/>
      <c r="FD194" s="162"/>
      <c r="FE194" s="162"/>
      <c r="FF194" s="162"/>
      <c r="FG194" s="162"/>
      <c r="FH194" s="162"/>
      <c r="FI194" s="162"/>
      <c r="FJ194" s="162"/>
      <c r="FK194" s="162"/>
      <c r="FL194" s="162"/>
      <c r="FM194" s="162"/>
      <c r="FN194" s="162"/>
      <c r="FO194" s="162"/>
      <c r="FP194" s="162"/>
      <c r="FQ194" s="162"/>
      <c r="FR194" s="162"/>
      <c r="FS194" s="162"/>
      <c r="FT194" s="162"/>
      <c r="FU194" s="162"/>
      <c r="FV194" s="162"/>
      <c r="FW194" s="162"/>
      <c r="FX194" s="162"/>
      <c r="FY194" s="162"/>
      <c r="FZ194" s="162"/>
      <c r="GA194" s="162"/>
      <c r="GB194" s="162"/>
      <c r="GC194" s="162"/>
      <c r="GD194" s="162"/>
      <c r="GE194" s="162"/>
      <c r="GF194" s="162"/>
      <c r="GG194" s="162"/>
      <c r="GH194" s="162"/>
      <c r="GI194" s="162"/>
      <c r="GJ194" s="162"/>
      <c r="GK194" s="162"/>
      <c r="GL194" s="162"/>
      <c r="GM194" s="162"/>
      <c r="GN194" s="162"/>
      <c r="GO194" s="162"/>
      <c r="GP194" s="162"/>
      <c r="GQ194" s="162"/>
      <c r="GR194" s="162"/>
      <c r="GS194" s="162"/>
      <c r="GT194" s="162"/>
      <c r="GU194" s="162"/>
      <c r="GV194" s="162"/>
      <c r="GW194" s="162"/>
      <c r="GX194" s="162"/>
      <c r="GY194" s="162"/>
      <c r="GZ194" s="162"/>
      <c r="HA194" s="162"/>
      <c r="HB194" s="162"/>
      <c r="HC194" s="162"/>
      <c r="HD194" s="162"/>
      <c r="HE194" s="162"/>
      <c r="HF194" s="162"/>
      <c r="HG194" s="162"/>
      <c r="HH194" s="162"/>
      <c r="HI194" s="162"/>
      <c r="HJ194" s="162"/>
      <c r="HK194" s="162"/>
      <c r="HL194" s="162"/>
      <c r="HM194" s="162"/>
      <c r="HN194" s="162"/>
      <c r="HO194" s="162"/>
      <c r="HP194" s="162"/>
      <c r="HQ194" s="162"/>
      <c r="HR194" s="162"/>
      <c r="HS194" s="162"/>
      <c r="HT194" s="162"/>
      <c r="HU194" s="162"/>
      <c r="HV194" s="162"/>
      <c r="HW194" s="162"/>
      <c r="HX194" s="162"/>
      <c r="HY194" s="162"/>
      <c r="HZ194" s="162"/>
      <c r="IA194" s="162"/>
      <c r="IB194" s="162"/>
      <c r="IC194" s="162"/>
      <c r="ID194" s="162"/>
      <c r="IE194" s="162"/>
      <c r="IF194" s="162"/>
      <c r="IG194" s="162"/>
      <c r="IH194" s="162"/>
      <c r="II194" s="162"/>
      <c r="IJ194" s="162"/>
      <c r="IK194" s="162"/>
      <c r="IL194" s="162"/>
      <c r="IM194" s="162"/>
      <c r="IN194" s="162"/>
    </row>
    <row r="195" spans="1:248" ht="189">
      <c r="A195" s="222">
        <v>60</v>
      </c>
      <c r="B195" s="254" t="s">
        <v>1511</v>
      </c>
      <c r="C195" s="254" t="s">
        <v>1051</v>
      </c>
      <c r="D195" s="254" t="s">
        <v>1052</v>
      </c>
      <c r="E195" s="254">
        <v>2</v>
      </c>
      <c r="F195" s="254" t="s">
        <v>2631</v>
      </c>
      <c r="G195" s="254"/>
      <c r="H195" s="254"/>
      <c r="I195" s="254" t="s">
        <v>167</v>
      </c>
      <c r="J195" s="254" t="s">
        <v>147</v>
      </c>
      <c r="K195" s="254">
        <v>1627.88</v>
      </c>
      <c r="L195" s="466">
        <f>K195</f>
        <v>1627.88</v>
      </c>
      <c r="M195" s="254">
        <v>1637.88</v>
      </c>
      <c r="N195" s="254">
        <v>1637.88</v>
      </c>
      <c r="O195" s="254">
        <v>1627.88</v>
      </c>
      <c r="P195" s="115">
        <v>2</v>
      </c>
      <c r="Q195" s="116"/>
      <c r="R195" s="116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2"/>
      <c r="BO195" s="162"/>
      <c r="BP195" s="162"/>
      <c r="BQ195" s="162"/>
      <c r="BR195" s="162"/>
      <c r="BS195" s="162"/>
      <c r="BT195" s="162"/>
      <c r="BU195" s="162"/>
      <c r="BV195" s="162"/>
      <c r="BW195" s="162"/>
      <c r="BX195" s="162"/>
      <c r="BY195" s="162"/>
      <c r="BZ195" s="162"/>
      <c r="CA195" s="162"/>
      <c r="CB195" s="162"/>
      <c r="CC195" s="162"/>
      <c r="CD195" s="162"/>
      <c r="CE195" s="162"/>
      <c r="CF195" s="162"/>
      <c r="CG195" s="162"/>
      <c r="CH195" s="162"/>
      <c r="CI195" s="162"/>
      <c r="CJ195" s="162"/>
      <c r="CK195" s="162"/>
      <c r="CL195" s="162"/>
      <c r="CM195" s="162"/>
      <c r="CN195" s="162"/>
      <c r="CO195" s="162"/>
      <c r="CP195" s="162"/>
      <c r="CQ195" s="162"/>
      <c r="CR195" s="162"/>
      <c r="CS195" s="162"/>
      <c r="CT195" s="162"/>
      <c r="CU195" s="162"/>
      <c r="CV195" s="162"/>
      <c r="CW195" s="162"/>
      <c r="CX195" s="162"/>
      <c r="CY195" s="162"/>
      <c r="CZ195" s="162"/>
      <c r="DA195" s="162"/>
      <c r="DB195" s="162"/>
      <c r="DC195" s="162"/>
      <c r="DD195" s="162"/>
      <c r="DE195" s="162"/>
      <c r="DF195" s="162"/>
      <c r="DG195" s="162"/>
      <c r="DH195" s="162"/>
      <c r="DI195" s="162"/>
      <c r="DJ195" s="162"/>
      <c r="DK195" s="162"/>
      <c r="DL195" s="162"/>
      <c r="DM195" s="162"/>
      <c r="DN195" s="162"/>
      <c r="DO195" s="162"/>
      <c r="DP195" s="162"/>
      <c r="DQ195" s="162"/>
      <c r="DR195" s="162"/>
      <c r="DS195" s="162"/>
      <c r="DT195" s="162"/>
      <c r="DU195" s="162"/>
      <c r="DV195" s="162"/>
      <c r="DW195" s="162"/>
      <c r="DX195" s="162"/>
      <c r="DY195" s="162"/>
      <c r="DZ195" s="162"/>
      <c r="EA195" s="162"/>
      <c r="EB195" s="162"/>
      <c r="EC195" s="162"/>
      <c r="ED195" s="162"/>
      <c r="EE195" s="162"/>
      <c r="EF195" s="162"/>
      <c r="EG195" s="162"/>
      <c r="EH195" s="162"/>
      <c r="EI195" s="162"/>
      <c r="EJ195" s="162"/>
      <c r="EK195" s="162"/>
      <c r="EL195" s="162"/>
      <c r="EM195" s="162"/>
      <c r="EN195" s="162"/>
      <c r="EO195" s="162"/>
      <c r="EP195" s="162"/>
      <c r="EQ195" s="162"/>
      <c r="ER195" s="162"/>
      <c r="ES195" s="162"/>
      <c r="ET195" s="162"/>
      <c r="EU195" s="162"/>
      <c r="EV195" s="162"/>
      <c r="EW195" s="162"/>
      <c r="EX195" s="162"/>
      <c r="EY195" s="162"/>
      <c r="EZ195" s="162"/>
      <c r="FA195" s="162"/>
      <c r="FB195" s="162"/>
      <c r="FC195" s="162"/>
      <c r="FD195" s="162"/>
      <c r="FE195" s="162"/>
      <c r="FF195" s="162"/>
      <c r="FG195" s="162"/>
      <c r="FH195" s="162"/>
      <c r="FI195" s="162"/>
      <c r="FJ195" s="162"/>
      <c r="FK195" s="162"/>
      <c r="FL195" s="162"/>
      <c r="FM195" s="162"/>
      <c r="FN195" s="162"/>
      <c r="FO195" s="162"/>
      <c r="FP195" s="162"/>
      <c r="FQ195" s="162"/>
      <c r="FR195" s="162"/>
      <c r="FS195" s="162"/>
      <c r="FT195" s="162"/>
      <c r="FU195" s="162"/>
      <c r="FV195" s="162"/>
      <c r="FW195" s="162"/>
      <c r="FX195" s="162"/>
      <c r="FY195" s="162"/>
      <c r="FZ195" s="162"/>
      <c r="GA195" s="162"/>
      <c r="GB195" s="162"/>
      <c r="GC195" s="162"/>
      <c r="GD195" s="162"/>
      <c r="GE195" s="162"/>
      <c r="GF195" s="162"/>
      <c r="GG195" s="162"/>
      <c r="GH195" s="162"/>
      <c r="GI195" s="162"/>
      <c r="GJ195" s="162"/>
      <c r="GK195" s="162"/>
      <c r="GL195" s="162"/>
      <c r="GM195" s="162"/>
      <c r="GN195" s="162"/>
      <c r="GO195" s="162"/>
      <c r="GP195" s="162"/>
      <c r="GQ195" s="162"/>
      <c r="GR195" s="162"/>
      <c r="GS195" s="162"/>
      <c r="GT195" s="162"/>
      <c r="GU195" s="162"/>
      <c r="GV195" s="162"/>
      <c r="GW195" s="162"/>
      <c r="GX195" s="162"/>
      <c r="GY195" s="162"/>
      <c r="GZ195" s="162"/>
      <c r="HA195" s="162"/>
      <c r="HB195" s="162"/>
      <c r="HC195" s="162"/>
      <c r="HD195" s="162"/>
      <c r="HE195" s="162"/>
      <c r="HF195" s="162"/>
      <c r="HG195" s="162"/>
      <c r="HH195" s="162"/>
      <c r="HI195" s="162"/>
      <c r="HJ195" s="162"/>
      <c r="HK195" s="162"/>
      <c r="HL195" s="162"/>
      <c r="HM195" s="162"/>
      <c r="HN195" s="162"/>
      <c r="HO195" s="162"/>
      <c r="HP195" s="162"/>
      <c r="HQ195" s="162"/>
      <c r="HR195" s="162"/>
      <c r="HS195" s="162"/>
      <c r="HT195" s="162"/>
      <c r="HU195" s="162"/>
      <c r="HV195" s="162"/>
      <c r="HW195" s="162"/>
      <c r="HX195" s="162"/>
      <c r="HY195" s="162"/>
      <c r="HZ195" s="162"/>
      <c r="IA195" s="162"/>
      <c r="IB195" s="162"/>
      <c r="IC195" s="162"/>
      <c r="ID195" s="162"/>
      <c r="IE195" s="162"/>
      <c r="IF195" s="162"/>
      <c r="IG195" s="162"/>
      <c r="IH195" s="162"/>
      <c r="II195" s="162"/>
      <c r="IJ195" s="162"/>
      <c r="IK195" s="162"/>
      <c r="IL195" s="162"/>
      <c r="IM195" s="162"/>
      <c r="IN195" s="162"/>
    </row>
    <row r="196" spans="1:248" ht="210">
      <c r="A196" s="226">
        <v>60</v>
      </c>
      <c r="B196" s="101" t="s">
        <v>1511</v>
      </c>
      <c r="C196" s="101" t="s">
        <v>1051</v>
      </c>
      <c r="D196" s="101" t="s">
        <v>1052</v>
      </c>
      <c r="E196" s="101">
        <v>2</v>
      </c>
      <c r="F196" s="90" t="s">
        <v>513</v>
      </c>
      <c r="G196" s="96" t="s">
        <v>775</v>
      </c>
      <c r="H196" s="101">
        <v>1</v>
      </c>
      <c r="I196" s="90" t="s">
        <v>514</v>
      </c>
      <c r="J196" s="90" t="s">
        <v>1124</v>
      </c>
      <c r="K196" s="276">
        <v>1635.6</v>
      </c>
      <c r="L196" s="277">
        <v>1363</v>
      </c>
      <c r="M196" s="278">
        <v>1637.88</v>
      </c>
      <c r="N196" s="101">
        <v>1651.09</v>
      </c>
      <c r="O196" s="278">
        <v>1635.6</v>
      </c>
      <c r="P196" s="115">
        <v>3</v>
      </c>
      <c r="Q196" s="116"/>
      <c r="R196" s="116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62"/>
      <c r="BQ196" s="162"/>
      <c r="BR196" s="162"/>
      <c r="BS196" s="162"/>
      <c r="BT196" s="162"/>
      <c r="BU196" s="162"/>
      <c r="BV196" s="162"/>
      <c r="BW196" s="162"/>
      <c r="BX196" s="162"/>
      <c r="BY196" s="162"/>
      <c r="BZ196" s="162"/>
      <c r="CA196" s="162"/>
      <c r="CB196" s="162"/>
      <c r="CC196" s="162"/>
      <c r="CD196" s="162"/>
      <c r="CE196" s="162"/>
      <c r="CF196" s="162"/>
      <c r="CG196" s="162"/>
      <c r="CH196" s="162"/>
      <c r="CI196" s="162"/>
      <c r="CJ196" s="162"/>
      <c r="CK196" s="162"/>
      <c r="CL196" s="162"/>
      <c r="CM196" s="162"/>
      <c r="CN196" s="162"/>
      <c r="CO196" s="162"/>
      <c r="CP196" s="162"/>
      <c r="CQ196" s="162"/>
      <c r="CR196" s="162"/>
      <c r="CS196" s="162"/>
      <c r="CT196" s="162"/>
      <c r="CU196" s="162"/>
      <c r="CV196" s="162"/>
      <c r="CW196" s="162"/>
      <c r="CX196" s="162"/>
      <c r="CY196" s="162"/>
      <c r="CZ196" s="162"/>
      <c r="DA196" s="162"/>
      <c r="DB196" s="162"/>
      <c r="DC196" s="162"/>
      <c r="DD196" s="162"/>
      <c r="DE196" s="162"/>
      <c r="DF196" s="162"/>
      <c r="DG196" s="162"/>
      <c r="DH196" s="162"/>
      <c r="DI196" s="162"/>
      <c r="DJ196" s="162"/>
      <c r="DK196" s="162"/>
      <c r="DL196" s="162"/>
      <c r="DM196" s="162"/>
      <c r="DN196" s="162"/>
      <c r="DO196" s="162"/>
      <c r="DP196" s="162"/>
      <c r="DQ196" s="162"/>
      <c r="DR196" s="162"/>
      <c r="DS196" s="162"/>
      <c r="DT196" s="162"/>
      <c r="DU196" s="162"/>
      <c r="DV196" s="162"/>
      <c r="DW196" s="162"/>
      <c r="DX196" s="162"/>
      <c r="DY196" s="162"/>
      <c r="DZ196" s="162"/>
      <c r="EA196" s="162"/>
      <c r="EB196" s="162"/>
      <c r="EC196" s="162"/>
      <c r="ED196" s="162"/>
      <c r="EE196" s="162"/>
      <c r="EF196" s="162"/>
      <c r="EG196" s="162"/>
      <c r="EH196" s="162"/>
      <c r="EI196" s="162"/>
      <c r="EJ196" s="162"/>
      <c r="EK196" s="162"/>
      <c r="EL196" s="162"/>
      <c r="EM196" s="162"/>
      <c r="EN196" s="162"/>
      <c r="EO196" s="162"/>
      <c r="EP196" s="162"/>
      <c r="EQ196" s="162"/>
      <c r="ER196" s="162"/>
      <c r="ES196" s="162"/>
      <c r="ET196" s="162"/>
      <c r="EU196" s="162"/>
      <c r="EV196" s="162"/>
      <c r="EW196" s="162"/>
      <c r="EX196" s="162"/>
      <c r="EY196" s="162"/>
      <c r="EZ196" s="162"/>
      <c r="FA196" s="162"/>
      <c r="FB196" s="162"/>
      <c r="FC196" s="162"/>
      <c r="FD196" s="162"/>
      <c r="FE196" s="162"/>
      <c r="FF196" s="162"/>
      <c r="FG196" s="162"/>
      <c r="FH196" s="162"/>
      <c r="FI196" s="162"/>
      <c r="FJ196" s="162"/>
      <c r="FK196" s="162"/>
      <c r="FL196" s="162"/>
      <c r="FM196" s="162"/>
      <c r="FN196" s="162"/>
      <c r="FO196" s="162"/>
      <c r="FP196" s="162"/>
      <c r="FQ196" s="162"/>
      <c r="FR196" s="162"/>
      <c r="FS196" s="162"/>
      <c r="FT196" s="162"/>
      <c r="FU196" s="162"/>
      <c r="FV196" s="162"/>
      <c r="FW196" s="162"/>
      <c r="FX196" s="162"/>
      <c r="FY196" s="162"/>
      <c r="FZ196" s="162"/>
      <c r="GA196" s="162"/>
      <c r="GB196" s="162"/>
      <c r="GC196" s="162"/>
      <c r="GD196" s="162"/>
      <c r="GE196" s="162"/>
      <c r="GF196" s="162"/>
      <c r="GG196" s="162"/>
      <c r="GH196" s="162"/>
      <c r="GI196" s="162"/>
      <c r="GJ196" s="162"/>
      <c r="GK196" s="162"/>
      <c r="GL196" s="162"/>
      <c r="GM196" s="162"/>
      <c r="GN196" s="162"/>
      <c r="GO196" s="162"/>
      <c r="GP196" s="162"/>
      <c r="GQ196" s="162"/>
      <c r="GR196" s="162"/>
      <c r="GS196" s="162"/>
      <c r="GT196" s="162"/>
      <c r="GU196" s="162"/>
      <c r="GV196" s="162"/>
      <c r="GW196" s="162"/>
      <c r="GX196" s="162"/>
      <c r="GY196" s="162"/>
      <c r="GZ196" s="162"/>
      <c r="HA196" s="162"/>
      <c r="HB196" s="162"/>
      <c r="HC196" s="162"/>
      <c r="HD196" s="162"/>
      <c r="HE196" s="162"/>
      <c r="HF196" s="162"/>
      <c r="HG196" s="162"/>
      <c r="HH196" s="162"/>
      <c r="HI196" s="162"/>
      <c r="HJ196" s="162"/>
      <c r="HK196" s="162"/>
      <c r="HL196" s="162"/>
      <c r="HM196" s="162"/>
      <c r="HN196" s="162"/>
      <c r="HO196" s="162"/>
      <c r="HP196" s="162"/>
      <c r="HQ196" s="162"/>
      <c r="HR196" s="162"/>
      <c r="HS196" s="162"/>
      <c r="HT196" s="162"/>
      <c r="HU196" s="162"/>
      <c r="HV196" s="162"/>
      <c r="HW196" s="162"/>
      <c r="HX196" s="162"/>
      <c r="HY196" s="162"/>
      <c r="HZ196" s="162"/>
      <c r="IA196" s="162"/>
      <c r="IB196" s="162"/>
      <c r="IC196" s="162"/>
      <c r="ID196" s="162"/>
      <c r="IE196" s="162"/>
      <c r="IF196" s="162"/>
      <c r="IG196" s="162"/>
      <c r="IH196" s="162"/>
      <c r="II196" s="162"/>
      <c r="IJ196" s="162"/>
      <c r="IK196" s="162"/>
      <c r="IL196" s="162"/>
      <c r="IM196" s="162"/>
      <c r="IN196" s="162"/>
    </row>
    <row r="197" spans="1:248" ht="21">
      <c r="A197" s="225"/>
      <c r="B197" s="137"/>
      <c r="C197" s="137"/>
      <c r="D197" s="137"/>
      <c r="E197" s="137"/>
      <c r="F197" s="111"/>
      <c r="G197" s="111"/>
      <c r="H197" s="137"/>
      <c r="I197" s="111"/>
      <c r="J197" s="111"/>
      <c r="K197" s="272"/>
      <c r="L197" s="273"/>
      <c r="M197" s="274"/>
      <c r="N197" s="137"/>
      <c r="O197" s="137"/>
      <c r="P197" s="133"/>
      <c r="Q197" s="133"/>
      <c r="R197" s="133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BT197" s="162"/>
      <c r="BU197" s="162"/>
      <c r="BV197" s="162"/>
      <c r="BW197" s="162"/>
      <c r="BX197" s="162"/>
      <c r="BY197" s="162"/>
      <c r="BZ197" s="162"/>
      <c r="CA197" s="162"/>
      <c r="CB197" s="162"/>
      <c r="CC197" s="162"/>
      <c r="CD197" s="162"/>
      <c r="CE197" s="162"/>
      <c r="CF197" s="162"/>
      <c r="CG197" s="162"/>
      <c r="CH197" s="162"/>
      <c r="CI197" s="162"/>
      <c r="CJ197" s="162"/>
      <c r="CK197" s="162"/>
      <c r="CL197" s="162"/>
      <c r="CM197" s="162"/>
      <c r="CN197" s="162"/>
      <c r="CO197" s="162"/>
      <c r="CP197" s="162"/>
      <c r="CQ197" s="162"/>
      <c r="CR197" s="162"/>
      <c r="CS197" s="162"/>
      <c r="CT197" s="162"/>
      <c r="CU197" s="162"/>
      <c r="CV197" s="162"/>
      <c r="CW197" s="162"/>
      <c r="CX197" s="162"/>
      <c r="CY197" s="162"/>
      <c r="CZ197" s="162"/>
      <c r="DA197" s="162"/>
      <c r="DB197" s="162"/>
      <c r="DC197" s="162"/>
      <c r="DD197" s="162"/>
      <c r="DE197" s="162"/>
      <c r="DF197" s="162"/>
      <c r="DG197" s="162"/>
      <c r="DH197" s="162"/>
      <c r="DI197" s="162"/>
      <c r="DJ197" s="162"/>
      <c r="DK197" s="162"/>
      <c r="DL197" s="162"/>
      <c r="DM197" s="162"/>
      <c r="DN197" s="162"/>
      <c r="DO197" s="162"/>
      <c r="DP197" s="162"/>
      <c r="DQ197" s="162"/>
      <c r="DR197" s="162"/>
      <c r="DS197" s="162"/>
      <c r="DT197" s="162"/>
      <c r="DU197" s="162"/>
      <c r="DV197" s="162"/>
      <c r="DW197" s="162"/>
      <c r="DX197" s="162"/>
      <c r="DY197" s="162"/>
      <c r="DZ197" s="162"/>
      <c r="EA197" s="162"/>
      <c r="EB197" s="162"/>
      <c r="EC197" s="162"/>
      <c r="ED197" s="162"/>
      <c r="EE197" s="162"/>
      <c r="EF197" s="162"/>
      <c r="EG197" s="162"/>
      <c r="EH197" s="162"/>
      <c r="EI197" s="162"/>
      <c r="EJ197" s="162"/>
      <c r="EK197" s="162"/>
      <c r="EL197" s="162"/>
      <c r="EM197" s="162"/>
      <c r="EN197" s="162"/>
      <c r="EO197" s="162"/>
      <c r="EP197" s="162"/>
      <c r="EQ197" s="162"/>
      <c r="ER197" s="162"/>
      <c r="ES197" s="162"/>
      <c r="ET197" s="162"/>
      <c r="EU197" s="162"/>
      <c r="EV197" s="162"/>
      <c r="EW197" s="162"/>
      <c r="EX197" s="162"/>
      <c r="EY197" s="162"/>
      <c r="EZ197" s="162"/>
      <c r="FA197" s="162"/>
      <c r="FB197" s="162"/>
      <c r="FC197" s="162"/>
      <c r="FD197" s="162"/>
      <c r="FE197" s="162"/>
      <c r="FF197" s="162"/>
      <c r="FG197" s="162"/>
      <c r="FH197" s="162"/>
      <c r="FI197" s="162"/>
      <c r="FJ197" s="162"/>
      <c r="FK197" s="162"/>
      <c r="FL197" s="162"/>
      <c r="FM197" s="162"/>
      <c r="FN197" s="162"/>
      <c r="FO197" s="162"/>
      <c r="FP197" s="162"/>
      <c r="FQ197" s="162"/>
      <c r="FR197" s="162"/>
      <c r="FS197" s="162"/>
      <c r="FT197" s="162"/>
      <c r="FU197" s="162"/>
      <c r="FV197" s="162"/>
      <c r="FW197" s="162"/>
      <c r="FX197" s="162"/>
      <c r="FY197" s="162"/>
      <c r="FZ197" s="162"/>
      <c r="GA197" s="162"/>
      <c r="GB197" s="162"/>
      <c r="GC197" s="162"/>
      <c r="GD197" s="162"/>
      <c r="GE197" s="162"/>
      <c r="GF197" s="162"/>
      <c r="GG197" s="162"/>
      <c r="GH197" s="162"/>
      <c r="GI197" s="162"/>
      <c r="GJ197" s="162"/>
      <c r="GK197" s="162"/>
      <c r="GL197" s="162"/>
      <c r="GM197" s="162"/>
      <c r="GN197" s="162"/>
      <c r="GO197" s="162"/>
      <c r="GP197" s="162"/>
      <c r="GQ197" s="162"/>
      <c r="GR197" s="162"/>
      <c r="GS197" s="162"/>
      <c r="GT197" s="162"/>
      <c r="GU197" s="162"/>
      <c r="GV197" s="162"/>
      <c r="GW197" s="162"/>
      <c r="GX197" s="162"/>
      <c r="GY197" s="162"/>
      <c r="GZ197" s="162"/>
      <c r="HA197" s="162"/>
      <c r="HB197" s="162"/>
      <c r="HC197" s="162"/>
      <c r="HD197" s="162"/>
      <c r="HE197" s="162"/>
      <c r="HF197" s="162"/>
      <c r="HG197" s="162"/>
      <c r="HH197" s="162"/>
      <c r="HI197" s="162"/>
      <c r="HJ197" s="162"/>
      <c r="HK197" s="162"/>
      <c r="HL197" s="162"/>
      <c r="HM197" s="162"/>
      <c r="HN197" s="162"/>
      <c r="HO197" s="162"/>
      <c r="HP197" s="162"/>
      <c r="HQ197" s="162"/>
      <c r="HR197" s="162"/>
      <c r="HS197" s="162"/>
      <c r="HT197" s="162"/>
      <c r="HU197" s="162"/>
      <c r="HV197" s="162"/>
      <c r="HW197" s="162"/>
      <c r="HX197" s="162"/>
      <c r="HY197" s="162"/>
      <c r="HZ197" s="162"/>
      <c r="IA197" s="162"/>
      <c r="IB197" s="162"/>
      <c r="IC197" s="162"/>
      <c r="ID197" s="162"/>
      <c r="IE197" s="162"/>
      <c r="IF197" s="162"/>
      <c r="IG197" s="162"/>
      <c r="IH197" s="162"/>
      <c r="II197" s="162"/>
      <c r="IJ197" s="162"/>
      <c r="IK197" s="162"/>
      <c r="IL197" s="162"/>
      <c r="IM197" s="162"/>
      <c r="IN197" s="162"/>
    </row>
    <row r="198" spans="1:248" ht="63" customHeight="1">
      <c r="A198" s="163">
        <v>61</v>
      </c>
      <c r="B198" s="164" t="s">
        <v>1511</v>
      </c>
      <c r="C198" s="164" t="s">
        <v>1053</v>
      </c>
      <c r="D198" s="164" t="s">
        <v>1054</v>
      </c>
      <c r="E198" s="164">
        <v>45</v>
      </c>
      <c r="F198" s="164" t="s">
        <v>2886</v>
      </c>
      <c r="G198" s="96"/>
      <c r="H198" s="101"/>
      <c r="I198" s="164" t="s">
        <v>2887</v>
      </c>
      <c r="J198" s="164" t="s">
        <v>578</v>
      </c>
      <c r="K198" s="173">
        <v>6257.1</v>
      </c>
      <c r="L198" s="164">
        <v>208.57</v>
      </c>
      <c r="M198" s="164">
        <v>6717.74</v>
      </c>
      <c r="N198" s="164">
        <v>6968.26</v>
      </c>
      <c r="O198" s="173">
        <v>6257.1</v>
      </c>
      <c r="P198" s="115">
        <v>1</v>
      </c>
      <c r="Q198" s="116"/>
      <c r="R198" s="116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2"/>
      <c r="BW198" s="162"/>
      <c r="BX198" s="162"/>
      <c r="BY198" s="162"/>
      <c r="BZ198" s="162"/>
      <c r="CA198" s="162"/>
      <c r="CB198" s="162"/>
      <c r="CC198" s="162"/>
      <c r="CD198" s="162"/>
      <c r="CE198" s="162"/>
      <c r="CF198" s="162"/>
      <c r="CG198" s="162"/>
      <c r="CH198" s="162"/>
      <c r="CI198" s="162"/>
      <c r="CJ198" s="162"/>
      <c r="CK198" s="162"/>
      <c r="CL198" s="162"/>
      <c r="CM198" s="162"/>
      <c r="CN198" s="162"/>
      <c r="CO198" s="162"/>
      <c r="CP198" s="162"/>
      <c r="CQ198" s="162"/>
      <c r="CR198" s="162"/>
      <c r="CS198" s="162"/>
      <c r="CT198" s="162"/>
      <c r="CU198" s="162"/>
      <c r="CV198" s="162"/>
      <c r="CW198" s="162"/>
      <c r="CX198" s="162"/>
      <c r="CY198" s="162"/>
      <c r="CZ198" s="162"/>
      <c r="DA198" s="162"/>
      <c r="DB198" s="162"/>
      <c r="DC198" s="162"/>
      <c r="DD198" s="162"/>
      <c r="DE198" s="162"/>
      <c r="DF198" s="162"/>
      <c r="DG198" s="162"/>
      <c r="DH198" s="162"/>
      <c r="DI198" s="162"/>
      <c r="DJ198" s="162"/>
      <c r="DK198" s="162"/>
      <c r="DL198" s="162"/>
      <c r="DM198" s="162"/>
      <c r="DN198" s="162"/>
      <c r="DO198" s="162"/>
      <c r="DP198" s="162"/>
      <c r="DQ198" s="162"/>
      <c r="DR198" s="162"/>
      <c r="DS198" s="162"/>
      <c r="DT198" s="162"/>
      <c r="DU198" s="162"/>
      <c r="DV198" s="162"/>
      <c r="DW198" s="162"/>
      <c r="DX198" s="162"/>
      <c r="DY198" s="162"/>
      <c r="DZ198" s="162"/>
      <c r="EA198" s="162"/>
      <c r="EB198" s="162"/>
      <c r="EC198" s="162"/>
      <c r="ED198" s="162"/>
      <c r="EE198" s="162"/>
      <c r="EF198" s="162"/>
      <c r="EG198" s="162"/>
      <c r="EH198" s="162"/>
      <c r="EI198" s="162"/>
      <c r="EJ198" s="162"/>
      <c r="EK198" s="162"/>
      <c r="EL198" s="162"/>
      <c r="EM198" s="162"/>
      <c r="EN198" s="162"/>
      <c r="EO198" s="162"/>
      <c r="EP198" s="162"/>
      <c r="EQ198" s="162"/>
      <c r="ER198" s="162"/>
      <c r="ES198" s="162"/>
      <c r="ET198" s="162"/>
      <c r="EU198" s="162"/>
      <c r="EV198" s="162"/>
      <c r="EW198" s="162"/>
      <c r="EX198" s="162"/>
      <c r="EY198" s="162"/>
      <c r="EZ198" s="162"/>
      <c r="FA198" s="162"/>
      <c r="FB198" s="162"/>
      <c r="FC198" s="162"/>
      <c r="FD198" s="162"/>
      <c r="FE198" s="162"/>
      <c r="FF198" s="162"/>
      <c r="FG198" s="162"/>
      <c r="FH198" s="162"/>
      <c r="FI198" s="162"/>
      <c r="FJ198" s="162"/>
      <c r="FK198" s="162"/>
      <c r="FL198" s="162"/>
      <c r="FM198" s="162"/>
      <c r="FN198" s="162"/>
      <c r="FO198" s="162"/>
      <c r="FP198" s="162"/>
      <c r="FQ198" s="162"/>
      <c r="FR198" s="162"/>
      <c r="FS198" s="162"/>
      <c r="FT198" s="162"/>
      <c r="FU198" s="162"/>
      <c r="FV198" s="162"/>
      <c r="FW198" s="162"/>
      <c r="FX198" s="162"/>
      <c r="FY198" s="162"/>
      <c r="FZ198" s="162"/>
      <c r="GA198" s="162"/>
      <c r="GB198" s="162"/>
      <c r="GC198" s="162"/>
      <c r="GD198" s="162"/>
      <c r="GE198" s="162"/>
      <c r="GF198" s="162"/>
      <c r="GG198" s="162"/>
      <c r="GH198" s="162"/>
      <c r="GI198" s="162"/>
      <c r="GJ198" s="162"/>
      <c r="GK198" s="162"/>
      <c r="GL198" s="162"/>
      <c r="GM198" s="162"/>
      <c r="GN198" s="162"/>
      <c r="GO198" s="162"/>
      <c r="GP198" s="162"/>
      <c r="GQ198" s="162"/>
      <c r="GR198" s="162"/>
      <c r="GS198" s="162"/>
      <c r="GT198" s="162"/>
      <c r="GU198" s="162"/>
      <c r="GV198" s="162"/>
      <c r="GW198" s="162"/>
      <c r="GX198" s="162"/>
      <c r="GY198" s="162"/>
      <c r="GZ198" s="162"/>
      <c r="HA198" s="162"/>
      <c r="HB198" s="162"/>
      <c r="HC198" s="162"/>
      <c r="HD198" s="162"/>
      <c r="HE198" s="162"/>
      <c r="HF198" s="162"/>
      <c r="HG198" s="162"/>
      <c r="HH198" s="162"/>
      <c r="HI198" s="162"/>
      <c r="HJ198" s="162"/>
      <c r="HK198" s="162"/>
      <c r="HL198" s="162"/>
      <c r="HM198" s="162"/>
      <c r="HN198" s="162"/>
      <c r="HO198" s="162"/>
      <c r="HP198" s="162"/>
      <c r="HQ198" s="162"/>
      <c r="HR198" s="162"/>
      <c r="HS198" s="162"/>
      <c r="HT198" s="162"/>
      <c r="HU198" s="162"/>
      <c r="HV198" s="162"/>
      <c r="HW198" s="162"/>
      <c r="HX198" s="162"/>
      <c r="HY198" s="162"/>
      <c r="HZ198" s="162"/>
      <c r="IA198" s="162"/>
      <c r="IB198" s="162"/>
      <c r="IC198" s="162"/>
      <c r="ID198" s="162"/>
      <c r="IE198" s="162"/>
      <c r="IF198" s="162"/>
      <c r="IG198" s="162"/>
      <c r="IH198" s="162"/>
      <c r="II198" s="162"/>
      <c r="IJ198" s="162"/>
      <c r="IK198" s="162"/>
      <c r="IL198" s="162"/>
      <c r="IM198" s="162"/>
      <c r="IN198" s="162"/>
    </row>
    <row r="199" spans="1:248" ht="147">
      <c r="A199" s="226">
        <v>61</v>
      </c>
      <c r="B199" s="101" t="s">
        <v>1511</v>
      </c>
      <c r="C199" s="101" t="s">
        <v>1053</v>
      </c>
      <c r="D199" s="101" t="s">
        <v>1054</v>
      </c>
      <c r="E199" s="101">
        <v>45</v>
      </c>
      <c r="F199" s="90" t="s">
        <v>515</v>
      </c>
      <c r="G199" s="96" t="s">
        <v>512</v>
      </c>
      <c r="H199" s="101">
        <v>30</v>
      </c>
      <c r="I199" s="90" t="s">
        <v>1150</v>
      </c>
      <c r="J199" s="90" t="s">
        <v>1124</v>
      </c>
      <c r="K199" s="276">
        <v>6322.8</v>
      </c>
      <c r="L199" s="277">
        <v>175.6333</v>
      </c>
      <c r="M199" s="278">
        <v>6717.74</v>
      </c>
      <c r="N199" s="101">
        <v>6968.26</v>
      </c>
      <c r="O199" s="278">
        <v>6322.8</v>
      </c>
      <c r="P199" s="115">
        <v>2</v>
      </c>
      <c r="Q199" s="116"/>
      <c r="R199" s="116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BT199" s="162"/>
      <c r="BU199" s="162"/>
      <c r="BV199" s="162"/>
      <c r="BW199" s="162"/>
      <c r="BX199" s="162"/>
      <c r="BY199" s="162"/>
      <c r="BZ199" s="162"/>
      <c r="CA199" s="162"/>
      <c r="CB199" s="162"/>
      <c r="CC199" s="162"/>
      <c r="CD199" s="162"/>
      <c r="CE199" s="162"/>
      <c r="CF199" s="162"/>
      <c r="CG199" s="162"/>
      <c r="CH199" s="162"/>
      <c r="CI199" s="162"/>
      <c r="CJ199" s="162"/>
      <c r="CK199" s="162"/>
      <c r="CL199" s="162"/>
      <c r="CM199" s="162"/>
      <c r="CN199" s="162"/>
      <c r="CO199" s="162"/>
      <c r="CP199" s="162"/>
      <c r="CQ199" s="162"/>
      <c r="CR199" s="162"/>
      <c r="CS199" s="162"/>
      <c r="CT199" s="162"/>
      <c r="CU199" s="162"/>
      <c r="CV199" s="162"/>
      <c r="CW199" s="162"/>
      <c r="CX199" s="162"/>
      <c r="CY199" s="162"/>
      <c r="CZ199" s="162"/>
      <c r="DA199" s="162"/>
      <c r="DB199" s="162"/>
      <c r="DC199" s="162"/>
      <c r="DD199" s="162"/>
      <c r="DE199" s="162"/>
      <c r="DF199" s="162"/>
      <c r="DG199" s="162"/>
      <c r="DH199" s="162"/>
      <c r="DI199" s="162"/>
      <c r="DJ199" s="162"/>
      <c r="DK199" s="162"/>
      <c r="DL199" s="162"/>
      <c r="DM199" s="162"/>
      <c r="DN199" s="162"/>
      <c r="DO199" s="162"/>
      <c r="DP199" s="162"/>
      <c r="DQ199" s="162"/>
      <c r="DR199" s="162"/>
      <c r="DS199" s="162"/>
      <c r="DT199" s="162"/>
      <c r="DU199" s="162"/>
      <c r="DV199" s="162"/>
      <c r="DW199" s="162"/>
      <c r="DX199" s="162"/>
      <c r="DY199" s="162"/>
      <c r="DZ199" s="162"/>
      <c r="EA199" s="162"/>
      <c r="EB199" s="162"/>
      <c r="EC199" s="162"/>
      <c r="ED199" s="162"/>
      <c r="EE199" s="162"/>
      <c r="EF199" s="162"/>
      <c r="EG199" s="162"/>
      <c r="EH199" s="162"/>
      <c r="EI199" s="162"/>
      <c r="EJ199" s="162"/>
      <c r="EK199" s="162"/>
      <c r="EL199" s="162"/>
      <c r="EM199" s="162"/>
      <c r="EN199" s="162"/>
      <c r="EO199" s="162"/>
      <c r="EP199" s="162"/>
      <c r="EQ199" s="162"/>
      <c r="ER199" s="162"/>
      <c r="ES199" s="162"/>
      <c r="ET199" s="162"/>
      <c r="EU199" s="162"/>
      <c r="EV199" s="162"/>
      <c r="EW199" s="162"/>
      <c r="EX199" s="162"/>
      <c r="EY199" s="162"/>
      <c r="EZ199" s="162"/>
      <c r="FA199" s="162"/>
      <c r="FB199" s="162"/>
      <c r="FC199" s="162"/>
      <c r="FD199" s="162"/>
      <c r="FE199" s="162"/>
      <c r="FF199" s="162"/>
      <c r="FG199" s="162"/>
      <c r="FH199" s="162"/>
      <c r="FI199" s="162"/>
      <c r="FJ199" s="162"/>
      <c r="FK199" s="162"/>
      <c r="FL199" s="162"/>
      <c r="FM199" s="162"/>
      <c r="FN199" s="162"/>
      <c r="FO199" s="162"/>
      <c r="FP199" s="162"/>
      <c r="FQ199" s="162"/>
      <c r="FR199" s="162"/>
      <c r="FS199" s="162"/>
      <c r="FT199" s="162"/>
      <c r="FU199" s="162"/>
      <c r="FV199" s="162"/>
      <c r="FW199" s="162"/>
      <c r="FX199" s="162"/>
      <c r="FY199" s="162"/>
      <c r="FZ199" s="162"/>
      <c r="GA199" s="162"/>
      <c r="GB199" s="162"/>
      <c r="GC199" s="162"/>
      <c r="GD199" s="162"/>
      <c r="GE199" s="162"/>
      <c r="GF199" s="162"/>
      <c r="GG199" s="162"/>
      <c r="GH199" s="162"/>
      <c r="GI199" s="162"/>
      <c r="GJ199" s="162"/>
      <c r="GK199" s="162"/>
      <c r="GL199" s="162"/>
      <c r="GM199" s="162"/>
      <c r="GN199" s="162"/>
      <c r="GO199" s="162"/>
      <c r="GP199" s="162"/>
      <c r="GQ199" s="162"/>
      <c r="GR199" s="162"/>
      <c r="GS199" s="162"/>
      <c r="GT199" s="162"/>
      <c r="GU199" s="162"/>
      <c r="GV199" s="162"/>
      <c r="GW199" s="162"/>
      <c r="GX199" s="162"/>
      <c r="GY199" s="162"/>
      <c r="GZ199" s="162"/>
      <c r="HA199" s="162"/>
      <c r="HB199" s="162"/>
      <c r="HC199" s="162"/>
      <c r="HD199" s="162"/>
      <c r="HE199" s="162"/>
      <c r="HF199" s="162"/>
      <c r="HG199" s="162"/>
      <c r="HH199" s="162"/>
      <c r="HI199" s="162"/>
      <c r="HJ199" s="162"/>
      <c r="HK199" s="162"/>
      <c r="HL199" s="162"/>
      <c r="HM199" s="162"/>
      <c r="HN199" s="162"/>
      <c r="HO199" s="162"/>
      <c r="HP199" s="162"/>
      <c r="HQ199" s="162"/>
      <c r="HR199" s="162"/>
      <c r="HS199" s="162"/>
      <c r="HT199" s="162"/>
      <c r="HU199" s="162"/>
      <c r="HV199" s="162"/>
      <c r="HW199" s="162"/>
      <c r="HX199" s="162"/>
      <c r="HY199" s="162"/>
      <c r="HZ199" s="162"/>
      <c r="IA199" s="162"/>
      <c r="IB199" s="162"/>
      <c r="IC199" s="162"/>
      <c r="ID199" s="162"/>
      <c r="IE199" s="162"/>
      <c r="IF199" s="162"/>
      <c r="IG199" s="162"/>
      <c r="IH199" s="162"/>
      <c r="II199" s="162"/>
      <c r="IJ199" s="162"/>
      <c r="IK199" s="162"/>
      <c r="IL199" s="162"/>
      <c r="IM199" s="162"/>
      <c r="IN199" s="162"/>
    </row>
    <row r="200" spans="1:248" ht="63">
      <c r="A200" s="222">
        <v>61</v>
      </c>
      <c r="B200" s="254" t="s">
        <v>1511</v>
      </c>
      <c r="C200" s="254" t="s">
        <v>1053</v>
      </c>
      <c r="D200" s="254" t="s">
        <v>1054</v>
      </c>
      <c r="E200" s="254">
        <v>45</v>
      </c>
      <c r="F200" s="254" t="s">
        <v>1041</v>
      </c>
      <c r="G200" s="254"/>
      <c r="H200" s="254"/>
      <c r="I200" s="254" t="s">
        <v>1726</v>
      </c>
      <c r="J200" s="254" t="s">
        <v>1724</v>
      </c>
      <c r="K200" s="403">
        <v>6337.82</v>
      </c>
      <c r="L200" s="404">
        <v>6337.82</v>
      </c>
      <c r="M200" s="403">
        <v>6717.74</v>
      </c>
      <c r="N200" s="403">
        <v>6968.26</v>
      </c>
      <c r="O200" s="403">
        <v>6337.82</v>
      </c>
      <c r="P200" s="115">
        <v>3</v>
      </c>
      <c r="Q200" s="116"/>
      <c r="R200" s="116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  <c r="BI200" s="162"/>
      <c r="BJ200" s="162"/>
      <c r="BK200" s="162"/>
      <c r="BL200" s="162"/>
      <c r="BM200" s="162"/>
      <c r="BN200" s="162"/>
      <c r="BO200" s="162"/>
      <c r="BP200" s="162"/>
      <c r="BQ200" s="162"/>
      <c r="BR200" s="162"/>
      <c r="BS200" s="162"/>
      <c r="BT200" s="162"/>
      <c r="BU200" s="162"/>
      <c r="BV200" s="162"/>
      <c r="BW200" s="162"/>
      <c r="BX200" s="162"/>
      <c r="BY200" s="162"/>
      <c r="BZ200" s="162"/>
      <c r="CA200" s="162"/>
      <c r="CB200" s="162"/>
      <c r="CC200" s="162"/>
      <c r="CD200" s="162"/>
      <c r="CE200" s="162"/>
      <c r="CF200" s="162"/>
      <c r="CG200" s="162"/>
      <c r="CH200" s="162"/>
      <c r="CI200" s="162"/>
      <c r="CJ200" s="162"/>
      <c r="CK200" s="162"/>
      <c r="CL200" s="162"/>
      <c r="CM200" s="162"/>
      <c r="CN200" s="162"/>
      <c r="CO200" s="162"/>
      <c r="CP200" s="162"/>
      <c r="CQ200" s="162"/>
      <c r="CR200" s="162"/>
      <c r="CS200" s="162"/>
      <c r="CT200" s="162"/>
      <c r="CU200" s="162"/>
      <c r="CV200" s="162"/>
      <c r="CW200" s="162"/>
      <c r="CX200" s="162"/>
      <c r="CY200" s="162"/>
      <c r="CZ200" s="162"/>
      <c r="DA200" s="162"/>
      <c r="DB200" s="162"/>
      <c r="DC200" s="162"/>
      <c r="DD200" s="162"/>
      <c r="DE200" s="162"/>
      <c r="DF200" s="162"/>
      <c r="DG200" s="162"/>
      <c r="DH200" s="162"/>
      <c r="DI200" s="162"/>
      <c r="DJ200" s="162"/>
      <c r="DK200" s="162"/>
      <c r="DL200" s="162"/>
      <c r="DM200" s="162"/>
      <c r="DN200" s="162"/>
      <c r="DO200" s="162"/>
      <c r="DP200" s="162"/>
      <c r="DQ200" s="162"/>
      <c r="DR200" s="162"/>
      <c r="DS200" s="162"/>
      <c r="DT200" s="162"/>
      <c r="DU200" s="162"/>
      <c r="DV200" s="162"/>
      <c r="DW200" s="162"/>
      <c r="DX200" s="162"/>
      <c r="DY200" s="162"/>
      <c r="DZ200" s="162"/>
      <c r="EA200" s="162"/>
      <c r="EB200" s="162"/>
      <c r="EC200" s="162"/>
      <c r="ED200" s="162"/>
      <c r="EE200" s="162"/>
      <c r="EF200" s="162"/>
      <c r="EG200" s="162"/>
      <c r="EH200" s="162"/>
      <c r="EI200" s="162"/>
      <c r="EJ200" s="162"/>
      <c r="EK200" s="162"/>
      <c r="EL200" s="162"/>
      <c r="EM200" s="162"/>
      <c r="EN200" s="162"/>
      <c r="EO200" s="162"/>
      <c r="EP200" s="162"/>
      <c r="EQ200" s="162"/>
      <c r="ER200" s="162"/>
      <c r="ES200" s="162"/>
      <c r="ET200" s="162"/>
      <c r="EU200" s="162"/>
      <c r="EV200" s="162"/>
      <c r="EW200" s="162"/>
      <c r="EX200" s="162"/>
      <c r="EY200" s="162"/>
      <c r="EZ200" s="162"/>
      <c r="FA200" s="162"/>
      <c r="FB200" s="162"/>
      <c r="FC200" s="162"/>
      <c r="FD200" s="162"/>
      <c r="FE200" s="162"/>
      <c r="FF200" s="162"/>
      <c r="FG200" s="162"/>
      <c r="FH200" s="162"/>
      <c r="FI200" s="162"/>
      <c r="FJ200" s="162"/>
      <c r="FK200" s="162"/>
      <c r="FL200" s="162"/>
      <c r="FM200" s="162"/>
      <c r="FN200" s="162"/>
      <c r="FO200" s="162"/>
      <c r="FP200" s="162"/>
      <c r="FQ200" s="162"/>
      <c r="FR200" s="162"/>
      <c r="FS200" s="162"/>
      <c r="FT200" s="162"/>
      <c r="FU200" s="162"/>
      <c r="FV200" s="162"/>
      <c r="FW200" s="162"/>
      <c r="FX200" s="162"/>
      <c r="FY200" s="162"/>
      <c r="FZ200" s="162"/>
      <c r="GA200" s="162"/>
      <c r="GB200" s="162"/>
      <c r="GC200" s="162"/>
      <c r="GD200" s="162"/>
      <c r="GE200" s="162"/>
      <c r="GF200" s="162"/>
      <c r="GG200" s="162"/>
      <c r="GH200" s="162"/>
      <c r="GI200" s="162"/>
      <c r="GJ200" s="162"/>
      <c r="GK200" s="162"/>
      <c r="GL200" s="162"/>
      <c r="GM200" s="162"/>
      <c r="GN200" s="162"/>
      <c r="GO200" s="162"/>
      <c r="GP200" s="162"/>
      <c r="GQ200" s="162"/>
      <c r="GR200" s="162"/>
      <c r="GS200" s="162"/>
      <c r="GT200" s="162"/>
      <c r="GU200" s="162"/>
      <c r="GV200" s="162"/>
      <c r="GW200" s="162"/>
      <c r="GX200" s="162"/>
      <c r="GY200" s="162"/>
      <c r="GZ200" s="162"/>
      <c r="HA200" s="162"/>
      <c r="HB200" s="162"/>
      <c r="HC200" s="162"/>
      <c r="HD200" s="162"/>
      <c r="HE200" s="162"/>
      <c r="HF200" s="162"/>
      <c r="HG200" s="162"/>
      <c r="HH200" s="162"/>
      <c r="HI200" s="162"/>
      <c r="HJ200" s="162"/>
      <c r="HK200" s="162"/>
      <c r="HL200" s="162"/>
      <c r="HM200" s="162"/>
      <c r="HN200" s="162"/>
      <c r="HO200" s="162"/>
      <c r="HP200" s="162"/>
      <c r="HQ200" s="162"/>
      <c r="HR200" s="162"/>
      <c r="HS200" s="162"/>
      <c r="HT200" s="162"/>
      <c r="HU200" s="162"/>
      <c r="HV200" s="162"/>
      <c r="HW200" s="162"/>
      <c r="HX200" s="162"/>
      <c r="HY200" s="162"/>
      <c r="HZ200" s="162"/>
      <c r="IA200" s="162"/>
      <c r="IB200" s="162"/>
      <c r="IC200" s="162"/>
      <c r="ID200" s="162"/>
      <c r="IE200" s="162"/>
      <c r="IF200" s="162"/>
      <c r="IG200" s="162"/>
      <c r="IH200" s="162"/>
      <c r="II200" s="162"/>
      <c r="IJ200" s="162"/>
      <c r="IK200" s="162"/>
      <c r="IL200" s="162"/>
      <c r="IM200" s="162"/>
      <c r="IN200" s="162"/>
    </row>
    <row r="201" spans="1:248" ht="21">
      <c r="A201" s="167"/>
      <c r="B201" s="168"/>
      <c r="C201" s="168"/>
      <c r="D201" s="168"/>
      <c r="E201" s="168"/>
      <c r="F201" s="168"/>
      <c r="G201" s="111"/>
      <c r="H201" s="137"/>
      <c r="I201" s="168"/>
      <c r="J201" s="168"/>
      <c r="K201" s="204"/>
      <c r="L201" s="168"/>
      <c r="M201" s="168"/>
      <c r="N201" s="168"/>
      <c r="O201" s="168"/>
      <c r="P201" s="133"/>
      <c r="Q201" s="133"/>
      <c r="R201" s="133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  <c r="BI201" s="16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62"/>
      <c r="BT201" s="162"/>
      <c r="BU201" s="162"/>
      <c r="BV201" s="162"/>
      <c r="BW201" s="162"/>
      <c r="BX201" s="162"/>
      <c r="BY201" s="162"/>
      <c r="BZ201" s="162"/>
      <c r="CA201" s="162"/>
      <c r="CB201" s="162"/>
      <c r="CC201" s="162"/>
      <c r="CD201" s="162"/>
      <c r="CE201" s="162"/>
      <c r="CF201" s="162"/>
      <c r="CG201" s="162"/>
      <c r="CH201" s="162"/>
      <c r="CI201" s="162"/>
      <c r="CJ201" s="162"/>
      <c r="CK201" s="162"/>
      <c r="CL201" s="162"/>
      <c r="CM201" s="162"/>
      <c r="CN201" s="162"/>
      <c r="CO201" s="162"/>
      <c r="CP201" s="162"/>
      <c r="CQ201" s="162"/>
      <c r="CR201" s="162"/>
      <c r="CS201" s="162"/>
      <c r="CT201" s="162"/>
      <c r="CU201" s="162"/>
      <c r="CV201" s="162"/>
      <c r="CW201" s="162"/>
      <c r="CX201" s="162"/>
      <c r="CY201" s="162"/>
      <c r="CZ201" s="162"/>
      <c r="DA201" s="162"/>
      <c r="DB201" s="162"/>
      <c r="DC201" s="162"/>
      <c r="DD201" s="162"/>
      <c r="DE201" s="162"/>
      <c r="DF201" s="162"/>
      <c r="DG201" s="162"/>
      <c r="DH201" s="162"/>
      <c r="DI201" s="162"/>
      <c r="DJ201" s="162"/>
      <c r="DK201" s="162"/>
      <c r="DL201" s="162"/>
      <c r="DM201" s="162"/>
      <c r="DN201" s="162"/>
      <c r="DO201" s="162"/>
      <c r="DP201" s="162"/>
      <c r="DQ201" s="162"/>
      <c r="DR201" s="162"/>
      <c r="DS201" s="162"/>
      <c r="DT201" s="162"/>
      <c r="DU201" s="162"/>
      <c r="DV201" s="162"/>
      <c r="DW201" s="162"/>
      <c r="DX201" s="162"/>
      <c r="DY201" s="162"/>
      <c r="DZ201" s="162"/>
      <c r="EA201" s="162"/>
      <c r="EB201" s="162"/>
      <c r="EC201" s="162"/>
      <c r="ED201" s="162"/>
      <c r="EE201" s="162"/>
      <c r="EF201" s="162"/>
      <c r="EG201" s="162"/>
      <c r="EH201" s="162"/>
      <c r="EI201" s="162"/>
      <c r="EJ201" s="162"/>
      <c r="EK201" s="162"/>
      <c r="EL201" s="162"/>
      <c r="EM201" s="162"/>
      <c r="EN201" s="162"/>
      <c r="EO201" s="162"/>
      <c r="EP201" s="162"/>
      <c r="EQ201" s="162"/>
      <c r="ER201" s="162"/>
      <c r="ES201" s="162"/>
      <c r="ET201" s="162"/>
      <c r="EU201" s="162"/>
      <c r="EV201" s="162"/>
      <c r="EW201" s="162"/>
      <c r="EX201" s="162"/>
      <c r="EY201" s="162"/>
      <c r="EZ201" s="162"/>
      <c r="FA201" s="162"/>
      <c r="FB201" s="162"/>
      <c r="FC201" s="162"/>
      <c r="FD201" s="162"/>
      <c r="FE201" s="162"/>
      <c r="FF201" s="162"/>
      <c r="FG201" s="162"/>
      <c r="FH201" s="162"/>
      <c r="FI201" s="162"/>
      <c r="FJ201" s="162"/>
      <c r="FK201" s="162"/>
      <c r="FL201" s="162"/>
      <c r="FM201" s="162"/>
      <c r="FN201" s="162"/>
      <c r="FO201" s="162"/>
      <c r="FP201" s="162"/>
      <c r="FQ201" s="162"/>
      <c r="FR201" s="162"/>
      <c r="FS201" s="162"/>
      <c r="FT201" s="162"/>
      <c r="FU201" s="162"/>
      <c r="FV201" s="162"/>
      <c r="FW201" s="162"/>
      <c r="FX201" s="162"/>
      <c r="FY201" s="162"/>
      <c r="FZ201" s="162"/>
      <c r="GA201" s="162"/>
      <c r="GB201" s="162"/>
      <c r="GC201" s="162"/>
      <c r="GD201" s="162"/>
      <c r="GE201" s="162"/>
      <c r="GF201" s="162"/>
      <c r="GG201" s="162"/>
      <c r="GH201" s="162"/>
      <c r="GI201" s="162"/>
      <c r="GJ201" s="162"/>
      <c r="GK201" s="162"/>
      <c r="GL201" s="162"/>
      <c r="GM201" s="162"/>
      <c r="GN201" s="162"/>
      <c r="GO201" s="162"/>
      <c r="GP201" s="162"/>
      <c r="GQ201" s="162"/>
      <c r="GR201" s="162"/>
      <c r="GS201" s="162"/>
      <c r="GT201" s="162"/>
      <c r="GU201" s="162"/>
      <c r="GV201" s="162"/>
      <c r="GW201" s="162"/>
      <c r="GX201" s="162"/>
      <c r="GY201" s="162"/>
      <c r="GZ201" s="162"/>
      <c r="HA201" s="162"/>
      <c r="HB201" s="162"/>
      <c r="HC201" s="162"/>
      <c r="HD201" s="162"/>
      <c r="HE201" s="162"/>
      <c r="HF201" s="162"/>
      <c r="HG201" s="162"/>
      <c r="HH201" s="162"/>
      <c r="HI201" s="162"/>
      <c r="HJ201" s="162"/>
      <c r="HK201" s="162"/>
      <c r="HL201" s="162"/>
      <c r="HM201" s="162"/>
      <c r="HN201" s="162"/>
      <c r="HO201" s="162"/>
      <c r="HP201" s="162"/>
      <c r="HQ201" s="162"/>
      <c r="HR201" s="162"/>
      <c r="HS201" s="162"/>
      <c r="HT201" s="162"/>
      <c r="HU201" s="162"/>
      <c r="HV201" s="162"/>
      <c r="HW201" s="162"/>
      <c r="HX201" s="162"/>
      <c r="HY201" s="162"/>
      <c r="HZ201" s="162"/>
      <c r="IA201" s="162"/>
      <c r="IB201" s="162"/>
      <c r="IC201" s="162"/>
      <c r="ID201" s="162"/>
      <c r="IE201" s="162"/>
      <c r="IF201" s="162"/>
      <c r="IG201" s="162"/>
      <c r="IH201" s="162"/>
      <c r="II201" s="162"/>
      <c r="IJ201" s="162"/>
      <c r="IK201" s="162"/>
      <c r="IL201" s="162"/>
      <c r="IM201" s="162"/>
      <c r="IN201" s="162"/>
    </row>
    <row r="202" spans="1:248" ht="147">
      <c r="A202" s="163">
        <v>62</v>
      </c>
      <c r="B202" s="164" t="s">
        <v>1511</v>
      </c>
      <c r="C202" s="164" t="s">
        <v>1055</v>
      </c>
      <c r="D202" s="164" t="s">
        <v>1056</v>
      </c>
      <c r="E202" s="164">
        <v>12</v>
      </c>
      <c r="F202" s="164" t="s">
        <v>2888</v>
      </c>
      <c r="G202" s="96"/>
      <c r="H202" s="101"/>
      <c r="I202" s="164" t="s">
        <v>2889</v>
      </c>
      <c r="J202" s="164" t="s">
        <v>578</v>
      </c>
      <c r="K202" s="173">
        <v>4843.8</v>
      </c>
      <c r="L202" s="164">
        <v>80.73</v>
      </c>
      <c r="M202" s="164">
        <v>5414.57</v>
      </c>
      <c r="N202" s="164">
        <v>5414.57</v>
      </c>
      <c r="O202" s="173">
        <v>4843.8</v>
      </c>
      <c r="P202" s="115">
        <v>1</v>
      </c>
      <c r="Q202" s="116"/>
      <c r="R202" s="116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  <c r="BI202" s="162"/>
      <c r="BJ202" s="162"/>
      <c r="BK202" s="162"/>
      <c r="BL202" s="162"/>
      <c r="BM202" s="162"/>
      <c r="BN202" s="162"/>
      <c r="BO202" s="162"/>
      <c r="BP202" s="162"/>
      <c r="BQ202" s="162"/>
      <c r="BR202" s="162"/>
      <c r="BS202" s="162"/>
      <c r="BT202" s="162"/>
      <c r="BU202" s="162"/>
      <c r="BV202" s="162"/>
      <c r="BW202" s="162"/>
      <c r="BX202" s="162"/>
      <c r="BY202" s="162"/>
      <c r="BZ202" s="162"/>
      <c r="CA202" s="162"/>
      <c r="CB202" s="162"/>
      <c r="CC202" s="162"/>
      <c r="CD202" s="162"/>
      <c r="CE202" s="162"/>
      <c r="CF202" s="162"/>
      <c r="CG202" s="162"/>
      <c r="CH202" s="162"/>
      <c r="CI202" s="162"/>
      <c r="CJ202" s="162"/>
      <c r="CK202" s="162"/>
      <c r="CL202" s="162"/>
      <c r="CM202" s="162"/>
      <c r="CN202" s="162"/>
      <c r="CO202" s="162"/>
      <c r="CP202" s="162"/>
      <c r="CQ202" s="162"/>
      <c r="CR202" s="162"/>
      <c r="CS202" s="162"/>
      <c r="CT202" s="162"/>
      <c r="CU202" s="162"/>
      <c r="CV202" s="162"/>
      <c r="CW202" s="162"/>
      <c r="CX202" s="162"/>
      <c r="CY202" s="162"/>
      <c r="CZ202" s="162"/>
      <c r="DA202" s="162"/>
      <c r="DB202" s="162"/>
      <c r="DC202" s="162"/>
      <c r="DD202" s="162"/>
      <c r="DE202" s="162"/>
      <c r="DF202" s="162"/>
      <c r="DG202" s="162"/>
      <c r="DH202" s="162"/>
      <c r="DI202" s="162"/>
      <c r="DJ202" s="162"/>
      <c r="DK202" s="162"/>
      <c r="DL202" s="162"/>
      <c r="DM202" s="162"/>
      <c r="DN202" s="162"/>
      <c r="DO202" s="162"/>
      <c r="DP202" s="162"/>
      <c r="DQ202" s="162"/>
      <c r="DR202" s="162"/>
      <c r="DS202" s="162"/>
      <c r="DT202" s="162"/>
      <c r="DU202" s="162"/>
      <c r="DV202" s="162"/>
      <c r="DW202" s="162"/>
      <c r="DX202" s="162"/>
      <c r="DY202" s="162"/>
      <c r="DZ202" s="162"/>
      <c r="EA202" s="162"/>
      <c r="EB202" s="162"/>
      <c r="EC202" s="162"/>
      <c r="ED202" s="162"/>
      <c r="EE202" s="162"/>
      <c r="EF202" s="162"/>
      <c r="EG202" s="162"/>
      <c r="EH202" s="162"/>
      <c r="EI202" s="162"/>
      <c r="EJ202" s="162"/>
      <c r="EK202" s="162"/>
      <c r="EL202" s="162"/>
      <c r="EM202" s="162"/>
      <c r="EN202" s="162"/>
      <c r="EO202" s="162"/>
      <c r="EP202" s="162"/>
      <c r="EQ202" s="162"/>
      <c r="ER202" s="162"/>
      <c r="ES202" s="162"/>
      <c r="ET202" s="162"/>
      <c r="EU202" s="162"/>
      <c r="EV202" s="162"/>
      <c r="EW202" s="162"/>
      <c r="EX202" s="162"/>
      <c r="EY202" s="162"/>
      <c r="EZ202" s="162"/>
      <c r="FA202" s="162"/>
      <c r="FB202" s="162"/>
      <c r="FC202" s="162"/>
      <c r="FD202" s="162"/>
      <c r="FE202" s="162"/>
      <c r="FF202" s="162"/>
      <c r="FG202" s="162"/>
      <c r="FH202" s="162"/>
      <c r="FI202" s="162"/>
      <c r="FJ202" s="162"/>
      <c r="FK202" s="162"/>
      <c r="FL202" s="162"/>
      <c r="FM202" s="162"/>
      <c r="FN202" s="162"/>
      <c r="FO202" s="162"/>
      <c r="FP202" s="162"/>
      <c r="FQ202" s="162"/>
      <c r="FR202" s="162"/>
      <c r="FS202" s="162"/>
      <c r="FT202" s="162"/>
      <c r="FU202" s="162"/>
      <c r="FV202" s="162"/>
      <c r="FW202" s="162"/>
      <c r="FX202" s="162"/>
      <c r="FY202" s="162"/>
      <c r="FZ202" s="162"/>
      <c r="GA202" s="162"/>
      <c r="GB202" s="162"/>
      <c r="GC202" s="162"/>
      <c r="GD202" s="162"/>
      <c r="GE202" s="162"/>
      <c r="GF202" s="162"/>
      <c r="GG202" s="162"/>
      <c r="GH202" s="162"/>
      <c r="GI202" s="162"/>
      <c r="GJ202" s="162"/>
      <c r="GK202" s="162"/>
      <c r="GL202" s="162"/>
      <c r="GM202" s="162"/>
      <c r="GN202" s="162"/>
      <c r="GO202" s="162"/>
      <c r="GP202" s="162"/>
      <c r="GQ202" s="162"/>
      <c r="GR202" s="162"/>
      <c r="GS202" s="162"/>
      <c r="GT202" s="162"/>
      <c r="GU202" s="162"/>
      <c r="GV202" s="162"/>
      <c r="GW202" s="162"/>
      <c r="GX202" s="162"/>
      <c r="GY202" s="162"/>
      <c r="GZ202" s="162"/>
      <c r="HA202" s="162"/>
      <c r="HB202" s="162"/>
      <c r="HC202" s="162"/>
      <c r="HD202" s="162"/>
      <c r="HE202" s="162"/>
      <c r="HF202" s="162"/>
      <c r="HG202" s="162"/>
      <c r="HH202" s="162"/>
      <c r="HI202" s="162"/>
      <c r="HJ202" s="162"/>
      <c r="HK202" s="162"/>
      <c r="HL202" s="162"/>
      <c r="HM202" s="162"/>
      <c r="HN202" s="162"/>
      <c r="HO202" s="162"/>
      <c r="HP202" s="162"/>
      <c r="HQ202" s="162"/>
      <c r="HR202" s="162"/>
      <c r="HS202" s="162"/>
      <c r="HT202" s="162"/>
      <c r="HU202" s="162"/>
      <c r="HV202" s="162"/>
      <c r="HW202" s="162"/>
      <c r="HX202" s="162"/>
      <c r="HY202" s="162"/>
      <c r="HZ202" s="162"/>
      <c r="IA202" s="162"/>
      <c r="IB202" s="162"/>
      <c r="IC202" s="162"/>
      <c r="ID202" s="162"/>
      <c r="IE202" s="162"/>
      <c r="IF202" s="162"/>
      <c r="IG202" s="162"/>
      <c r="IH202" s="162"/>
      <c r="II202" s="162"/>
      <c r="IJ202" s="162"/>
      <c r="IK202" s="162"/>
      <c r="IL202" s="162"/>
      <c r="IM202" s="162"/>
      <c r="IN202" s="162"/>
    </row>
    <row r="203" spans="1:248" ht="63">
      <c r="A203" s="222">
        <v>62</v>
      </c>
      <c r="B203" s="254" t="s">
        <v>1511</v>
      </c>
      <c r="C203" s="254" t="s">
        <v>1055</v>
      </c>
      <c r="D203" s="254" t="s">
        <v>1056</v>
      </c>
      <c r="E203" s="254">
        <v>12</v>
      </c>
      <c r="F203" s="254" t="s">
        <v>1042</v>
      </c>
      <c r="G203" s="254"/>
      <c r="H203" s="254"/>
      <c r="I203" s="254" t="s">
        <v>1726</v>
      </c>
      <c r="J203" s="254" t="s">
        <v>1724</v>
      </c>
      <c r="K203" s="403">
        <v>4905</v>
      </c>
      <c r="L203" s="404">
        <v>4905</v>
      </c>
      <c r="M203" s="403">
        <v>5414.57</v>
      </c>
      <c r="N203" s="403">
        <v>5414.57</v>
      </c>
      <c r="O203" s="403">
        <v>4905</v>
      </c>
      <c r="P203" s="115">
        <v>2</v>
      </c>
      <c r="Q203" s="116"/>
      <c r="R203" s="116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  <c r="BL203" s="162"/>
      <c r="BM203" s="162"/>
      <c r="BN203" s="162"/>
      <c r="BO203" s="162"/>
      <c r="BP203" s="162"/>
      <c r="BQ203" s="162"/>
      <c r="BR203" s="162"/>
      <c r="BS203" s="162"/>
      <c r="BT203" s="162"/>
      <c r="BU203" s="162"/>
      <c r="BV203" s="162"/>
      <c r="BW203" s="162"/>
      <c r="BX203" s="162"/>
      <c r="BY203" s="162"/>
      <c r="BZ203" s="162"/>
      <c r="CA203" s="162"/>
      <c r="CB203" s="162"/>
      <c r="CC203" s="162"/>
      <c r="CD203" s="162"/>
      <c r="CE203" s="162"/>
      <c r="CF203" s="162"/>
      <c r="CG203" s="162"/>
      <c r="CH203" s="162"/>
      <c r="CI203" s="162"/>
      <c r="CJ203" s="162"/>
      <c r="CK203" s="162"/>
      <c r="CL203" s="162"/>
      <c r="CM203" s="162"/>
      <c r="CN203" s="162"/>
      <c r="CO203" s="162"/>
      <c r="CP203" s="162"/>
      <c r="CQ203" s="162"/>
      <c r="CR203" s="162"/>
      <c r="CS203" s="162"/>
      <c r="CT203" s="162"/>
      <c r="CU203" s="162"/>
      <c r="CV203" s="162"/>
      <c r="CW203" s="162"/>
      <c r="CX203" s="162"/>
      <c r="CY203" s="162"/>
      <c r="CZ203" s="162"/>
      <c r="DA203" s="162"/>
      <c r="DB203" s="162"/>
      <c r="DC203" s="162"/>
      <c r="DD203" s="162"/>
      <c r="DE203" s="162"/>
      <c r="DF203" s="162"/>
      <c r="DG203" s="162"/>
      <c r="DH203" s="162"/>
      <c r="DI203" s="162"/>
      <c r="DJ203" s="162"/>
      <c r="DK203" s="162"/>
      <c r="DL203" s="162"/>
      <c r="DM203" s="162"/>
      <c r="DN203" s="162"/>
      <c r="DO203" s="162"/>
      <c r="DP203" s="162"/>
      <c r="DQ203" s="162"/>
      <c r="DR203" s="162"/>
      <c r="DS203" s="162"/>
      <c r="DT203" s="162"/>
      <c r="DU203" s="162"/>
      <c r="DV203" s="162"/>
      <c r="DW203" s="162"/>
      <c r="DX203" s="162"/>
      <c r="DY203" s="162"/>
      <c r="DZ203" s="162"/>
      <c r="EA203" s="162"/>
      <c r="EB203" s="162"/>
      <c r="EC203" s="162"/>
      <c r="ED203" s="162"/>
      <c r="EE203" s="162"/>
      <c r="EF203" s="162"/>
      <c r="EG203" s="162"/>
      <c r="EH203" s="162"/>
      <c r="EI203" s="162"/>
      <c r="EJ203" s="162"/>
      <c r="EK203" s="162"/>
      <c r="EL203" s="162"/>
      <c r="EM203" s="162"/>
      <c r="EN203" s="162"/>
      <c r="EO203" s="162"/>
      <c r="EP203" s="162"/>
      <c r="EQ203" s="162"/>
      <c r="ER203" s="162"/>
      <c r="ES203" s="162"/>
      <c r="ET203" s="162"/>
      <c r="EU203" s="162"/>
      <c r="EV203" s="162"/>
      <c r="EW203" s="162"/>
      <c r="EX203" s="162"/>
      <c r="EY203" s="162"/>
      <c r="EZ203" s="162"/>
      <c r="FA203" s="162"/>
      <c r="FB203" s="162"/>
      <c r="FC203" s="162"/>
      <c r="FD203" s="162"/>
      <c r="FE203" s="162"/>
      <c r="FF203" s="162"/>
      <c r="FG203" s="162"/>
      <c r="FH203" s="162"/>
      <c r="FI203" s="162"/>
      <c r="FJ203" s="162"/>
      <c r="FK203" s="162"/>
      <c r="FL203" s="162"/>
      <c r="FM203" s="162"/>
      <c r="FN203" s="162"/>
      <c r="FO203" s="162"/>
      <c r="FP203" s="162"/>
      <c r="FQ203" s="162"/>
      <c r="FR203" s="162"/>
      <c r="FS203" s="162"/>
      <c r="FT203" s="162"/>
      <c r="FU203" s="162"/>
      <c r="FV203" s="162"/>
      <c r="FW203" s="162"/>
      <c r="FX203" s="162"/>
      <c r="FY203" s="162"/>
      <c r="FZ203" s="162"/>
      <c r="GA203" s="162"/>
      <c r="GB203" s="162"/>
      <c r="GC203" s="162"/>
      <c r="GD203" s="162"/>
      <c r="GE203" s="162"/>
      <c r="GF203" s="162"/>
      <c r="GG203" s="162"/>
      <c r="GH203" s="162"/>
      <c r="GI203" s="162"/>
      <c r="GJ203" s="162"/>
      <c r="GK203" s="162"/>
      <c r="GL203" s="162"/>
      <c r="GM203" s="162"/>
      <c r="GN203" s="162"/>
      <c r="GO203" s="162"/>
      <c r="GP203" s="162"/>
      <c r="GQ203" s="162"/>
      <c r="GR203" s="162"/>
      <c r="GS203" s="162"/>
      <c r="GT203" s="162"/>
      <c r="GU203" s="162"/>
      <c r="GV203" s="162"/>
      <c r="GW203" s="162"/>
      <c r="GX203" s="162"/>
      <c r="GY203" s="162"/>
      <c r="GZ203" s="162"/>
      <c r="HA203" s="162"/>
      <c r="HB203" s="162"/>
      <c r="HC203" s="162"/>
      <c r="HD203" s="162"/>
      <c r="HE203" s="162"/>
      <c r="HF203" s="162"/>
      <c r="HG203" s="162"/>
      <c r="HH203" s="162"/>
      <c r="HI203" s="162"/>
      <c r="HJ203" s="162"/>
      <c r="HK203" s="162"/>
      <c r="HL203" s="162"/>
      <c r="HM203" s="162"/>
      <c r="HN203" s="162"/>
      <c r="HO203" s="162"/>
      <c r="HP203" s="162"/>
      <c r="HQ203" s="162"/>
      <c r="HR203" s="162"/>
      <c r="HS203" s="162"/>
      <c r="HT203" s="162"/>
      <c r="HU203" s="162"/>
      <c r="HV203" s="162"/>
      <c r="HW203" s="162"/>
      <c r="HX203" s="162"/>
      <c r="HY203" s="162"/>
      <c r="HZ203" s="162"/>
      <c r="IA203" s="162"/>
      <c r="IB203" s="162"/>
      <c r="IC203" s="162"/>
      <c r="ID203" s="162"/>
      <c r="IE203" s="162"/>
      <c r="IF203" s="162"/>
      <c r="IG203" s="162"/>
      <c r="IH203" s="162"/>
      <c r="II203" s="162"/>
      <c r="IJ203" s="162"/>
      <c r="IK203" s="162"/>
      <c r="IL203" s="162"/>
      <c r="IM203" s="162"/>
      <c r="IN203" s="162"/>
    </row>
    <row r="204" spans="1:248" ht="147">
      <c r="A204" s="226">
        <v>62</v>
      </c>
      <c r="B204" s="101" t="s">
        <v>1511</v>
      </c>
      <c r="C204" s="101" t="s">
        <v>1055</v>
      </c>
      <c r="D204" s="101" t="s">
        <v>1056</v>
      </c>
      <c r="E204" s="101">
        <v>12</v>
      </c>
      <c r="F204" s="90" t="s">
        <v>516</v>
      </c>
      <c r="G204" s="96" t="s">
        <v>512</v>
      </c>
      <c r="H204" s="101">
        <v>60</v>
      </c>
      <c r="I204" s="90" t="s">
        <v>1153</v>
      </c>
      <c r="J204" s="90" t="s">
        <v>1124</v>
      </c>
      <c r="K204" s="276">
        <v>4905.6</v>
      </c>
      <c r="L204" s="277">
        <v>68.1333</v>
      </c>
      <c r="M204" s="278">
        <v>5414.57</v>
      </c>
      <c r="N204" s="101">
        <v>5414.57</v>
      </c>
      <c r="O204" s="278">
        <v>4905.6</v>
      </c>
      <c r="P204" s="115">
        <v>3</v>
      </c>
      <c r="Q204" s="116"/>
      <c r="R204" s="116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62"/>
      <c r="BT204" s="162"/>
      <c r="BU204" s="162"/>
      <c r="BV204" s="162"/>
      <c r="BW204" s="162"/>
      <c r="BX204" s="162"/>
      <c r="BY204" s="162"/>
      <c r="BZ204" s="162"/>
      <c r="CA204" s="162"/>
      <c r="CB204" s="162"/>
      <c r="CC204" s="162"/>
      <c r="CD204" s="162"/>
      <c r="CE204" s="162"/>
      <c r="CF204" s="162"/>
      <c r="CG204" s="162"/>
      <c r="CH204" s="162"/>
      <c r="CI204" s="162"/>
      <c r="CJ204" s="162"/>
      <c r="CK204" s="162"/>
      <c r="CL204" s="162"/>
      <c r="CM204" s="162"/>
      <c r="CN204" s="162"/>
      <c r="CO204" s="162"/>
      <c r="CP204" s="162"/>
      <c r="CQ204" s="162"/>
      <c r="CR204" s="162"/>
      <c r="CS204" s="162"/>
      <c r="CT204" s="162"/>
      <c r="CU204" s="162"/>
      <c r="CV204" s="162"/>
      <c r="CW204" s="162"/>
      <c r="CX204" s="162"/>
      <c r="CY204" s="162"/>
      <c r="CZ204" s="162"/>
      <c r="DA204" s="162"/>
      <c r="DB204" s="162"/>
      <c r="DC204" s="162"/>
      <c r="DD204" s="162"/>
      <c r="DE204" s="162"/>
      <c r="DF204" s="162"/>
      <c r="DG204" s="162"/>
      <c r="DH204" s="162"/>
      <c r="DI204" s="162"/>
      <c r="DJ204" s="162"/>
      <c r="DK204" s="162"/>
      <c r="DL204" s="162"/>
      <c r="DM204" s="162"/>
      <c r="DN204" s="162"/>
      <c r="DO204" s="162"/>
      <c r="DP204" s="162"/>
      <c r="DQ204" s="162"/>
      <c r="DR204" s="162"/>
      <c r="DS204" s="162"/>
      <c r="DT204" s="162"/>
      <c r="DU204" s="162"/>
      <c r="DV204" s="162"/>
      <c r="DW204" s="162"/>
      <c r="DX204" s="162"/>
      <c r="DY204" s="162"/>
      <c r="DZ204" s="162"/>
      <c r="EA204" s="162"/>
      <c r="EB204" s="162"/>
      <c r="EC204" s="162"/>
      <c r="ED204" s="162"/>
      <c r="EE204" s="162"/>
      <c r="EF204" s="162"/>
      <c r="EG204" s="162"/>
      <c r="EH204" s="162"/>
      <c r="EI204" s="162"/>
      <c r="EJ204" s="162"/>
      <c r="EK204" s="162"/>
      <c r="EL204" s="162"/>
      <c r="EM204" s="162"/>
      <c r="EN204" s="162"/>
      <c r="EO204" s="162"/>
      <c r="EP204" s="162"/>
      <c r="EQ204" s="162"/>
      <c r="ER204" s="162"/>
      <c r="ES204" s="162"/>
      <c r="ET204" s="162"/>
      <c r="EU204" s="162"/>
      <c r="EV204" s="162"/>
      <c r="EW204" s="162"/>
      <c r="EX204" s="162"/>
      <c r="EY204" s="162"/>
      <c r="EZ204" s="162"/>
      <c r="FA204" s="162"/>
      <c r="FB204" s="162"/>
      <c r="FC204" s="162"/>
      <c r="FD204" s="162"/>
      <c r="FE204" s="162"/>
      <c r="FF204" s="162"/>
      <c r="FG204" s="162"/>
      <c r="FH204" s="162"/>
      <c r="FI204" s="162"/>
      <c r="FJ204" s="162"/>
      <c r="FK204" s="162"/>
      <c r="FL204" s="162"/>
      <c r="FM204" s="162"/>
      <c r="FN204" s="162"/>
      <c r="FO204" s="162"/>
      <c r="FP204" s="162"/>
      <c r="FQ204" s="162"/>
      <c r="FR204" s="162"/>
      <c r="FS204" s="162"/>
      <c r="FT204" s="162"/>
      <c r="FU204" s="162"/>
      <c r="FV204" s="162"/>
      <c r="FW204" s="162"/>
      <c r="FX204" s="162"/>
      <c r="FY204" s="162"/>
      <c r="FZ204" s="162"/>
      <c r="GA204" s="162"/>
      <c r="GB204" s="162"/>
      <c r="GC204" s="162"/>
      <c r="GD204" s="162"/>
      <c r="GE204" s="162"/>
      <c r="GF204" s="162"/>
      <c r="GG204" s="162"/>
      <c r="GH204" s="162"/>
      <c r="GI204" s="162"/>
      <c r="GJ204" s="162"/>
      <c r="GK204" s="162"/>
      <c r="GL204" s="162"/>
      <c r="GM204" s="162"/>
      <c r="GN204" s="162"/>
      <c r="GO204" s="162"/>
      <c r="GP204" s="162"/>
      <c r="GQ204" s="162"/>
      <c r="GR204" s="162"/>
      <c r="GS204" s="162"/>
      <c r="GT204" s="162"/>
      <c r="GU204" s="162"/>
      <c r="GV204" s="162"/>
      <c r="GW204" s="162"/>
      <c r="GX204" s="162"/>
      <c r="GY204" s="162"/>
      <c r="GZ204" s="162"/>
      <c r="HA204" s="162"/>
      <c r="HB204" s="162"/>
      <c r="HC204" s="162"/>
      <c r="HD204" s="162"/>
      <c r="HE204" s="162"/>
      <c r="HF204" s="162"/>
      <c r="HG204" s="162"/>
      <c r="HH204" s="162"/>
      <c r="HI204" s="162"/>
      <c r="HJ204" s="162"/>
      <c r="HK204" s="162"/>
      <c r="HL204" s="162"/>
      <c r="HM204" s="162"/>
      <c r="HN204" s="162"/>
      <c r="HO204" s="162"/>
      <c r="HP204" s="162"/>
      <c r="HQ204" s="162"/>
      <c r="HR204" s="162"/>
      <c r="HS204" s="162"/>
      <c r="HT204" s="162"/>
      <c r="HU204" s="162"/>
      <c r="HV204" s="162"/>
      <c r="HW204" s="162"/>
      <c r="HX204" s="162"/>
      <c r="HY204" s="162"/>
      <c r="HZ204" s="162"/>
      <c r="IA204" s="162"/>
      <c r="IB204" s="162"/>
      <c r="IC204" s="162"/>
      <c r="ID204" s="162"/>
      <c r="IE204" s="162"/>
      <c r="IF204" s="162"/>
      <c r="IG204" s="162"/>
      <c r="IH204" s="162"/>
      <c r="II204" s="162"/>
      <c r="IJ204" s="162"/>
      <c r="IK204" s="162"/>
      <c r="IL204" s="162"/>
      <c r="IM204" s="162"/>
      <c r="IN204" s="162"/>
    </row>
    <row r="205" spans="1:248" ht="21">
      <c r="A205" s="167"/>
      <c r="B205" s="168"/>
      <c r="C205" s="168"/>
      <c r="D205" s="168"/>
      <c r="E205" s="168"/>
      <c r="F205" s="168"/>
      <c r="G205" s="111"/>
      <c r="H205" s="137"/>
      <c r="I205" s="168"/>
      <c r="J205" s="168"/>
      <c r="K205" s="204"/>
      <c r="L205" s="168"/>
      <c r="M205" s="168"/>
      <c r="N205" s="168"/>
      <c r="O205" s="168"/>
      <c r="P205" s="133"/>
      <c r="Q205" s="133"/>
      <c r="R205" s="133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  <c r="BI205" s="162"/>
      <c r="BJ205" s="162"/>
      <c r="BK205" s="162"/>
      <c r="BL205" s="162"/>
      <c r="BM205" s="162"/>
      <c r="BN205" s="162"/>
      <c r="BO205" s="162"/>
      <c r="BP205" s="162"/>
      <c r="BQ205" s="162"/>
      <c r="BR205" s="162"/>
      <c r="BS205" s="162"/>
      <c r="BT205" s="162"/>
      <c r="BU205" s="162"/>
      <c r="BV205" s="162"/>
      <c r="BW205" s="162"/>
      <c r="BX205" s="162"/>
      <c r="BY205" s="162"/>
      <c r="BZ205" s="162"/>
      <c r="CA205" s="162"/>
      <c r="CB205" s="162"/>
      <c r="CC205" s="162"/>
      <c r="CD205" s="162"/>
      <c r="CE205" s="162"/>
      <c r="CF205" s="162"/>
      <c r="CG205" s="162"/>
      <c r="CH205" s="162"/>
      <c r="CI205" s="162"/>
      <c r="CJ205" s="162"/>
      <c r="CK205" s="162"/>
      <c r="CL205" s="162"/>
      <c r="CM205" s="162"/>
      <c r="CN205" s="162"/>
      <c r="CO205" s="162"/>
      <c r="CP205" s="162"/>
      <c r="CQ205" s="162"/>
      <c r="CR205" s="162"/>
      <c r="CS205" s="162"/>
      <c r="CT205" s="162"/>
      <c r="CU205" s="162"/>
      <c r="CV205" s="162"/>
      <c r="CW205" s="162"/>
      <c r="CX205" s="162"/>
      <c r="CY205" s="162"/>
      <c r="CZ205" s="162"/>
      <c r="DA205" s="162"/>
      <c r="DB205" s="162"/>
      <c r="DC205" s="162"/>
      <c r="DD205" s="162"/>
      <c r="DE205" s="162"/>
      <c r="DF205" s="162"/>
      <c r="DG205" s="162"/>
      <c r="DH205" s="162"/>
      <c r="DI205" s="162"/>
      <c r="DJ205" s="162"/>
      <c r="DK205" s="162"/>
      <c r="DL205" s="162"/>
      <c r="DM205" s="162"/>
      <c r="DN205" s="162"/>
      <c r="DO205" s="162"/>
      <c r="DP205" s="162"/>
      <c r="DQ205" s="162"/>
      <c r="DR205" s="162"/>
      <c r="DS205" s="162"/>
      <c r="DT205" s="162"/>
      <c r="DU205" s="162"/>
      <c r="DV205" s="162"/>
      <c r="DW205" s="162"/>
      <c r="DX205" s="162"/>
      <c r="DY205" s="162"/>
      <c r="DZ205" s="162"/>
      <c r="EA205" s="162"/>
      <c r="EB205" s="162"/>
      <c r="EC205" s="162"/>
      <c r="ED205" s="162"/>
      <c r="EE205" s="162"/>
      <c r="EF205" s="162"/>
      <c r="EG205" s="162"/>
      <c r="EH205" s="162"/>
      <c r="EI205" s="162"/>
      <c r="EJ205" s="162"/>
      <c r="EK205" s="162"/>
      <c r="EL205" s="162"/>
      <c r="EM205" s="162"/>
      <c r="EN205" s="162"/>
      <c r="EO205" s="162"/>
      <c r="EP205" s="162"/>
      <c r="EQ205" s="162"/>
      <c r="ER205" s="162"/>
      <c r="ES205" s="162"/>
      <c r="ET205" s="162"/>
      <c r="EU205" s="162"/>
      <c r="EV205" s="162"/>
      <c r="EW205" s="162"/>
      <c r="EX205" s="162"/>
      <c r="EY205" s="162"/>
      <c r="EZ205" s="162"/>
      <c r="FA205" s="162"/>
      <c r="FB205" s="162"/>
      <c r="FC205" s="162"/>
      <c r="FD205" s="162"/>
      <c r="FE205" s="162"/>
      <c r="FF205" s="162"/>
      <c r="FG205" s="162"/>
      <c r="FH205" s="162"/>
      <c r="FI205" s="162"/>
      <c r="FJ205" s="162"/>
      <c r="FK205" s="162"/>
      <c r="FL205" s="162"/>
      <c r="FM205" s="162"/>
      <c r="FN205" s="162"/>
      <c r="FO205" s="162"/>
      <c r="FP205" s="162"/>
      <c r="FQ205" s="162"/>
      <c r="FR205" s="162"/>
      <c r="FS205" s="162"/>
      <c r="FT205" s="162"/>
      <c r="FU205" s="162"/>
      <c r="FV205" s="162"/>
      <c r="FW205" s="162"/>
      <c r="FX205" s="162"/>
      <c r="FY205" s="162"/>
      <c r="FZ205" s="162"/>
      <c r="GA205" s="162"/>
      <c r="GB205" s="162"/>
      <c r="GC205" s="162"/>
      <c r="GD205" s="162"/>
      <c r="GE205" s="162"/>
      <c r="GF205" s="162"/>
      <c r="GG205" s="162"/>
      <c r="GH205" s="162"/>
      <c r="GI205" s="162"/>
      <c r="GJ205" s="162"/>
      <c r="GK205" s="162"/>
      <c r="GL205" s="162"/>
      <c r="GM205" s="162"/>
      <c r="GN205" s="162"/>
      <c r="GO205" s="162"/>
      <c r="GP205" s="162"/>
      <c r="GQ205" s="162"/>
      <c r="GR205" s="162"/>
      <c r="GS205" s="162"/>
      <c r="GT205" s="162"/>
      <c r="GU205" s="162"/>
      <c r="GV205" s="162"/>
      <c r="GW205" s="162"/>
      <c r="GX205" s="162"/>
      <c r="GY205" s="162"/>
      <c r="GZ205" s="162"/>
      <c r="HA205" s="162"/>
      <c r="HB205" s="162"/>
      <c r="HC205" s="162"/>
      <c r="HD205" s="162"/>
      <c r="HE205" s="162"/>
      <c r="HF205" s="162"/>
      <c r="HG205" s="162"/>
      <c r="HH205" s="162"/>
      <c r="HI205" s="162"/>
      <c r="HJ205" s="162"/>
      <c r="HK205" s="162"/>
      <c r="HL205" s="162"/>
      <c r="HM205" s="162"/>
      <c r="HN205" s="162"/>
      <c r="HO205" s="162"/>
      <c r="HP205" s="162"/>
      <c r="HQ205" s="162"/>
      <c r="HR205" s="162"/>
      <c r="HS205" s="162"/>
      <c r="HT205" s="162"/>
      <c r="HU205" s="162"/>
      <c r="HV205" s="162"/>
      <c r="HW205" s="162"/>
      <c r="HX205" s="162"/>
      <c r="HY205" s="162"/>
      <c r="HZ205" s="162"/>
      <c r="IA205" s="162"/>
      <c r="IB205" s="162"/>
      <c r="IC205" s="162"/>
      <c r="ID205" s="162"/>
      <c r="IE205" s="162"/>
      <c r="IF205" s="162"/>
      <c r="IG205" s="162"/>
      <c r="IH205" s="162"/>
      <c r="II205" s="162"/>
      <c r="IJ205" s="162"/>
      <c r="IK205" s="162"/>
      <c r="IL205" s="162"/>
      <c r="IM205" s="162"/>
      <c r="IN205" s="162"/>
    </row>
    <row r="206" spans="1:18" ht="84">
      <c r="A206" s="222">
        <v>63</v>
      </c>
      <c r="B206" s="254" t="s">
        <v>1511</v>
      </c>
      <c r="C206" s="279" t="s">
        <v>2670</v>
      </c>
      <c r="D206" s="279" t="s">
        <v>2671</v>
      </c>
      <c r="E206" s="279">
        <v>50</v>
      </c>
      <c r="F206" s="96" t="s">
        <v>168</v>
      </c>
      <c r="G206" s="96"/>
      <c r="H206" s="96"/>
      <c r="I206" s="96" t="s">
        <v>643</v>
      </c>
      <c r="J206" s="279" t="s">
        <v>147</v>
      </c>
      <c r="K206" s="280">
        <v>154.8</v>
      </c>
      <c r="L206" s="281">
        <f>K206/120</f>
        <v>1.29</v>
      </c>
      <c r="M206" s="279">
        <v>202.06</v>
      </c>
      <c r="N206" s="279">
        <v>202.06</v>
      </c>
      <c r="O206" s="280">
        <v>154.8</v>
      </c>
      <c r="P206" s="174">
        <v>1</v>
      </c>
      <c r="Q206" s="122"/>
      <c r="R206" s="122"/>
    </row>
    <row r="207" spans="1:18" ht="126" customHeight="1">
      <c r="A207" s="226">
        <v>63</v>
      </c>
      <c r="B207" s="101" t="s">
        <v>1511</v>
      </c>
      <c r="C207" s="276" t="s">
        <v>2670</v>
      </c>
      <c r="D207" s="276" t="s">
        <v>2671</v>
      </c>
      <c r="E207" s="276">
        <v>50</v>
      </c>
      <c r="F207" s="90" t="s">
        <v>517</v>
      </c>
      <c r="G207" s="96" t="s">
        <v>1163</v>
      </c>
      <c r="H207" s="276">
        <v>120</v>
      </c>
      <c r="I207" s="90" t="s">
        <v>1153</v>
      </c>
      <c r="J207" s="90" t="s">
        <v>1124</v>
      </c>
      <c r="K207" s="276">
        <v>159.6</v>
      </c>
      <c r="L207" s="277">
        <v>1.1083</v>
      </c>
      <c r="M207" s="278"/>
      <c r="N207" s="276">
        <v>2523.29</v>
      </c>
      <c r="O207" s="278">
        <v>159.6</v>
      </c>
      <c r="P207" s="174">
        <v>2</v>
      </c>
      <c r="Q207" s="122"/>
      <c r="R207" s="122"/>
    </row>
    <row r="208" spans="1:18" ht="21">
      <c r="A208" s="225"/>
      <c r="B208" s="137"/>
      <c r="C208" s="272"/>
      <c r="D208" s="272"/>
      <c r="E208" s="272"/>
      <c r="F208" s="111"/>
      <c r="G208" s="111"/>
      <c r="H208" s="272"/>
      <c r="I208" s="111"/>
      <c r="J208" s="111"/>
      <c r="K208" s="272"/>
      <c r="L208" s="273"/>
      <c r="M208" s="274"/>
      <c r="N208" s="272"/>
      <c r="O208" s="272"/>
      <c r="P208" s="128"/>
      <c r="Q208" s="128"/>
      <c r="R208" s="128"/>
    </row>
    <row r="209" spans="1:248" ht="189">
      <c r="A209" s="222">
        <v>64</v>
      </c>
      <c r="B209" s="90" t="s">
        <v>2306</v>
      </c>
      <c r="C209" s="90" t="s">
        <v>2238</v>
      </c>
      <c r="D209" s="90" t="s">
        <v>2239</v>
      </c>
      <c r="E209" s="90">
        <v>50</v>
      </c>
      <c r="F209" s="185" t="s">
        <v>1661</v>
      </c>
      <c r="G209" s="254"/>
      <c r="H209" s="254"/>
      <c r="I209" s="498" t="s">
        <v>151</v>
      </c>
      <c r="J209" s="493" t="s">
        <v>1650</v>
      </c>
      <c r="K209" s="403">
        <v>3609.38</v>
      </c>
      <c r="L209" s="254">
        <v>3609.38</v>
      </c>
      <c r="M209" s="254">
        <v>3621.38</v>
      </c>
      <c r="N209" s="254">
        <f>M209</f>
        <v>3621.38</v>
      </c>
      <c r="O209" s="403">
        <v>3609.38</v>
      </c>
      <c r="P209" s="115">
        <v>1</v>
      </c>
      <c r="Q209" s="116"/>
      <c r="R209" s="116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  <c r="BI209" s="162"/>
      <c r="BJ209" s="162"/>
      <c r="BK209" s="162"/>
      <c r="BL209" s="162"/>
      <c r="BM209" s="162"/>
      <c r="BN209" s="162"/>
      <c r="BO209" s="162"/>
      <c r="BP209" s="162"/>
      <c r="BQ209" s="162"/>
      <c r="BR209" s="162"/>
      <c r="BS209" s="162"/>
      <c r="BT209" s="162"/>
      <c r="BU209" s="162"/>
      <c r="BV209" s="162"/>
      <c r="BW209" s="162"/>
      <c r="BX209" s="162"/>
      <c r="BY209" s="162"/>
      <c r="BZ209" s="162"/>
      <c r="CA209" s="162"/>
      <c r="CB209" s="162"/>
      <c r="CC209" s="162"/>
      <c r="CD209" s="162"/>
      <c r="CE209" s="162"/>
      <c r="CF209" s="162"/>
      <c r="CG209" s="162"/>
      <c r="CH209" s="162"/>
      <c r="CI209" s="162"/>
      <c r="CJ209" s="162"/>
      <c r="CK209" s="162"/>
      <c r="CL209" s="162"/>
      <c r="CM209" s="162"/>
      <c r="CN209" s="162"/>
      <c r="CO209" s="162"/>
      <c r="CP209" s="162"/>
      <c r="CQ209" s="162"/>
      <c r="CR209" s="162"/>
      <c r="CS209" s="162"/>
      <c r="CT209" s="162"/>
      <c r="CU209" s="162"/>
      <c r="CV209" s="162"/>
      <c r="CW209" s="162"/>
      <c r="CX209" s="162"/>
      <c r="CY209" s="162"/>
      <c r="CZ209" s="162"/>
      <c r="DA209" s="162"/>
      <c r="DB209" s="162"/>
      <c r="DC209" s="162"/>
      <c r="DD209" s="162"/>
      <c r="DE209" s="162"/>
      <c r="DF209" s="162"/>
      <c r="DG209" s="162"/>
      <c r="DH209" s="162"/>
      <c r="DI209" s="162"/>
      <c r="DJ209" s="162"/>
      <c r="DK209" s="162"/>
      <c r="DL209" s="162"/>
      <c r="DM209" s="162"/>
      <c r="DN209" s="162"/>
      <c r="DO209" s="162"/>
      <c r="DP209" s="162"/>
      <c r="DQ209" s="162"/>
      <c r="DR209" s="162"/>
      <c r="DS209" s="162"/>
      <c r="DT209" s="162"/>
      <c r="DU209" s="162"/>
      <c r="DV209" s="162"/>
      <c r="DW209" s="162"/>
      <c r="DX209" s="162"/>
      <c r="DY209" s="162"/>
      <c r="DZ209" s="162"/>
      <c r="EA209" s="162"/>
      <c r="EB209" s="162"/>
      <c r="EC209" s="162"/>
      <c r="ED209" s="162"/>
      <c r="EE209" s="162"/>
      <c r="EF209" s="162"/>
      <c r="EG209" s="162"/>
      <c r="EH209" s="162"/>
      <c r="EI209" s="162"/>
      <c r="EJ209" s="162"/>
      <c r="EK209" s="162"/>
      <c r="EL209" s="162"/>
      <c r="EM209" s="162"/>
      <c r="EN209" s="162"/>
      <c r="EO209" s="162"/>
      <c r="EP209" s="162"/>
      <c r="EQ209" s="162"/>
      <c r="ER209" s="162"/>
      <c r="ES209" s="162"/>
      <c r="ET209" s="162"/>
      <c r="EU209" s="162"/>
      <c r="EV209" s="162"/>
      <c r="EW209" s="162"/>
      <c r="EX209" s="162"/>
      <c r="EY209" s="162"/>
      <c r="EZ209" s="162"/>
      <c r="FA209" s="162"/>
      <c r="FB209" s="162"/>
      <c r="FC209" s="162"/>
      <c r="FD209" s="162"/>
      <c r="FE209" s="162"/>
      <c r="FF209" s="162"/>
      <c r="FG209" s="162"/>
      <c r="FH209" s="162"/>
      <c r="FI209" s="162"/>
      <c r="FJ209" s="162"/>
      <c r="FK209" s="162"/>
      <c r="FL209" s="162"/>
      <c r="FM209" s="162"/>
      <c r="FN209" s="162"/>
      <c r="FO209" s="162"/>
      <c r="FP209" s="162"/>
      <c r="FQ209" s="162"/>
      <c r="FR209" s="162"/>
      <c r="FS209" s="162"/>
      <c r="FT209" s="162"/>
      <c r="FU209" s="162"/>
      <c r="FV209" s="162"/>
      <c r="FW209" s="162"/>
      <c r="FX209" s="162"/>
      <c r="FY209" s="162"/>
      <c r="FZ209" s="162"/>
      <c r="GA209" s="162"/>
      <c r="GB209" s="162"/>
      <c r="GC209" s="162"/>
      <c r="GD209" s="162"/>
      <c r="GE209" s="162"/>
      <c r="GF209" s="162"/>
      <c r="GG209" s="162"/>
      <c r="GH209" s="162"/>
      <c r="GI209" s="162"/>
      <c r="GJ209" s="162"/>
      <c r="GK209" s="162"/>
      <c r="GL209" s="162"/>
      <c r="GM209" s="162"/>
      <c r="GN209" s="162"/>
      <c r="GO209" s="162"/>
      <c r="GP209" s="162"/>
      <c r="GQ209" s="162"/>
      <c r="GR209" s="162"/>
      <c r="GS209" s="162"/>
      <c r="GT209" s="162"/>
      <c r="GU209" s="162"/>
      <c r="GV209" s="162"/>
      <c r="GW209" s="162"/>
      <c r="GX209" s="162"/>
      <c r="GY209" s="162"/>
      <c r="GZ209" s="162"/>
      <c r="HA209" s="162"/>
      <c r="HB209" s="162"/>
      <c r="HC209" s="162"/>
      <c r="HD209" s="162"/>
      <c r="HE209" s="162"/>
      <c r="HF209" s="162"/>
      <c r="HG209" s="162"/>
      <c r="HH209" s="162"/>
      <c r="HI209" s="162"/>
      <c r="HJ209" s="162"/>
      <c r="HK209" s="162"/>
      <c r="HL209" s="162"/>
      <c r="HM209" s="162"/>
      <c r="HN209" s="162"/>
      <c r="HO209" s="162"/>
      <c r="HP209" s="162"/>
      <c r="HQ209" s="162"/>
      <c r="HR209" s="162"/>
      <c r="HS209" s="162"/>
      <c r="HT209" s="162"/>
      <c r="HU209" s="162"/>
      <c r="HV209" s="162"/>
      <c r="HW209" s="162"/>
      <c r="HX209" s="162"/>
      <c r="HY209" s="162"/>
      <c r="HZ209" s="162"/>
      <c r="IA209" s="162"/>
      <c r="IB209" s="162"/>
      <c r="IC209" s="162"/>
      <c r="ID209" s="162"/>
      <c r="IE209" s="162"/>
      <c r="IF209" s="162"/>
      <c r="IG209" s="162"/>
      <c r="IH209" s="162"/>
      <c r="II209" s="162"/>
      <c r="IJ209" s="162"/>
      <c r="IK209" s="162"/>
      <c r="IL209" s="162"/>
      <c r="IM209" s="162"/>
      <c r="IN209" s="162"/>
    </row>
    <row r="210" spans="1:248" ht="21">
      <c r="A210" s="225"/>
      <c r="B210" s="111"/>
      <c r="C210" s="111"/>
      <c r="D210" s="111"/>
      <c r="E210" s="111"/>
      <c r="F210" s="215"/>
      <c r="G210" s="137"/>
      <c r="H210" s="137"/>
      <c r="I210" s="499"/>
      <c r="J210" s="495"/>
      <c r="K210" s="406"/>
      <c r="L210" s="137"/>
      <c r="M210" s="137"/>
      <c r="N210" s="137"/>
      <c r="O210" s="137"/>
      <c r="P210" s="133"/>
      <c r="Q210" s="133"/>
      <c r="R210" s="133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62"/>
      <c r="BP210" s="162"/>
      <c r="BQ210" s="162"/>
      <c r="BR210" s="162"/>
      <c r="BS210" s="162"/>
      <c r="BT210" s="162"/>
      <c r="BU210" s="162"/>
      <c r="BV210" s="162"/>
      <c r="BW210" s="162"/>
      <c r="BX210" s="162"/>
      <c r="BY210" s="162"/>
      <c r="BZ210" s="162"/>
      <c r="CA210" s="162"/>
      <c r="CB210" s="162"/>
      <c r="CC210" s="162"/>
      <c r="CD210" s="162"/>
      <c r="CE210" s="162"/>
      <c r="CF210" s="162"/>
      <c r="CG210" s="162"/>
      <c r="CH210" s="162"/>
      <c r="CI210" s="162"/>
      <c r="CJ210" s="162"/>
      <c r="CK210" s="162"/>
      <c r="CL210" s="162"/>
      <c r="CM210" s="162"/>
      <c r="CN210" s="162"/>
      <c r="CO210" s="162"/>
      <c r="CP210" s="162"/>
      <c r="CQ210" s="162"/>
      <c r="CR210" s="162"/>
      <c r="CS210" s="162"/>
      <c r="CT210" s="162"/>
      <c r="CU210" s="162"/>
      <c r="CV210" s="162"/>
      <c r="CW210" s="162"/>
      <c r="CX210" s="162"/>
      <c r="CY210" s="162"/>
      <c r="CZ210" s="162"/>
      <c r="DA210" s="162"/>
      <c r="DB210" s="162"/>
      <c r="DC210" s="162"/>
      <c r="DD210" s="162"/>
      <c r="DE210" s="162"/>
      <c r="DF210" s="162"/>
      <c r="DG210" s="162"/>
      <c r="DH210" s="162"/>
      <c r="DI210" s="162"/>
      <c r="DJ210" s="162"/>
      <c r="DK210" s="162"/>
      <c r="DL210" s="162"/>
      <c r="DM210" s="162"/>
      <c r="DN210" s="162"/>
      <c r="DO210" s="162"/>
      <c r="DP210" s="162"/>
      <c r="DQ210" s="162"/>
      <c r="DR210" s="162"/>
      <c r="DS210" s="162"/>
      <c r="DT210" s="162"/>
      <c r="DU210" s="162"/>
      <c r="DV210" s="162"/>
      <c r="DW210" s="162"/>
      <c r="DX210" s="162"/>
      <c r="DY210" s="162"/>
      <c r="DZ210" s="162"/>
      <c r="EA210" s="162"/>
      <c r="EB210" s="162"/>
      <c r="EC210" s="162"/>
      <c r="ED210" s="162"/>
      <c r="EE210" s="162"/>
      <c r="EF210" s="162"/>
      <c r="EG210" s="162"/>
      <c r="EH210" s="162"/>
      <c r="EI210" s="162"/>
      <c r="EJ210" s="162"/>
      <c r="EK210" s="162"/>
      <c r="EL210" s="162"/>
      <c r="EM210" s="162"/>
      <c r="EN210" s="162"/>
      <c r="EO210" s="162"/>
      <c r="EP210" s="162"/>
      <c r="EQ210" s="162"/>
      <c r="ER210" s="162"/>
      <c r="ES210" s="162"/>
      <c r="ET210" s="162"/>
      <c r="EU210" s="162"/>
      <c r="EV210" s="162"/>
      <c r="EW210" s="162"/>
      <c r="EX210" s="162"/>
      <c r="EY210" s="162"/>
      <c r="EZ210" s="162"/>
      <c r="FA210" s="162"/>
      <c r="FB210" s="162"/>
      <c r="FC210" s="162"/>
      <c r="FD210" s="162"/>
      <c r="FE210" s="162"/>
      <c r="FF210" s="162"/>
      <c r="FG210" s="162"/>
      <c r="FH210" s="162"/>
      <c r="FI210" s="162"/>
      <c r="FJ210" s="162"/>
      <c r="FK210" s="162"/>
      <c r="FL210" s="162"/>
      <c r="FM210" s="162"/>
      <c r="FN210" s="162"/>
      <c r="FO210" s="162"/>
      <c r="FP210" s="162"/>
      <c r="FQ210" s="162"/>
      <c r="FR210" s="162"/>
      <c r="FS210" s="162"/>
      <c r="FT210" s="162"/>
      <c r="FU210" s="162"/>
      <c r="FV210" s="162"/>
      <c r="FW210" s="162"/>
      <c r="FX210" s="162"/>
      <c r="FY210" s="162"/>
      <c r="FZ210" s="162"/>
      <c r="GA210" s="162"/>
      <c r="GB210" s="162"/>
      <c r="GC210" s="162"/>
      <c r="GD210" s="162"/>
      <c r="GE210" s="162"/>
      <c r="GF210" s="162"/>
      <c r="GG210" s="162"/>
      <c r="GH210" s="162"/>
      <c r="GI210" s="162"/>
      <c r="GJ210" s="162"/>
      <c r="GK210" s="162"/>
      <c r="GL210" s="162"/>
      <c r="GM210" s="162"/>
      <c r="GN210" s="162"/>
      <c r="GO210" s="162"/>
      <c r="GP210" s="162"/>
      <c r="GQ210" s="162"/>
      <c r="GR210" s="162"/>
      <c r="GS210" s="162"/>
      <c r="GT210" s="162"/>
      <c r="GU210" s="162"/>
      <c r="GV210" s="162"/>
      <c r="GW210" s="162"/>
      <c r="GX210" s="162"/>
      <c r="GY210" s="162"/>
      <c r="GZ210" s="162"/>
      <c r="HA210" s="162"/>
      <c r="HB210" s="162"/>
      <c r="HC210" s="162"/>
      <c r="HD210" s="162"/>
      <c r="HE210" s="162"/>
      <c r="HF210" s="162"/>
      <c r="HG210" s="162"/>
      <c r="HH210" s="162"/>
      <c r="HI210" s="162"/>
      <c r="HJ210" s="162"/>
      <c r="HK210" s="162"/>
      <c r="HL210" s="162"/>
      <c r="HM210" s="162"/>
      <c r="HN210" s="162"/>
      <c r="HO210" s="162"/>
      <c r="HP210" s="162"/>
      <c r="HQ210" s="162"/>
      <c r="HR210" s="162"/>
      <c r="HS210" s="162"/>
      <c r="HT210" s="162"/>
      <c r="HU210" s="162"/>
      <c r="HV210" s="162"/>
      <c r="HW210" s="162"/>
      <c r="HX210" s="162"/>
      <c r="HY210" s="162"/>
      <c r="HZ210" s="162"/>
      <c r="IA210" s="162"/>
      <c r="IB210" s="162"/>
      <c r="IC210" s="162"/>
      <c r="ID210" s="162"/>
      <c r="IE210" s="162"/>
      <c r="IF210" s="162"/>
      <c r="IG210" s="162"/>
      <c r="IH210" s="162"/>
      <c r="II210" s="162"/>
      <c r="IJ210" s="162"/>
      <c r="IK210" s="162"/>
      <c r="IL210" s="162"/>
      <c r="IM210" s="162"/>
      <c r="IN210" s="162"/>
    </row>
    <row r="211" spans="1:248" ht="189">
      <c r="A211" s="222">
        <v>65</v>
      </c>
      <c r="B211" s="90" t="s">
        <v>2306</v>
      </c>
      <c r="C211" s="90" t="s">
        <v>2238</v>
      </c>
      <c r="D211" s="90" t="s">
        <v>2240</v>
      </c>
      <c r="E211" s="90">
        <v>25</v>
      </c>
      <c r="F211" s="185" t="s">
        <v>1662</v>
      </c>
      <c r="G211" s="254"/>
      <c r="H211" s="254"/>
      <c r="I211" s="498" t="s">
        <v>151</v>
      </c>
      <c r="J211" s="493" t="s">
        <v>1650</v>
      </c>
      <c r="K211" s="403">
        <v>5782.2</v>
      </c>
      <c r="L211" s="254">
        <v>5782.2</v>
      </c>
      <c r="M211" s="254">
        <v>5794.2</v>
      </c>
      <c r="N211" s="254">
        <f>M211</f>
        <v>5794.2</v>
      </c>
      <c r="O211" s="403">
        <v>5782.2</v>
      </c>
      <c r="P211" s="115">
        <v>1</v>
      </c>
      <c r="Q211" s="116"/>
      <c r="R211" s="116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2"/>
      <c r="BU211" s="162"/>
      <c r="BV211" s="162"/>
      <c r="BW211" s="162"/>
      <c r="BX211" s="162"/>
      <c r="BY211" s="162"/>
      <c r="BZ211" s="162"/>
      <c r="CA211" s="162"/>
      <c r="CB211" s="162"/>
      <c r="CC211" s="162"/>
      <c r="CD211" s="162"/>
      <c r="CE211" s="162"/>
      <c r="CF211" s="162"/>
      <c r="CG211" s="162"/>
      <c r="CH211" s="162"/>
      <c r="CI211" s="162"/>
      <c r="CJ211" s="162"/>
      <c r="CK211" s="162"/>
      <c r="CL211" s="162"/>
      <c r="CM211" s="162"/>
      <c r="CN211" s="162"/>
      <c r="CO211" s="162"/>
      <c r="CP211" s="162"/>
      <c r="CQ211" s="162"/>
      <c r="CR211" s="162"/>
      <c r="CS211" s="162"/>
      <c r="CT211" s="162"/>
      <c r="CU211" s="162"/>
      <c r="CV211" s="162"/>
      <c r="CW211" s="162"/>
      <c r="CX211" s="162"/>
      <c r="CY211" s="162"/>
      <c r="CZ211" s="162"/>
      <c r="DA211" s="162"/>
      <c r="DB211" s="162"/>
      <c r="DC211" s="162"/>
      <c r="DD211" s="162"/>
      <c r="DE211" s="162"/>
      <c r="DF211" s="162"/>
      <c r="DG211" s="162"/>
      <c r="DH211" s="162"/>
      <c r="DI211" s="162"/>
      <c r="DJ211" s="162"/>
      <c r="DK211" s="162"/>
      <c r="DL211" s="162"/>
      <c r="DM211" s="162"/>
      <c r="DN211" s="162"/>
      <c r="DO211" s="162"/>
      <c r="DP211" s="162"/>
      <c r="DQ211" s="162"/>
      <c r="DR211" s="162"/>
      <c r="DS211" s="162"/>
      <c r="DT211" s="162"/>
      <c r="DU211" s="162"/>
      <c r="DV211" s="162"/>
      <c r="DW211" s="162"/>
      <c r="DX211" s="162"/>
      <c r="DY211" s="162"/>
      <c r="DZ211" s="162"/>
      <c r="EA211" s="162"/>
      <c r="EB211" s="162"/>
      <c r="EC211" s="162"/>
      <c r="ED211" s="162"/>
      <c r="EE211" s="162"/>
      <c r="EF211" s="162"/>
      <c r="EG211" s="162"/>
      <c r="EH211" s="162"/>
      <c r="EI211" s="162"/>
      <c r="EJ211" s="162"/>
      <c r="EK211" s="162"/>
      <c r="EL211" s="162"/>
      <c r="EM211" s="162"/>
      <c r="EN211" s="162"/>
      <c r="EO211" s="162"/>
      <c r="EP211" s="162"/>
      <c r="EQ211" s="162"/>
      <c r="ER211" s="162"/>
      <c r="ES211" s="162"/>
      <c r="ET211" s="162"/>
      <c r="EU211" s="162"/>
      <c r="EV211" s="162"/>
      <c r="EW211" s="162"/>
      <c r="EX211" s="162"/>
      <c r="EY211" s="162"/>
      <c r="EZ211" s="162"/>
      <c r="FA211" s="162"/>
      <c r="FB211" s="162"/>
      <c r="FC211" s="162"/>
      <c r="FD211" s="162"/>
      <c r="FE211" s="162"/>
      <c r="FF211" s="162"/>
      <c r="FG211" s="162"/>
      <c r="FH211" s="162"/>
      <c r="FI211" s="162"/>
      <c r="FJ211" s="162"/>
      <c r="FK211" s="162"/>
      <c r="FL211" s="162"/>
      <c r="FM211" s="162"/>
      <c r="FN211" s="162"/>
      <c r="FO211" s="162"/>
      <c r="FP211" s="162"/>
      <c r="FQ211" s="162"/>
      <c r="FR211" s="162"/>
      <c r="FS211" s="162"/>
      <c r="FT211" s="162"/>
      <c r="FU211" s="162"/>
      <c r="FV211" s="162"/>
      <c r="FW211" s="162"/>
      <c r="FX211" s="162"/>
      <c r="FY211" s="162"/>
      <c r="FZ211" s="162"/>
      <c r="GA211" s="162"/>
      <c r="GB211" s="162"/>
      <c r="GC211" s="162"/>
      <c r="GD211" s="162"/>
      <c r="GE211" s="162"/>
      <c r="GF211" s="162"/>
      <c r="GG211" s="162"/>
      <c r="GH211" s="162"/>
      <c r="GI211" s="162"/>
      <c r="GJ211" s="162"/>
      <c r="GK211" s="162"/>
      <c r="GL211" s="162"/>
      <c r="GM211" s="162"/>
      <c r="GN211" s="162"/>
      <c r="GO211" s="162"/>
      <c r="GP211" s="162"/>
      <c r="GQ211" s="162"/>
      <c r="GR211" s="162"/>
      <c r="GS211" s="162"/>
      <c r="GT211" s="162"/>
      <c r="GU211" s="162"/>
      <c r="GV211" s="162"/>
      <c r="GW211" s="162"/>
      <c r="GX211" s="162"/>
      <c r="GY211" s="162"/>
      <c r="GZ211" s="162"/>
      <c r="HA211" s="162"/>
      <c r="HB211" s="162"/>
      <c r="HC211" s="162"/>
      <c r="HD211" s="162"/>
      <c r="HE211" s="162"/>
      <c r="HF211" s="162"/>
      <c r="HG211" s="162"/>
      <c r="HH211" s="162"/>
      <c r="HI211" s="162"/>
      <c r="HJ211" s="162"/>
      <c r="HK211" s="162"/>
      <c r="HL211" s="162"/>
      <c r="HM211" s="162"/>
      <c r="HN211" s="162"/>
      <c r="HO211" s="162"/>
      <c r="HP211" s="162"/>
      <c r="HQ211" s="162"/>
      <c r="HR211" s="162"/>
      <c r="HS211" s="162"/>
      <c r="HT211" s="162"/>
      <c r="HU211" s="162"/>
      <c r="HV211" s="162"/>
      <c r="HW211" s="162"/>
      <c r="HX211" s="162"/>
      <c r="HY211" s="162"/>
      <c r="HZ211" s="162"/>
      <c r="IA211" s="162"/>
      <c r="IB211" s="162"/>
      <c r="IC211" s="162"/>
      <c r="ID211" s="162"/>
      <c r="IE211" s="162"/>
      <c r="IF211" s="162"/>
      <c r="IG211" s="162"/>
      <c r="IH211" s="162"/>
      <c r="II211" s="162"/>
      <c r="IJ211" s="162"/>
      <c r="IK211" s="162"/>
      <c r="IL211" s="162"/>
      <c r="IM211" s="162"/>
      <c r="IN211" s="162"/>
    </row>
    <row r="212" spans="1:248" ht="21">
      <c r="A212" s="225"/>
      <c r="B212" s="111"/>
      <c r="C212" s="111"/>
      <c r="D212" s="111"/>
      <c r="E212" s="111"/>
      <c r="F212" s="215"/>
      <c r="G212" s="137"/>
      <c r="H212" s="137"/>
      <c r="I212" s="499"/>
      <c r="J212" s="495"/>
      <c r="K212" s="406"/>
      <c r="L212" s="137"/>
      <c r="M212" s="137"/>
      <c r="N212" s="137"/>
      <c r="O212" s="137"/>
      <c r="P212" s="133"/>
      <c r="Q212" s="133"/>
      <c r="R212" s="133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2"/>
      <c r="BO212" s="162"/>
      <c r="BP212" s="162"/>
      <c r="BQ212" s="162"/>
      <c r="BR212" s="162"/>
      <c r="BS212" s="162"/>
      <c r="BT212" s="162"/>
      <c r="BU212" s="162"/>
      <c r="BV212" s="162"/>
      <c r="BW212" s="162"/>
      <c r="BX212" s="162"/>
      <c r="BY212" s="162"/>
      <c r="BZ212" s="162"/>
      <c r="CA212" s="162"/>
      <c r="CB212" s="162"/>
      <c r="CC212" s="162"/>
      <c r="CD212" s="162"/>
      <c r="CE212" s="162"/>
      <c r="CF212" s="162"/>
      <c r="CG212" s="162"/>
      <c r="CH212" s="162"/>
      <c r="CI212" s="162"/>
      <c r="CJ212" s="162"/>
      <c r="CK212" s="162"/>
      <c r="CL212" s="162"/>
      <c r="CM212" s="162"/>
      <c r="CN212" s="162"/>
      <c r="CO212" s="162"/>
      <c r="CP212" s="162"/>
      <c r="CQ212" s="162"/>
      <c r="CR212" s="162"/>
      <c r="CS212" s="162"/>
      <c r="CT212" s="162"/>
      <c r="CU212" s="162"/>
      <c r="CV212" s="162"/>
      <c r="CW212" s="162"/>
      <c r="CX212" s="162"/>
      <c r="CY212" s="162"/>
      <c r="CZ212" s="162"/>
      <c r="DA212" s="162"/>
      <c r="DB212" s="162"/>
      <c r="DC212" s="162"/>
      <c r="DD212" s="162"/>
      <c r="DE212" s="162"/>
      <c r="DF212" s="162"/>
      <c r="DG212" s="162"/>
      <c r="DH212" s="162"/>
      <c r="DI212" s="162"/>
      <c r="DJ212" s="162"/>
      <c r="DK212" s="162"/>
      <c r="DL212" s="162"/>
      <c r="DM212" s="162"/>
      <c r="DN212" s="162"/>
      <c r="DO212" s="162"/>
      <c r="DP212" s="162"/>
      <c r="DQ212" s="162"/>
      <c r="DR212" s="162"/>
      <c r="DS212" s="162"/>
      <c r="DT212" s="162"/>
      <c r="DU212" s="162"/>
      <c r="DV212" s="162"/>
      <c r="DW212" s="162"/>
      <c r="DX212" s="162"/>
      <c r="DY212" s="162"/>
      <c r="DZ212" s="162"/>
      <c r="EA212" s="162"/>
      <c r="EB212" s="162"/>
      <c r="EC212" s="162"/>
      <c r="ED212" s="162"/>
      <c r="EE212" s="162"/>
      <c r="EF212" s="162"/>
      <c r="EG212" s="162"/>
      <c r="EH212" s="162"/>
      <c r="EI212" s="162"/>
      <c r="EJ212" s="162"/>
      <c r="EK212" s="162"/>
      <c r="EL212" s="162"/>
      <c r="EM212" s="162"/>
      <c r="EN212" s="162"/>
      <c r="EO212" s="162"/>
      <c r="EP212" s="162"/>
      <c r="EQ212" s="162"/>
      <c r="ER212" s="162"/>
      <c r="ES212" s="162"/>
      <c r="ET212" s="162"/>
      <c r="EU212" s="162"/>
      <c r="EV212" s="162"/>
      <c r="EW212" s="162"/>
      <c r="EX212" s="162"/>
      <c r="EY212" s="162"/>
      <c r="EZ212" s="162"/>
      <c r="FA212" s="162"/>
      <c r="FB212" s="162"/>
      <c r="FC212" s="162"/>
      <c r="FD212" s="162"/>
      <c r="FE212" s="162"/>
      <c r="FF212" s="162"/>
      <c r="FG212" s="162"/>
      <c r="FH212" s="162"/>
      <c r="FI212" s="162"/>
      <c r="FJ212" s="162"/>
      <c r="FK212" s="162"/>
      <c r="FL212" s="162"/>
      <c r="FM212" s="162"/>
      <c r="FN212" s="162"/>
      <c r="FO212" s="162"/>
      <c r="FP212" s="162"/>
      <c r="FQ212" s="162"/>
      <c r="FR212" s="162"/>
      <c r="FS212" s="162"/>
      <c r="FT212" s="162"/>
      <c r="FU212" s="162"/>
      <c r="FV212" s="162"/>
      <c r="FW212" s="162"/>
      <c r="FX212" s="162"/>
      <c r="FY212" s="162"/>
      <c r="FZ212" s="162"/>
      <c r="GA212" s="162"/>
      <c r="GB212" s="162"/>
      <c r="GC212" s="162"/>
      <c r="GD212" s="162"/>
      <c r="GE212" s="162"/>
      <c r="GF212" s="162"/>
      <c r="GG212" s="162"/>
      <c r="GH212" s="162"/>
      <c r="GI212" s="162"/>
      <c r="GJ212" s="162"/>
      <c r="GK212" s="162"/>
      <c r="GL212" s="162"/>
      <c r="GM212" s="162"/>
      <c r="GN212" s="162"/>
      <c r="GO212" s="162"/>
      <c r="GP212" s="162"/>
      <c r="GQ212" s="162"/>
      <c r="GR212" s="162"/>
      <c r="GS212" s="162"/>
      <c r="GT212" s="162"/>
      <c r="GU212" s="162"/>
      <c r="GV212" s="162"/>
      <c r="GW212" s="162"/>
      <c r="GX212" s="162"/>
      <c r="GY212" s="162"/>
      <c r="GZ212" s="162"/>
      <c r="HA212" s="162"/>
      <c r="HB212" s="162"/>
      <c r="HC212" s="162"/>
      <c r="HD212" s="162"/>
      <c r="HE212" s="162"/>
      <c r="HF212" s="162"/>
      <c r="HG212" s="162"/>
      <c r="HH212" s="162"/>
      <c r="HI212" s="162"/>
      <c r="HJ212" s="162"/>
      <c r="HK212" s="162"/>
      <c r="HL212" s="162"/>
      <c r="HM212" s="162"/>
      <c r="HN212" s="162"/>
      <c r="HO212" s="162"/>
      <c r="HP212" s="162"/>
      <c r="HQ212" s="162"/>
      <c r="HR212" s="162"/>
      <c r="HS212" s="162"/>
      <c r="HT212" s="162"/>
      <c r="HU212" s="162"/>
      <c r="HV212" s="162"/>
      <c r="HW212" s="162"/>
      <c r="HX212" s="162"/>
      <c r="HY212" s="162"/>
      <c r="HZ212" s="162"/>
      <c r="IA212" s="162"/>
      <c r="IB212" s="162"/>
      <c r="IC212" s="162"/>
      <c r="ID212" s="162"/>
      <c r="IE212" s="162"/>
      <c r="IF212" s="162"/>
      <c r="IG212" s="162"/>
      <c r="IH212" s="162"/>
      <c r="II212" s="162"/>
      <c r="IJ212" s="162"/>
      <c r="IK212" s="162"/>
      <c r="IL212" s="162"/>
      <c r="IM212" s="162"/>
      <c r="IN212" s="162"/>
    </row>
    <row r="213" spans="1:248" ht="105">
      <c r="A213" s="163">
        <v>66</v>
      </c>
      <c r="B213" s="186" t="s">
        <v>1511</v>
      </c>
      <c r="C213" s="186" t="s">
        <v>2241</v>
      </c>
      <c r="D213" s="186" t="s">
        <v>388</v>
      </c>
      <c r="E213" s="187">
        <v>10</v>
      </c>
      <c r="F213" s="164" t="s">
        <v>2890</v>
      </c>
      <c r="G213" s="96"/>
      <c r="H213" s="101"/>
      <c r="I213" s="164" t="s">
        <v>2891</v>
      </c>
      <c r="J213" s="164" t="s">
        <v>578</v>
      </c>
      <c r="K213" s="166">
        <v>12354</v>
      </c>
      <c r="L213" s="164">
        <v>102.95</v>
      </c>
      <c r="M213" s="164">
        <v>12920.48</v>
      </c>
      <c r="N213" s="164">
        <v>12920.48</v>
      </c>
      <c r="O213" s="166">
        <v>12354</v>
      </c>
      <c r="P213" s="115">
        <v>1</v>
      </c>
      <c r="Q213" s="116"/>
      <c r="R213" s="116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  <c r="BL213" s="162"/>
      <c r="BM213" s="162"/>
      <c r="BN213" s="162"/>
      <c r="BO213" s="162"/>
      <c r="BP213" s="162"/>
      <c r="BQ213" s="162"/>
      <c r="BR213" s="162"/>
      <c r="BS213" s="162"/>
      <c r="BT213" s="162"/>
      <c r="BU213" s="162"/>
      <c r="BV213" s="162"/>
      <c r="BW213" s="162"/>
      <c r="BX213" s="162"/>
      <c r="BY213" s="162"/>
      <c r="BZ213" s="162"/>
      <c r="CA213" s="162"/>
      <c r="CB213" s="162"/>
      <c r="CC213" s="162"/>
      <c r="CD213" s="162"/>
      <c r="CE213" s="162"/>
      <c r="CF213" s="162"/>
      <c r="CG213" s="162"/>
      <c r="CH213" s="162"/>
      <c r="CI213" s="162"/>
      <c r="CJ213" s="162"/>
      <c r="CK213" s="162"/>
      <c r="CL213" s="162"/>
      <c r="CM213" s="162"/>
      <c r="CN213" s="162"/>
      <c r="CO213" s="162"/>
      <c r="CP213" s="162"/>
      <c r="CQ213" s="162"/>
      <c r="CR213" s="162"/>
      <c r="CS213" s="162"/>
      <c r="CT213" s="162"/>
      <c r="CU213" s="162"/>
      <c r="CV213" s="162"/>
      <c r="CW213" s="162"/>
      <c r="CX213" s="162"/>
      <c r="CY213" s="162"/>
      <c r="CZ213" s="162"/>
      <c r="DA213" s="162"/>
      <c r="DB213" s="162"/>
      <c r="DC213" s="162"/>
      <c r="DD213" s="162"/>
      <c r="DE213" s="162"/>
      <c r="DF213" s="162"/>
      <c r="DG213" s="162"/>
      <c r="DH213" s="162"/>
      <c r="DI213" s="162"/>
      <c r="DJ213" s="162"/>
      <c r="DK213" s="162"/>
      <c r="DL213" s="162"/>
      <c r="DM213" s="162"/>
      <c r="DN213" s="162"/>
      <c r="DO213" s="162"/>
      <c r="DP213" s="162"/>
      <c r="DQ213" s="162"/>
      <c r="DR213" s="162"/>
      <c r="DS213" s="162"/>
      <c r="DT213" s="162"/>
      <c r="DU213" s="162"/>
      <c r="DV213" s="162"/>
      <c r="DW213" s="162"/>
      <c r="DX213" s="162"/>
      <c r="DY213" s="162"/>
      <c r="DZ213" s="162"/>
      <c r="EA213" s="162"/>
      <c r="EB213" s="162"/>
      <c r="EC213" s="162"/>
      <c r="ED213" s="162"/>
      <c r="EE213" s="162"/>
      <c r="EF213" s="162"/>
      <c r="EG213" s="162"/>
      <c r="EH213" s="162"/>
      <c r="EI213" s="162"/>
      <c r="EJ213" s="162"/>
      <c r="EK213" s="162"/>
      <c r="EL213" s="162"/>
      <c r="EM213" s="162"/>
      <c r="EN213" s="162"/>
      <c r="EO213" s="162"/>
      <c r="EP213" s="162"/>
      <c r="EQ213" s="162"/>
      <c r="ER213" s="162"/>
      <c r="ES213" s="162"/>
      <c r="ET213" s="162"/>
      <c r="EU213" s="162"/>
      <c r="EV213" s="162"/>
      <c r="EW213" s="162"/>
      <c r="EX213" s="162"/>
      <c r="EY213" s="162"/>
      <c r="EZ213" s="162"/>
      <c r="FA213" s="162"/>
      <c r="FB213" s="162"/>
      <c r="FC213" s="162"/>
      <c r="FD213" s="162"/>
      <c r="FE213" s="162"/>
      <c r="FF213" s="162"/>
      <c r="FG213" s="162"/>
      <c r="FH213" s="162"/>
      <c r="FI213" s="162"/>
      <c r="FJ213" s="162"/>
      <c r="FK213" s="162"/>
      <c r="FL213" s="162"/>
      <c r="FM213" s="162"/>
      <c r="FN213" s="162"/>
      <c r="FO213" s="162"/>
      <c r="FP213" s="162"/>
      <c r="FQ213" s="162"/>
      <c r="FR213" s="162"/>
      <c r="FS213" s="162"/>
      <c r="FT213" s="162"/>
      <c r="FU213" s="162"/>
      <c r="FV213" s="162"/>
      <c r="FW213" s="162"/>
      <c r="FX213" s="162"/>
      <c r="FY213" s="162"/>
      <c r="FZ213" s="162"/>
      <c r="GA213" s="162"/>
      <c r="GB213" s="162"/>
      <c r="GC213" s="162"/>
      <c r="GD213" s="162"/>
      <c r="GE213" s="162"/>
      <c r="GF213" s="162"/>
      <c r="GG213" s="162"/>
      <c r="GH213" s="162"/>
      <c r="GI213" s="162"/>
      <c r="GJ213" s="162"/>
      <c r="GK213" s="162"/>
      <c r="GL213" s="162"/>
      <c r="GM213" s="162"/>
      <c r="GN213" s="162"/>
      <c r="GO213" s="162"/>
      <c r="GP213" s="162"/>
      <c r="GQ213" s="162"/>
      <c r="GR213" s="162"/>
      <c r="GS213" s="162"/>
      <c r="GT213" s="162"/>
      <c r="GU213" s="162"/>
      <c r="GV213" s="162"/>
      <c r="GW213" s="162"/>
      <c r="GX213" s="162"/>
      <c r="GY213" s="162"/>
      <c r="GZ213" s="162"/>
      <c r="HA213" s="162"/>
      <c r="HB213" s="162"/>
      <c r="HC213" s="162"/>
      <c r="HD213" s="162"/>
      <c r="HE213" s="162"/>
      <c r="HF213" s="162"/>
      <c r="HG213" s="162"/>
      <c r="HH213" s="162"/>
      <c r="HI213" s="162"/>
      <c r="HJ213" s="162"/>
      <c r="HK213" s="162"/>
      <c r="HL213" s="162"/>
      <c r="HM213" s="162"/>
      <c r="HN213" s="162"/>
      <c r="HO213" s="162"/>
      <c r="HP213" s="162"/>
      <c r="HQ213" s="162"/>
      <c r="HR213" s="162"/>
      <c r="HS213" s="162"/>
      <c r="HT213" s="162"/>
      <c r="HU213" s="162"/>
      <c r="HV213" s="162"/>
      <c r="HW213" s="162"/>
      <c r="HX213" s="162"/>
      <c r="HY213" s="162"/>
      <c r="HZ213" s="162"/>
      <c r="IA213" s="162"/>
      <c r="IB213" s="162"/>
      <c r="IC213" s="162"/>
      <c r="ID213" s="162"/>
      <c r="IE213" s="162"/>
      <c r="IF213" s="162"/>
      <c r="IG213" s="162"/>
      <c r="IH213" s="162"/>
      <c r="II213" s="162"/>
      <c r="IJ213" s="162"/>
      <c r="IK213" s="162"/>
      <c r="IL213" s="162"/>
      <c r="IM213" s="162"/>
      <c r="IN213" s="162"/>
    </row>
    <row r="214" spans="1:248" ht="147">
      <c r="A214" s="226">
        <v>66</v>
      </c>
      <c r="B214" s="181" t="s">
        <v>1511</v>
      </c>
      <c r="C214" s="181" t="s">
        <v>2241</v>
      </c>
      <c r="D214" s="181" t="s">
        <v>388</v>
      </c>
      <c r="E214" s="183">
        <v>10</v>
      </c>
      <c r="F214" s="90" t="s">
        <v>518</v>
      </c>
      <c r="G214" s="96" t="s">
        <v>512</v>
      </c>
      <c r="H214" s="101">
        <v>120</v>
      </c>
      <c r="I214" s="90" t="s">
        <v>1168</v>
      </c>
      <c r="J214" s="90" t="s">
        <v>1124</v>
      </c>
      <c r="K214" s="276">
        <v>12406.8</v>
      </c>
      <c r="L214" s="277">
        <v>86.1583</v>
      </c>
      <c r="M214" s="278">
        <v>12920.480000000001</v>
      </c>
      <c r="N214" s="101">
        <v>12920.48</v>
      </c>
      <c r="O214" s="278">
        <v>12406.8</v>
      </c>
      <c r="P214" s="115">
        <v>2</v>
      </c>
      <c r="Q214" s="116"/>
      <c r="R214" s="116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  <c r="BM214" s="162"/>
      <c r="BN214" s="162"/>
      <c r="BO214" s="162"/>
      <c r="BP214" s="162"/>
      <c r="BQ214" s="162"/>
      <c r="BR214" s="162"/>
      <c r="BS214" s="162"/>
      <c r="BT214" s="162"/>
      <c r="BU214" s="162"/>
      <c r="BV214" s="162"/>
      <c r="BW214" s="162"/>
      <c r="BX214" s="162"/>
      <c r="BY214" s="162"/>
      <c r="BZ214" s="162"/>
      <c r="CA214" s="162"/>
      <c r="CB214" s="162"/>
      <c r="CC214" s="162"/>
      <c r="CD214" s="162"/>
      <c r="CE214" s="162"/>
      <c r="CF214" s="162"/>
      <c r="CG214" s="162"/>
      <c r="CH214" s="162"/>
      <c r="CI214" s="162"/>
      <c r="CJ214" s="162"/>
      <c r="CK214" s="162"/>
      <c r="CL214" s="162"/>
      <c r="CM214" s="162"/>
      <c r="CN214" s="162"/>
      <c r="CO214" s="162"/>
      <c r="CP214" s="162"/>
      <c r="CQ214" s="162"/>
      <c r="CR214" s="162"/>
      <c r="CS214" s="162"/>
      <c r="CT214" s="162"/>
      <c r="CU214" s="162"/>
      <c r="CV214" s="162"/>
      <c r="CW214" s="162"/>
      <c r="CX214" s="162"/>
      <c r="CY214" s="162"/>
      <c r="CZ214" s="162"/>
      <c r="DA214" s="162"/>
      <c r="DB214" s="162"/>
      <c r="DC214" s="162"/>
      <c r="DD214" s="162"/>
      <c r="DE214" s="162"/>
      <c r="DF214" s="162"/>
      <c r="DG214" s="162"/>
      <c r="DH214" s="162"/>
      <c r="DI214" s="162"/>
      <c r="DJ214" s="162"/>
      <c r="DK214" s="162"/>
      <c r="DL214" s="162"/>
      <c r="DM214" s="162"/>
      <c r="DN214" s="162"/>
      <c r="DO214" s="162"/>
      <c r="DP214" s="162"/>
      <c r="DQ214" s="162"/>
      <c r="DR214" s="162"/>
      <c r="DS214" s="162"/>
      <c r="DT214" s="162"/>
      <c r="DU214" s="162"/>
      <c r="DV214" s="162"/>
      <c r="DW214" s="162"/>
      <c r="DX214" s="162"/>
      <c r="DY214" s="162"/>
      <c r="DZ214" s="162"/>
      <c r="EA214" s="162"/>
      <c r="EB214" s="162"/>
      <c r="EC214" s="162"/>
      <c r="ED214" s="162"/>
      <c r="EE214" s="162"/>
      <c r="EF214" s="162"/>
      <c r="EG214" s="162"/>
      <c r="EH214" s="162"/>
      <c r="EI214" s="162"/>
      <c r="EJ214" s="162"/>
      <c r="EK214" s="162"/>
      <c r="EL214" s="162"/>
      <c r="EM214" s="162"/>
      <c r="EN214" s="162"/>
      <c r="EO214" s="162"/>
      <c r="EP214" s="162"/>
      <c r="EQ214" s="162"/>
      <c r="ER214" s="162"/>
      <c r="ES214" s="162"/>
      <c r="ET214" s="162"/>
      <c r="EU214" s="162"/>
      <c r="EV214" s="162"/>
      <c r="EW214" s="162"/>
      <c r="EX214" s="162"/>
      <c r="EY214" s="162"/>
      <c r="EZ214" s="162"/>
      <c r="FA214" s="162"/>
      <c r="FB214" s="162"/>
      <c r="FC214" s="162"/>
      <c r="FD214" s="162"/>
      <c r="FE214" s="162"/>
      <c r="FF214" s="162"/>
      <c r="FG214" s="162"/>
      <c r="FH214" s="162"/>
      <c r="FI214" s="162"/>
      <c r="FJ214" s="162"/>
      <c r="FK214" s="162"/>
      <c r="FL214" s="162"/>
      <c r="FM214" s="162"/>
      <c r="FN214" s="162"/>
      <c r="FO214" s="162"/>
      <c r="FP214" s="162"/>
      <c r="FQ214" s="162"/>
      <c r="FR214" s="162"/>
      <c r="FS214" s="162"/>
      <c r="FT214" s="162"/>
      <c r="FU214" s="162"/>
      <c r="FV214" s="162"/>
      <c r="FW214" s="162"/>
      <c r="FX214" s="162"/>
      <c r="FY214" s="162"/>
      <c r="FZ214" s="162"/>
      <c r="GA214" s="162"/>
      <c r="GB214" s="162"/>
      <c r="GC214" s="162"/>
      <c r="GD214" s="162"/>
      <c r="GE214" s="162"/>
      <c r="GF214" s="162"/>
      <c r="GG214" s="162"/>
      <c r="GH214" s="162"/>
      <c r="GI214" s="162"/>
      <c r="GJ214" s="162"/>
      <c r="GK214" s="162"/>
      <c r="GL214" s="162"/>
      <c r="GM214" s="162"/>
      <c r="GN214" s="162"/>
      <c r="GO214" s="162"/>
      <c r="GP214" s="162"/>
      <c r="GQ214" s="162"/>
      <c r="GR214" s="162"/>
      <c r="GS214" s="162"/>
      <c r="GT214" s="162"/>
      <c r="GU214" s="162"/>
      <c r="GV214" s="162"/>
      <c r="GW214" s="162"/>
      <c r="GX214" s="162"/>
      <c r="GY214" s="162"/>
      <c r="GZ214" s="162"/>
      <c r="HA214" s="162"/>
      <c r="HB214" s="162"/>
      <c r="HC214" s="162"/>
      <c r="HD214" s="162"/>
      <c r="HE214" s="162"/>
      <c r="HF214" s="162"/>
      <c r="HG214" s="162"/>
      <c r="HH214" s="162"/>
      <c r="HI214" s="162"/>
      <c r="HJ214" s="162"/>
      <c r="HK214" s="162"/>
      <c r="HL214" s="162"/>
      <c r="HM214" s="162"/>
      <c r="HN214" s="162"/>
      <c r="HO214" s="162"/>
      <c r="HP214" s="162"/>
      <c r="HQ214" s="162"/>
      <c r="HR214" s="162"/>
      <c r="HS214" s="162"/>
      <c r="HT214" s="162"/>
      <c r="HU214" s="162"/>
      <c r="HV214" s="162"/>
      <c r="HW214" s="162"/>
      <c r="HX214" s="162"/>
      <c r="HY214" s="162"/>
      <c r="HZ214" s="162"/>
      <c r="IA214" s="162"/>
      <c r="IB214" s="162"/>
      <c r="IC214" s="162"/>
      <c r="ID214" s="162"/>
      <c r="IE214" s="162"/>
      <c r="IF214" s="162"/>
      <c r="IG214" s="162"/>
      <c r="IH214" s="162"/>
      <c r="II214" s="162"/>
      <c r="IJ214" s="162"/>
      <c r="IK214" s="162"/>
      <c r="IL214" s="162"/>
      <c r="IM214" s="162"/>
      <c r="IN214" s="162"/>
    </row>
    <row r="215" spans="1:248" ht="63">
      <c r="A215" s="222">
        <v>66</v>
      </c>
      <c r="B215" s="181" t="s">
        <v>1511</v>
      </c>
      <c r="C215" s="181" t="s">
        <v>2241</v>
      </c>
      <c r="D215" s="181" t="s">
        <v>388</v>
      </c>
      <c r="E215" s="183">
        <v>10</v>
      </c>
      <c r="F215" s="254" t="s">
        <v>1043</v>
      </c>
      <c r="G215" s="254"/>
      <c r="H215" s="254"/>
      <c r="I215" s="254" t="s">
        <v>1731</v>
      </c>
      <c r="J215" s="254" t="s">
        <v>1724</v>
      </c>
      <c r="K215" s="403">
        <v>12420.31</v>
      </c>
      <c r="L215" s="404">
        <v>12420.31</v>
      </c>
      <c r="M215" s="403">
        <v>12920.48</v>
      </c>
      <c r="N215" s="403">
        <v>12920.48</v>
      </c>
      <c r="O215" s="403">
        <v>12420.31</v>
      </c>
      <c r="P215" s="115">
        <v>3</v>
      </c>
      <c r="Q215" s="116"/>
      <c r="R215" s="116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  <c r="BL215" s="162"/>
      <c r="BM215" s="162"/>
      <c r="BN215" s="162"/>
      <c r="BO215" s="162"/>
      <c r="BP215" s="162"/>
      <c r="BQ215" s="162"/>
      <c r="BR215" s="162"/>
      <c r="BS215" s="162"/>
      <c r="BT215" s="162"/>
      <c r="BU215" s="162"/>
      <c r="BV215" s="162"/>
      <c r="BW215" s="162"/>
      <c r="BX215" s="162"/>
      <c r="BY215" s="162"/>
      <c r="BZ215" s="162"/>
      <c r="CA215" s="162"/>
      <c r="CB215" s="162"/>
      <c r="CC215" s="162"/>
      <c r="CD215" s="162"/>
      <c r="CE215" s="162"/>
      <c r="CF215" s="162"/>
      <c r="CG215" s="162"/>
      <c r="CH215" s="162"/>
      <c r="CI215" s="162"/>
      <c r="CJ215" s="162"/>
      <c r="CK215" s="162"/>
      <c r="CL215" s="162"/>
      <c r="CM215" s="162"/>
      <c r="CN215" s="162"/>
      <c r="CO215" s="162"/>
      <c r="CP215" s="162"/>
      <c r="CQ215" s="162"/>
      <c r="CR215" s="162"/>
      <c r="CS215" s="162"/>
      <c r="CT215" s="162"/>
      <c r="CU215" s="162"/>
      <c r="CV215" s="162"/>
      <c r="CW215" s="162"/>
      <c r="CX215" s="162"/>
      <c r="CY215" s="162"/>
      <c r="CZ215" s="162"/>
      <c r="DA215" s="162"/>
      <c r="DB215" s="162"/>
      <c r="DC215" s="162"/>
      <c r="DD215" s="162"/>
      <c r="DE215" s="162"/>
      <c r="DF215" s="162"/>
      <c r="DG215" s="162"/>
      <c r="DH215" s="162"/>
      <c r="DI215" s="162"/>
      <c r="DJ215" s="162"/>
      <c r="DK215" s="162"/>
      <c r="DL215" s="162"/>
      <c r="DM215" s="162"/>
      <c r="DN215" s="162"/>
      <c r="DO215" s="162"/>
      <c r="DP215" s="162"/>
      <c r="DQ215" s="162"/>
      <c r="DR215" s="162"/>
      <c r="DS215" s="162"/>
      <c r="DT215" s="162"/>
      <c r="DU215" s="162"/>
      <c r="DV215" s="162"/>
      <c r="DW215" s="162"/>
      <c r="DX215" s="162"/>
      <c r="DY215" s="162"/>
      <c r="DZ215" s="162"/>
      <c r="EA215" s="162"/>
      <c r="EB215" s="162"/>
      <c r="EC215" s="162"/>
      <c r="ED215" s="162"/>
      <c r="EE215" s="162"/>
      <c r="EF215" s="162"/>
      <c r="EG215" s="162"/>
      <c r="EH215" s="162"/>
      <c r="EI215" s="162"/>
      <c r="EJ215" s="162"/>
      <c r="EK215" s="162"/>
      <c r="EL215" s="162"/>
      <c r="EM215" s="162"/>
      <c r="EN215" s="162"/>
      <c r="EO215" s="162"/>
      <c r="EP215" s="162"/>
      <c r="EQ215" s="162"/>
      <c r="ER215" s="162"/>
      <c r="ES215" s="162"/>
      <c r="ET215" s="162"/>
      <c r="EU215" s="162"/>
      <c r="EV215" s="162"/>
      <c r="EW215" s="162"/>
      <c r="EX215" s="162"/>
      <c r="EY215" s="162"/>
      <c r="EZ215" s="162"/>
      <c r="FA215" s="162"/>
      <c r="FB215" s="162"/>
      <c r="FC215" s="162"/>
      <c r="FD215" s="162"/>
      <c r="FE215" s="162"/>
      <c r="FF215" s="162"/>
      <c r="FG215" s="162"/>
      <c r="FH215" s="162"/>
      <c r="FI215" s="162"/>
      <c r="FJ215" s="162"/>
      <c r="FK215" s="162"/>
      <c r="FL215" s="162"/>
      <c r="FM215" s="162"/>
      <c r="FN215" s="162"/>
      <c r="FO215" s="162"/>
      <c r="FP215" s="162"/>
      <c r="FQ215" s="162"/>
      <c r="FR215" s="162"/>
      <c r="FS215" s="162"/>
      <c r="FT215" s="162"/>
      <c r="FU215" s="162"/>
      <c r="FV215" s="162"/>
      <c r="FW215" s="162"/>
      <c r="FX215" s="162"/>
      <c r="FY215" s="162"/>
      <c r="FZ215" s="162"/>
      <c r="GA215" s="162"/>
      <c r="GB215" s="162"/>
      <c r="GC215" s="162"/>
      <c r="GD215" s="162"/>
      <c r="GE215" s="162"/>
      <c r="GF215" s="162"/>
      <c r="GG215" s="162"/>
      <c r="GH215" s="162"/>
      <c r="GI215" s="162"/>
      <c r="GJ215" s="162"/>
      <c r="GK215" s="162"/>
      <c r="GL215" s="162"/>
      <c r="GM215" s="162"/>
      <c r="GN215" s="162"/>
      <c r="GO215" s="162"/>
      <c r="GP215" s="162"/>
      <c r="GQ215" s="162"/>
      <c r="GR215" s="162"/>
      <c r="GS215" s="162"/>
      <c r="GT215" s="162"/>
      <c r="GU215" s="162"/>
      <c r="GV215" s="162"/>
      <c r="GW215" s="162"/>
      <c r="GX215" s="162"/>
      <c r="GY215" s="162"/>
      <c r="GZ215" s="162"/>
      <c r="HA215" s="162"/>
      <c r="HB215" s="162"/>
      <c r="HC215" s="162"/>
      <c r="HD215" s="162"/>
      <c r="HE215" s="162"/>
      <c r="HF215" s="162"/>
      <c r="HG215" s="162"/>
      <c r="HH215" s="162"/>
      <c r="HI215" s="162"/>
      <c r="HJ215" s="162"/>
      <c r="HK215" s="162"/>
      <c r="HL215" s="162"/>
      <c r="HM215" s="162"/>
      <c r="HN215" s="162"/>
      <c r="HO215" s="162"/>
      <c r="HP215" s="162"/>
      <c r="HQ215" s="162"/>
      <c r="HR215" s="162"/>
      <c r="HS215" s="162"/>
      <c r="HT215" s="162"/>
      <c r="HU215" s="162"/>
      <c r="HV215" s="162"/>
      <c r="HW215" s="162"/>
      <c r="HX215" s="162"/>
      <c r="HY215" s="162"/>
      <c r="HZ215" s="162"/>
      <c r="IA215" s="162"/>
      <c r="IB215" s="162"/>
      <c r="IC215" s="162"/>
      <c r="ID215" s="162"/>
      <c r="IE215" s="162"/>
      <c r="IF215" s="162"/>
      <c r="IG215" s="162"/>
      <c r="IH215" s="162"/>
      <c r="II215" s="162"/>
      <c r="IJ215" s="162"/>
      <c r="IK215" s="162"/>
      <c r="IL215" s="162"/>
      <c r="IM215" s="162"/>
      <c r="IN215" s="162"/>
    </row>
    <row r="216" spans="1:248" ht="21">
      <c r="A216" s="167"/>
      <c r="B216" s="216"/>
      <c r="C216" s="216"/>
      <c r="D216" s="216"/>
      <c r="E216" s="217"/>
      <c r="F216" s="168"/>
      <c r="G216" s="111"/>
      <c r="H216" s="137"/>
      <c r="I216" s="168"/>
      <c r="J216" s="168"/>
      <c r="K216" s="170"/>
      <c r="L216" s="168"/>
      <c r="M216" s="168"/>
      <c r="N216" s="168"/>
      <c r="O216" s="168"/>
      <c r="P216" s="133"/>
      <c r="Q216" s="133"/>
      <c r="R216" s="133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  <c r="BI216" s="162"/>
      <c r="BJ216" s="162"/>
      <c r="BK216" s="162"/>
      <c r="BL216" s="162"/>
      <c r="BM216" s="162"/>
      <c r="BN216" s="162"/>
      <c r="BO216" s="162"/>
      <c r="BP216" s="162"/>
      <c r="BQ216" s="162"/>
      <c r="BR216" s="162"/>
      <c r="BS216" s="162"/>
      <c r="BT216" s="162"/>
      <c r="BU216" s="162"/>
      <c r="BV216" s="162"/>
      <c r="BW216" s="162"/>
      <c r="BX216" s="162"/>
      <c r="BY216" s="162"/>
      <c r="BZ216" s="162"/>
      <c r="CA216" s="162"/>
      <c r="CB216" s="162"/>
      <c r="CC216" s="162"/>
      <c r="CD216" s="162"/>
      <c r="CE216" s="162"/>
      <c r="CF216" s="162"/>
      <c r="CG216" s="162"/>
      <c r="CH216" s="162"/>
      <c r="CI216" s="162"/>
      <c r="CJ216" s="162"/>
      <c r="CK216" s="162"/>
      <c r="CL216" s="162"/>
      <c r="CM216" s="162"/>
      <c r="CN216" s="162"/>
      <c r="CO216" s="162"/>
      <c r="CP216" s="162"/>
      <c r="CQ216" s="162"/>
      <c r="CR216" s="162"/>
      <c r="CS216" s="162"/>
      <c r="CT216" s="162"/>
      <c r="CU216" s="162"/>
      <c r="CV216" s="162"/>
      <c r="CW216" s="162"/>
      <c r="CX216" s="162"/>
      <c r="CY216" s="162"/>
      <c r="CZ216" s="162"/>
      <c r="DA216" s="162"/>
      <c r="DB216" s="162"/>
      <c r="DC216" s="162"/>
      <c r="DD216" s="162"/>
      <c r="DE216" s="162"/>
      <c r="DF216" s="162"/>
      <c r="DG216" s="162"/>
      <c r="DH216" s="162"/>
      <c r="DI216" s="162"/>
      <c r="DJ216" s="162"/>
      <c r="DK216" s="162"/>
      <c r="DL216" s="162"/>
      <c r="DM216" s="162"/>
      <c r="DN216" s="162"/>
      <c r="DO216" s="162"/>
      <c r="DP216" s="162"/>
      <c r="DQ216" s="162"/>
      <c r="DR216" s="162"/>
      <c r="DS216" s="162"/>
      <c r="DT216" s="162"/>
      <c r="DU216" s="162"/>
      <c r="DV216" s="162"/>
      <c r="DW216" s="162"/>
      <c r="DX216" s="162"/>
      <c r="DY216" s="162"/>
      <c r="DZ216" s="162"/>
      <c r="EA216" s="162"/>
      <c r="EB216" s="162"/>
      <c r="EC216" s="162"/>
      <c r="ED216" s="162"/>
      <c r="EE216" s="162"/>
      <c r="EF216" s="162"/>
      <c r="EG216" s="162"/>
      <c r="EH216" s="162"/>
      <c r="EI216" s="162"/>
      <c r="EJ216" s="162"/>
      <c r="EK216" s="162"/>
      <c r="EL216" s="162"/>
      <c r="EM216" s="162"/>
      <c r="EN216" s="162"/>
      <c r="EO216" s="162"/>
      <c r="EP216" s="162"/>
      <c r="EQ216" s="162"/>
      <c r="ER216" s="162"/>
      <c r="ES216" s="162"/>
      <c r="ET216" s="162"/>
      <c r="EU216" s="162"/>
      <c r="EV216" s="162"/>
      <c r="EW216" s="162"/>
      <c r="EX216" s="162"/>
      <c r="EY216" s="162"/>
      <c r="EZ216" s="162"/>
      <c r="FA216" s="162"/>
      <c r="FB216" s="162"/>
      <c r="FC216" s="162"/>
      <c r="FD216" s="162"/>
      <c r="FE216" s="162"/>
      <c r="FF216" s="162"/>
      <c r="FG216" s="162"/>
      <c r="FH216" s="162"/>
      <c r="FI216" s="162"/>
      <c r="FJ216" s="162"/>
      <c r="FK216" s="162"/>
      <c r="FL216" s="162"/>
      <c r="FM216" s="162"/>
      <c r="FN216" s="162"/>
      <c r="FO216" s="162"/>
      <c r="FP216" s="162"/>
      <c r="FQ216" s="162"/>
      <c r="FR216" s="162"/>
      <c r="FS216" s="162"/>
      <c r="FT216" s="162"/>
      <c r="FU216" s="162"/>
      <c r="FV216" s="162"/>
      <c r="FW216" s="162"/>
      <c r="FX216" s="162"/>
      <c r="FY216" s="162"/>
      <c r="FZ216" s="162"/>
      <c r="GA216" s="162"/>
      <c r="GB216" s="162"/>
      <c r="GC216" s="162"/>
      <c r="GD216" s="162"/>
      <c r="GE216" s="162"/>
      <c r="GF216" s="162"/>
      <c r="GG216" s="162"/>
      <c r="GH216" s="162"/>
      <c r="GI216" s="162"/>
      <c r="GJ216" s="162"/>
      <c r="GK216" s="162"/>
      <c r="GL216" s="162"/>
      <c r="GM216" s="162"/>
      <c r="GN216" s="162"/>
      <c r="GO216" s="162"/>
      <c r="GP216" s="162"/>
      <c r="GQ216" s="162"/>
      <c r="GR216" s="162"/>
      <c r="GS216" s="162"/>
      <c r="GT216" s="162"/>
      <c r="GU216" s="162"/>
      <c r="GV216" s="162"/>
      <c r="GW216" s="162"/>
      <c r="GX216" s="162"/>
      <c r="GY216" s="162"/>
      <c r="GZ216" s="162"/>
      <c r="HA216" s="162"/>
      <c r="HB216" s="162"/>
      <c r="HC216" s="162"/>
      <c r="HD216" s="162"/>
      <c r="HE216" s="162"/>
      <c r="HF216" s="162"/>
      <c r="HG216" s="162"/>
      <c r="HH216" s="162"/>
      <c r="HI216" s="162"/>
      <c r="HJ216" s="162"/>
      <c r="HK216" s="162"/>
      <c r="HL216" s="162"/>
      <c r="HM216" s="162"/>
      <c r="HN216" s="162"/>
      <c r="HO216" s="162"/>
      <c r="HP216" s="162"/>
      <c r="HQ216" s="162"/>
      <c r="HR216" s="162"/>
      <c r="HS216" s="162"/>
      <c r="HT216" s="162"/>
      <c r="HU216" s="162"/>
      <c r="HV216" s="162"/>
      <c r="HW216" s="162"/>
      <c r="HX216" s="162"/>
      <c r="HY216" s="162"/>
      <c r="HZ216" s="162"/>
      <c r="IA216" s="162"/>
      <c r="IB216" s="162"/>
      <c r="IC216" s="162"/>
      <c r="ID216" s="162"/>
      <c r="IE216" s="162"/>
      <c r="IF216" s="162"/>
      <c r="IG216" s="162"/>
      <c r="IH216" s="162"/>
      <c r="II216" s="162"/>
      <c r="IJ216" s="162"/>
      <c r="IK216" s="162"/>
      <c r="IL216" s="162"/>
      <c r="IM216" s="162"/>
      <c r="IN216" s="162"/>
    </row>
    <row r="217" spans="1:248" ht="84">
      <c r="A217" s="222">
        <v>67</v>
      </c>
      <c r="B217" s="181" t="s">
        <v>1511</v>
      </c>
      <c r="C217" s="96" t="s">
        <v>1713</v>
      </c>
      <c r="D217" s="96" t="s">
        <v>1714</v>
      </c>
      <c r="E217" s="183">
        <v>5</v>
      </c>
      <c r="F217" s="254" t="s">
        <v>169</v>
      </c>
      <c r="G217" s="254"/>
      <c r="H217" s="254"/>
      <c r="I217" s="254" t="s">
        <v>643</v>
      </c>
      <c r="J217" s="254" t="s">
        <v>147</v>
      </c>
      <c r="K217" s="423">
        <v>5040</v>
      </c>
      <c r="L217" s="466">
        <f>K217/84</f>
        <v>60</v>
      </c>
      <c r="M217" s="254">
        <v>5172.74</v>
      </c>
      <c r="N217" s="254">
        <v>5172.74</v>
      </c>
      <c r="O217" s="423">
        <v>5040</v>
      </c>
      <c r="P217" s="115">
        <v>1</v>
      </c>
      <c r="Q217" s="116"/>
      <c r="R217" s="116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62"/>
      <c r="AX217" s="162"/>
      <c r="AY217" s="162"/>
      <c r="AZ217" s="162"/>
      <c r="BA217" s="162"/>
      <c r="BB217" s="162"/>
      <c r="BC217" s="162"/>
      <c r="BD217" s="162"/>
      <c r="BE217" s="162"/>
      <c r="BF217" s="162"/>
      <c r="BG217" s="162"/>
      <c r="BH217" s="162"/>
      <c r="BI217" s="162"/>
      <c r="BJ217" s="162"/>
      <c r="BK217" s="162"/>
      <c r="BL217" s="162"/>
      <c r="BM217" s="162"/>
      <c r="BN217" s="162"/>
      <c r="BO217" s="162"/>
      <c r="BP217" s="162"/>
      <c r="BQ217" s="162"/>
      <c r="BR217" s="162"/>
      <c r="BS217" s="162"/>
      <c r="BT217" s="162"/>
      <c r="BU217" s="162"/>
      <c r="BV217" s="162"/>
      <c r="BW217" s="162"/>
      <c r="BX217" s="162"/>
      <c r="BY217" s="162"/>
      <c r="BZ217" s="162"/>
      <c r="CA217" s="162"/>
      <c r="CB217" s="162"/>
      <c r="CC217" s="162"/>
      <c r="CD217" s="162"/>
      <c r="CE217" s="162"/>
      <c r="CF217" s="162"/>
      <c r="CG217" s="162"/>
      <c r="CH217" s="162"/>
      <c r="CI217" s="162"/>
      <c r="CJ217" s="162"/>
      <c r="CK217" s="162"/>
      <c r="CL217" s="162"/>
      <c r="CM217" s="162"/>
      <c r="CN217" s="162"/>
      <c r="CO217" s="162"/>
      <c r="CP217" s="162"/>
      <c r="CQ217" s="162"/>
      <c r="CR217" s="162"/>
      <c r="CS217" s="162"/>
      <c r="CT217" s="162"/>
      <c r="CU217" s="162"/>
      <c r="CV217" s="162"/>
      <c r="CW217" s="162"/>
      <c r="CX217" s="162"/>
      <c r="CY217" s="162"/>
      <c r="CZ217" s="162"/>
      <c r="DA217" s="162"/>
      <c r="DB217" s="162"/>
      <c r="DC217" s="162"/>
      <c r="DD217" s="162"/>
      <c r="DE217" s="162"/>
      <c r="DF217" s="162"/>
      <c r="DG217" s="162"/>
      <c r="DH217" s="162"/>
      <c r="DI217" s="162"/>
      <c r="DJ217" s="162"/>
      <c r="DK217" s="162"/>
      <c r="DL217" s="162"/>
      <c r="DM217" s="162"/>
      <c r="DN217" s="162"/>
      <c r="DO217" s="162"/>
      <c r="DP217" s="162"/>
      <c r="DQ217" s="162"/>
      <c r="DR217" s="162"/>
      <c r="DS217" s="162"/>
      <c r="DT217" s="162"/>
      <c r="DU217" s="162"/>
      <c r="DV217" s="162"/>
      <c r="DW217" s="162"/>
      <c r="DX217" s="162"/>
      <c r="DY217" s="162"/>
      <c r="DZ217" s="162"/>
      <c r="EA217" s="162"/>
      <c r="EB217" s="162"/>
      <c r="EC217" s="162"/>
      <c r="ED217" s="162"/>
      <c r="EE217" s="162"/>
      <c r="EF217" s="162"/>
      <c r="EG217" s="162"/>
      <c r="EH217" s="162"/>
      <c r="EI217" s="162"/>
      <c r="EJ217" s="162"/>
      <c r="EK217" s="162"/>
      <c r="EL217" s="162"/>
      <c r="EM217" s="162"/>
      <c r="EN217" s="162"/>
      <c r="EO217" s="162"/>
      <c r="EP217" s="162"/>
      <c r="EQ217" s="162"/>
      <c r="ER217" s="162"/>
      <c r="ES217" s="162"/>
      <c r="ET217" s="162"/>
      <c r="EU217" s="162"/>
      <c r="EV217" s="162"/>
      <c r="EW217" s="162"/>
      <c r="EX217" s="162"/>
      <c r="EY217" s="162"/>
      <c r="EZ217" s="162"/>
      <c r="FA217" s="162"/>
      <c r="FB217" s="162"/>
      <c r="FC217" s="162"/>
      <c r="FD217" s="162"/>
      <c r="FE217" s="162"/>
      <c r="FF217" s="162"/>
      <c r="FG217" s="162"/>
      <c r="FH217" s="162"/>
      <c r="FI217" s="162"/>
      <c r="FJ217" s="162"/>
      <c r="FK217" s="162"/>
      <c r="FL217" s="162"/>
      <c r="FM217" s="162"/>
      <c r="FN217" s="162"/>
      <c r="FO217" s="162"/>
      <c r="FP217" s="162"/>
      <c r="FQ217" s="162"/>
      <c r="FR217" s="162"/>
      <c r="FS217" s="162"/>
      <c r="FT217" s="162"/>
      <c r="FU217" s="162"/>
      <c r="FV217" s="162"/>
      <c r="FW217" s="162"/>
      <c r="FX217" s="162"/>
      <c r="FY217" s="162"/>
      <c r="FZ217" s="162"/>
      <c r="GA217" s="162"/>
      <c r="GB217" s="162"/>
      <c r="GC217" s="162"/>
      <c r="GD217" s="162"/>
      <c r="GE217" s="162"/>
      <c r="GF217" s="162"/>
      <c r="GG217" s="162"/>
      <c r="GH217" s="162"/>
      <c r="GI217" s="162"/>
      <c r="GJ217" s="162"/>
      <c r="GK217" s="162"/>
      <c r="GL217" s="162"/>
      <c r="GM217" s="162"/>
      <c r="GN217" s="162"/>
      <c r="GO217" s="162"/>
      <c r="GP217" s="162"/>
      <c r="GQ217" s="162"/>
      <c r="GR217" s="162"/>
      <c r="GS217" s="162"/>
      <c r="GT217" s="162"/>
      <c r="GU217" s="162"/>
      <c r="GV217" s="162"/>
      <c r="GW217" s="162"/>
      <c r="GX217" s="162"/>
      <c r="GY217" s="162"/>
      <c r="GZ217" s="162"/>
      <c r="HA217" s="162"/>
      <c r="HB217" s="162"/>
      <c r="HC217" s="162"/>
      <c r="HD217" s="162"/>
      <c r="HE217" s="162"/>
      <c r="HF217" s="162"/>
      <c r="HG217" s="162"/>
      <c r="HH217" s="162"/>
      <c r="HI217" s="162"/>
      <c r="HJ217" s="162"/>
      <c r="HK217" s="162"/>
      <c r="HL217" s="162"/>
      <c r="HM217" s="162"/>
      <c r="HN217" s="162"/>
      <c r="HO217" s="162"/>
      <c r="HP217" s="162"/>
      <c r="HQ217" s="162"/>
      <c r="HR217" s="162"/>
      <c r="HS217" s="162"/>
      <c r="HT217" s="162"/>
      <c r="HU217" s="162"/>
      <c r="HV217" s="162"/>
      <c r="HW217" s="162"/>
      <c r="HX217" s="162"/>
      <c r="HY217" s="162"/>
      <c r="HZ217" s="162"/>
      <c r="IA217" s="162"/>
      <c r="IB217" s="162"/>
      <c r="IC217" s="162"/>
      <c r="ID217" s="162"/>
      <c r="IE217" s="162"/>
      <c r="IF217" s="162"/>
      <c r="IG217" s="162"/>
      <c r="IH217" s="162"/>
      <c r="II217" s="162"/>
      <c r="IJ217" s="162"/>
      <c r="IK217" s="162"/>
      <c r="IL217" s="162"/>
      <c r="IM217" s="162"/>
      <c r="IN217" s="162"/>
    </row>
    <row r="218" spans="1:248" ht="84">
      <c r="A218" s="226">
        <v>67</v>
      </c>
      <c r="B218" s="181" t="s">
        <v>1511</v>
      </c>
      <c r="C218" s="90" t="s">
        <v>1713</v>
      </c>
      <c r="D218" s="90" t="s">
        <v>1714</v>
      </c>
      <c r="E218" s="183">
        <v>5</v>
      </c>
      <c r="F218" s="90" t="s">
        <v>519</v>
      </c>
      <c r="G218" s="96" t="s">
        <v>520</v>
      </c>
      <c r="H218" s="101">
        <v>84</v>
      </c>
      <c r="I218" s="90" t="s">
        <v>1153</v>
      </c>
      <c r="J218" s="90" t="s">
        <v>1124</v>
      </c>
      <c r="K218" s="276">
        <v>5140.8</v>
      </c>
      <c r="L218" s="277">
        <v>51</v>
      </c>
      <c r="M218" s="278">
        <v>5172.731999999999</v>
      </c>
      <c r="N218" s="101"/>
      <c r="O218" s="278">
        <v>5140.8</v>
      </c>
      <c r="P218" s="115">
        <v>2</v>
      </c>
      <c r="Q218" s="116"/>
      <c r="R218" s="116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  <c r="BA218" s="162"/>
      <c r="BB218" s="162"/>
      <c r="BC218" s="162"/>
      <c r="BD218" s="162"/>
      <c r="BE218" s="162"/>
      <c r="BF218" s="162"/>
      <c r="BG218" s="162"/>
      <c r="BH218" s="162"/>
      <c r="BI218" s="162"/>
      <c r="BJ218" s="162"/>
      <c r="BK218" s="162"/>
      <c r="BL218" s="162"/>
      <c r="BM218" s="162"/>
      <c r="BN218" s="162"/>
      <c r="BO218" s="162"/>
      <c r="BP218" s="162"/>
      <c r="BQ218" s="162"/>
      <c r="BR218" s="162"/>
      <c r="BS218" s="162"/>
      <c r="BT218" s="162"/>
      <c r="BU218" s="162"/>
      <c r="BV218" s="162"/>
      <c r="BW218" s="162"/>
      <c r="BX218" s="162"/>
      <c r="BY218" s="162"/>
      <c r="BZ218" s="162"/>
      <c r="CA218" s="162"/>
      <c r="CB218" s="162"/>
      <c r="CC218" s="162"/>
      <c r="CD218" s="162"/>
      <c r="CE218" s="162"/>
      <c r="CF218" s="162"/>
      <c r="CG218" s="162"/>
      <c r="CH218" s="162"/>
      <c r="CI218" s="162"/>
      <c r="CJ218" s="162"/>
      <c r="CK218" s="162"/>
      <c r="CL218" s="162"/>
      <c r="CM218" s="162"/>
      <c r="CN218" s="162"/>
      <c r="CO218" s="162"/>
      <c r="CP218" s="162"/>
      <c r="CQ218" s="162"/>
      <c r="CR218" s="162"/>
      <c r="CS218" s="162"/>
      <c r="CT218" s="162"/>
      <c r="CU218" s="162"/>
      <c r="CV218" s="162"/>
      <c r="CW218" s="162"/>
      <c r="CX218" s="162"/>
      <c r="CY218" s="162"/>
      <c r="CZ218" s="162"/>
      <c r="DA218" s="162"/>
      <c r="DB218" s="162"/>
      <c r="DC218" s="162"/>
      <c r="DD218" s="162"/>
      <c r="DE218" s="162"/>
      <c r="DF218" s="162"/>
      <c r="DG218" s="162"/>
      <c r="DH218" s="162"/>
      <c r="DI218" s="162"/>
      <c r="DJ218" s="162"/>
      <c r="DK218" s="162"/>
      <c r="DL218" s="162"/>
      <c r="DM218" s="162"/>
      <c r="DN218" s="162"/>
      <c r="DO218" s="162"/>
      <c r="DP218" s="162"/>
      <c r="DQ218" s="162"/>
      <c r="DR218" s="162"/>
      <c r="DS218" s="162"/>
      <c r="DT218" s="162"/>
      <c r="DU218" s="162"/>
      <c r="DV218" s="162"/>
      <c r="DW218" s="162"/>
      <c r="DX218" s="162"/>
      <c r="DY218" s="162"/>
      <c r="DZ218" s="162"/>
      <c r="EA218" s="162"/>
      <c r="EB218" s="162"/>
      <c r="EC218" s="162"/>
      <c r="ED218" s="162"/>
      <c r="EE218" s="162"/>
      <c r="EF218" s="162"/>
      <c r="EG218" s="162"/>
      <c r="EH218" s="162"/>
      <c r="EI218" s="162"/>
      <c r="EJ218" s="162"/>
      <c r="EK218" s="162"/>
      <c r="EL218" s="162"/>
      <c r="EM218" s="162"/>
      <c r="EN218" s="162"/>
      <c r="EO218" s="162"/>
      <c r="EP218" s="162"/>
      <c r="EQ218" s="162"/>
      <c r="ER218" s="162"/>
      <c r="ES218" s="162"/>
      <c r="ET218" s="162"/>
      <c r="EU218" s="162"/>
      <c r="EV218" s="162"/>
      <c r="EW218" s="162"/>
      <c r="EX218" s="162"/>
      <c r="EY218" s="162"/>
      <c r="EZ218" s="162"/>
      <c r="FA218" s="162"/>
      <c r="FB218" s="162"/>
      <c r="FC218" s="162"/>
      <c r="FD218" s="162"/>
      <c r="FE218" s="162"/>
      <c r="FF218" s="162"/>
      <c r="FG218" s="162"/>
      <c r="FH218" s="162"/>
      <c r="FI218" s="162"/>
      <c r="FJ218" s="162"/>
      <c r="FK218" s="162"/>
      <c r="FL218" s="162"/>
      <c r="FM218" s="162"/>
      <c r="FN218" s="162"/>
      <c r="FO218" s="162"/>
      <c r="FP218" s="162"/>
      <c r="FQ218" s="162"/>
      <c r="FR218" s="162"/>
      <c r="FS218" s="162"/>
      <c r="FT218" s="162"/>
      <c r="FU218" s="162"/>
      <c r="FV218" s="162"/>
      <c r="FW218" s="162"/>
      <c r="FX218" s="162"/>
      <c r="FY218" s="162"/>
      <c r="FZ218" s="162"/>
      <c r="GA218" s="162"/>
      <c r="GB218" s="162"/>
      <c r="GC218" s="162"/>
      <c r="GD218" s="162"/>
      <c r="GE218" s="162"/>
      <c r="GF218" s="162"/>
      <c r="GG218" s="162"/>
      <c r="GH218" s="162"/>
      <c r="GI218" s="162"/>
      <c r="GJ218" s="162"/>
      <c r="GK218" s="162"/>
      <c r="GL218" s="162"/>
      <c r="GM218" s="162"/>
      <c r="GN218" s="162"/>
      <c r="GO218" s="162"/>
      <c r="GP218" s="162"/>
      <c r="GQ218" s="162"/>
      <c r="GR218" s="162"/>
      <c r="GS218" s="162"/>
      <c r="GT218" s="162"/>
      <c r="GU218" s="162"/>
      <c r="GV218" s="162"/>
      <c r="GW218" s="162"/>
      <c r="GX218" s="162"/>
      <c r="GY218" s="162"/>
      <c r="GZ218" s="162"/>
      <c r="HA218" s="162"/>
      <c r="HB218" s="162"/>
      <c r="HC218" s="162"/>
      <c r="HD218" s="162"/>
      <c r="HE218" s="162"/>
      <c r="HF218" s="162"/>
      <c r="HG218" s="162"/>
      <c r="HH218" s="162"/>
      <c r="HI218" s="162"/>
      <c r="HJ218" s="162"/>
      <c r="HK218" s="162"/>
      <c r="HL218" s="162"/>
      <c r="HM218" s="162"/>
      <c r="HN218" s="162"/>
      <c r="HO218" s="162"/>
      <c r="HP218" s="162"/>
      <c r="HQ218" s="162"/>
      <c r="HR218" s="162"/>
      <c r="HS218" s="162"/>
      <c r="HT218" s="162"/>
      <c r="HU218" s="162"/>
      <c r="HV218" s="162"/>
      <c r="HW218" s="162"/>
      <c r="HX218" s="162"/>
      <c r="HY218" s="162"/>
      <c r="HZ218" s="162"/>
      <c r="IA218" s="162"/>
      <c r="IB218" s="162"/>
      <c r="IC218" s="162"/>
      <c r="ID218" s="162"/>
      <c r="IE218" s="162"/>
      <c r="IF218" s="162"/>
      <c r="IG218" s="162"/>
      <c r="IH218" s="162"/>
      <c r="II218" s="162"/>
      <c r="IJ218" s="162"/>
      <c r="IK218" s="162"/>
      <c r="IL218" s="162"/>
      <c r="IM218" s="162"/>
      <c r="IN218" s="162"/>
    </row>
    <row r="219" spans="1:248" ht="126">
      <c r="A219" s="163">
        <v>67</v>
      </c>
      <c r="B219" s="186" t="s">
        <v>1511</v>
      </c>
      <c r="C219" s="175" t="s">
        <v>1713</v>
      </c>
      <c r="D219" s="175" t="s">
        <v>1714</v>
      </c>
      <c r="E219" s="187">
        <v>5</v>
      </c>
      <c r="F219" s="164" t="s">
        <v>2892</v>
      </c>
      <c r="G219" s="96"/>
      <c r="H219" s="101"/>
      <c r="I219" s="164" t="s">
        <v>2893</v>
      </c>
      <c r="J219" s="164" t="s">
        <v>578</v>
      </c>
      <c r="K219" s="173">
        <v>5171.88</v>
      </c>
      <c r="L219" s="164">
        <v>61.57</v>
      </c>
      <c r="M219" s="164">
        <v>5172.74</v>
      </c>
      <c r="N219" s="164">
        <v>5172.74</v>
      </c>
      <c r="O219" s="173">
        <v>5171.88</v>
      </c>
      <c r="P219" s="115">
        <v>3</v>
      </c>
      <c r="Q219" s="116"/>
      <c r="R219" s="116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  <c r="BA219" s="162"/>
      <c r="BB219" s="162"/>
      <c r="BC219" s="162"/>
      <c r="BD219" s="162"/>
      <c r="BE219" s="162"/>
      <c r="BF219" s="162"/>
      <c r="BG219" s="162"/>
      <c r="BH219" s="162"/>
      <c r="BI219" s="162"/>
      <c r="BJ219" s="162"/>
      <c r="BK219" s="162"/>
      <c r="BL219" s="162"/>
      <c r="BM219" s="162"/>
      <c r="BN219" s="162"/>
      <c r="BO219" s="162"/>
      <c r="BP219" s="162"/>
      <c r="BQ219" s="162"/>
      <c r="BR219" s="162"/>
      <c r="BS219" s="162"/>
      <c r="BT219" s="162"/>
      <c r="BU219" s="162"/>
      <c r="BV219" s="162"/>
      <c r="BW219" s="162"/>
      <c r="BX219" s="162"/>
      <c r="BY219" s="162"/>
      <c r="BZ219" s="162"/>
      <c r="CA219" s="162"/>
      <c r="CB219" s="162"/>
      <c r="CC219" s="162"/>
      <c r="CD219" s="162"/>
      <c r="CE219" s="162"/>
      <c r="CF219" s="162"/>
      <c r="CG219" s="162"/>
      <c r="CH219" s="162"/>
      <c r="CI219" s="162"/>
      <c r="CJ219" s="162"/>
      <c r="CK219" s="162"/>
      <c r="CL219" s="162"/>
      <c r="CM219" s="162"/>
      <c r="CN219" s="162"/>
      <c r="CO219" s="162"/>
      <c r="CP219" s="162"/>
      <c r="CQ219" s="162"/>
      <c r="CR219" s="162"/>
      <c r="CS219" s="162"/>
      <c r="CT219" s="162"/>
      <c r="CU219" s="162"/>
      <c r="CV219" s="162"/>
      <c r="CW219" s="162"/>
      <c r="CX219" s="162"/>
      <c r="CY219" s="162"/>
      <c r="CZ219" s="162"/>
      <c r="DA219" s="162"/>
      <c r="DB219" s="162"/>
      <c r="DC219" s="162"/>
      <c r="DD219" s="162"/>
      <c r="DE219" s="162"/>
      <c r="DF219" s="162"/>
      <c r="DG219" s="162"/>
      <c r="DH219" s="162"/>
      <c r="DI219" s="162"/>
      <c r="DJ219" s="162"/>
      <c r="DK219" s="162"/>
      <c r="DL219" s="162"/>
      <c r="DM219" s="162"/>
      <c r="DN219" s="162"/>
      <c r="DO219" s="162"/>
      <c r="DP219" s="162"/>
      <c r="DQ219" s="162"/>
      <c r="DR219" s="162"/>
      <c r="DS219" s="162"/>
      <c r="DT219" s="162"/>
      <c r="DU219" s="162"/>
      <c r="DV219" s="162"/>
      <c r="DW219" s="162"/>
      <c r="DX219" s="162"/>
      <c r="DY219" s="162"/>
      <c r="DZ219" s="162"/>
      <c r="EA219" s="162"/>
      <c r="EB219" s="162"/>
      <c r="EC219" s="162"/>
      <c r="ED219" s="162"/>
      <c r="EE219" s="162"/>
      <c r="EF219" s="162"/>
      <c r="EG219" s="162"/>
      <c r="EH219" s="162"/>
      <c r="EI219" s="162"/>
      <c r="EJ219" s="162"/>
      <c r="EK219" s="162"/>
      <c r="EL219" s="162"/>
      <c r="EM219" s="162"/>
      <c r="EN219" s="162"/>
      <c r="EO219" s="162"/>
      <c r="EP219" s="162"/>
      <c r="EQ219" s="162"/>
      <c r="ER219" s="162"/>
      <c r="ES219" s="162"/>
      <c r="ET219" s="162"/>
      <c r="EU219" s="162"/>
      <c r="EV219" s="162"/>
      <c r="EW219" s="162"/>
      <c r="EX219" s="162"/>
      <c r="EY219" s="162"/>
      <c r="EZ219" s="162"/>
      <c r="FA219" s="162"/>
      <c r="FB219" s="162"/>
      <c r="FC219" s="162"/>
      <c r="FD219" s="162"/>
      <c r="FE219" s="162"/>
      <c r="FF219" s="162"/>
      <c r="FG219" s="162"/>
      <c r="FH219" s="162"/>
      <c r="FI219" s="162"/>
      <c r="FJ219" s="162"/>
      <c r="FK219" s="162"/>
      <c r="FL219" s="162"/>
      <c r="FM219" s="162"/>
      <c r="FN219" s="162"/>
      <c r="FO219" s="162"/>
      <c r="FP219" s="162"/>
      <c r="FQ219" s="162"/>
      <c r="FR219" s="162"/>
      <c r="FS219" s="162"/>
      <c r="FT219" s="162"/>
      <c r="FU219" s="162"/>
      <c r="FV219" s="162"/>
      <c r="FW219" s="162"/>
      <c r="FX219" s="162"/>
      <c r="FY219" s="162"/>
      <c r="FZ219" s="162"/>
      <c r="GA219" s="162"/>
      <c r="GB219" s="162"/>
      <c r="GC219" s="162"/>
      <c r="GD219" s="162"/>
      <c r="GE219" s="162"/>
      <c r="GF219" s="162"/>
      <c r="GG219" s="162"/>
      <c r="GH219" s="162"/>
      <c r="GI219" s="162"/>
      <c r="GJ219" s="162"/>
      <c r="GK219" s="162"/>
      <c r="GL219" s="162"/>
      <c r="GM219" s="162"/>
      <c r="GN219" s="162"/>
      <c r="GO219" s="162"/>
      <c r="GP219" s="162"/>
      <c r="GQ219" s="162"/>
      <c r="GR219" s="162"/>
      <c r="GS219" s="162"/>
      <c r="GT219" s="162"/>
      <c r="GU219" s="162"/>
      <c r="GV219" s="162"/>
      <c r="GW219" s="162"/>
      <c r="GX219" s="162"/>
      <c r="GY219" s="162"/>
      <c r="GZ219" s="162"/>
      <c r="HA219" s="162"/>
      <c r="HB219" s="162"/>
      <c r="HC219" s="162"/>
      <c r="HD219" s="162"/>
      <c r="HE219" s="162"/>
      <c r="HF219" s="162"/>
      <c r="HG219" s="162"/>
      <c r="HH219" s="162"/>
      <c r="HI219" s="162"/>
      <c r="HJ219" s="162"/>
      <c r="HK219" s="162"/>
      <c r="HL219" s="162"/>
      <c r="HM219" s="162"/>
      <c r="HN219" s="162"/>
      <c r="HO219" s="162"/>
      <c r="HP219" s="162"/>
      <c r="HQ219" s="162"/>
      <c r="HR219" s="162"/>
      <c r="HS219" s="162"/>
      <c r="HT219" s="162"/>
      <c r="HU219" s="162"/>
      <c r="HV219" s="162"/>
      <c r="HW219" s="162"/>
      <c r="HX219" s="162"/>
      <c r="HY219" s="162"/>
      <c r="HZ219" s="162"/>
      <c r="IA219" s="162"/>
      <c r="IB219" s="162"/>
      <c r="IC219" s="162"/>
      <c r="ID219" s="162"/>
      <c r="IE219" s="162"/>
      <c r="IF219" s="162"/>
      <c r="IG219" s="162"/>
      <c r="IH219" s="162"/>
      <c r="II219" s="162"/>
      <c r="IJ219" s="162"/>
      <c r="IK219" s="162"/>
      <c r="IL219" s="162"/>
      <c r="IM219" s="162"/>
      <c r="IN219" s="162"/>
    </row>
    <row r="220" spans="1:248" ht="21">
      <c r="A220" s="167"/>
      <c r="B220" s="216"/>
      <c r="C220" s="207"/>
      <c r="D220" s="207"/>
      <c r="E220" s="217"/>
      <c r="F220" s="168"/>
      <c r="G220" s="111"/>
      <c r="H220" s="137"/>
      <c r="I220" s="168"/>
      <c r="J220" s="168"/>
      <c r="K220" s="204"/>
      <c r="L220" s="168"/>
      <c r="M220" s="168"/>
      <c r="N220" s="168"/>
      <c r="O220" s="168"/>
      <c r="P220" s="133"/>
      <c r="Q220" s="133"/>
      <c r="R220" s="133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  <c r="BA220" s="162"/>
      <c r="BB220" s="162"/>
      <c r="BC220" s="162"/>
      <c r="BD220" s="162"/>
      <c r="BE220" s="162"/>
      <c r="BF220" s="162"/>
      <c r="BG220" s="162"/>
      <c r="BH220" s="162"/>
      <c r="BI220" s="162"/>
      <c r="BJ220" s="162"/>
      <c r="BK220" s="162"/>
      <c r="BL220" s="162"/>
      <c r="BM220" s="162"/>
      <c r="BN220" s="162"/>
      <c r="BO220" s="162"/>
      <c r="BP220" s="162"/>
      <c r="BQ220" s="162"/>
      <c r="BR220" s="162"/>
      <c r="BS220" s="162"/>
      <c r="BT220" s="162"/>
      <c r="BU220" s="162"/>
      <c r="BV220" s="162"/>
      <c r="BW220" s="162"/>
      <c r="BX220" s="162"/>
      <c r="BY220" s="162"/>
      <c r="BZ220" s="162"/>
      <c r="CA220" s="162"/>
      <c r="CB220" s="162"/>
      <c r="CC220" s="162"/>
      <c r="CD220" s="162"/>
      <c r="CE220" s="162"/>
      <c r="CF220" s="162"/>
      <c r="CG220" s="162"/>
      <c r="CH220" s="162"/>
      <c r="CI220" s="162"/>
      <c r="CJ220" s="162"/>
      <c r="CK220" s="162"/>
      <c r="CL220" s="162"/>
      <c r="CM220" s="162"/>
      <c r="CN220" s="162"/>
      <c r="CO220" s="162"/>
      <c r="CP220" s="162"/>
      <c r="CQ220" s="162"/>
      <c r="CR220" s="162"/>
      <c r="CS220" s="162"/>
      <c r="CT220" s="162"/>
      <c r="CU220" s="162"/>
      <c r="CV220" s="162"/>
      <c r="CW220" s="162"/>
      <c r="CX220" s="162"/>
      <c r="CY220" s="162"/>
      <c r="CZ220" s="162"/>
      <c r="DA220" s="162"/>
      <c r="DB220" s="162"/>
      <c r="DC220" s="162"/>
      <c r="DD220" s="162"/>
      <c r="DE220" s="162"/>
      <c r="DF220" s="162"/>
      <c r="DG220" s="162"/>
      <c r="DH220" s="162"/>
      <c r="DI220" s="162"/>
      <c r="DJ220" s="162"/>
      <c r="DK220" s="162"/>
      <c r="DL220" s="162"/>
      <c r="DM220" s="162"/>
      <c r="DN220" s="162"/>
      <c r="DO220" s="162"/>
      <c r="DP220" s="162"/>
      <c r="DQ220" s="162"/>
      <c r="DR220" s="162"/>
      <c r="DS220" s="162"/>
      <c r="DT220" s="162"/>
      <c r="DU220" s="162"/>
      <c r="DV220" s="162"/>
      <c r="DW220" s="162"/>
      <c r="DX220" s="162"/>
      <c r="DY220" s="162"/>
      <c r="DZ220" s="162"/>
      <c r="EA220" s="162"/>
      <c r="EB220" s="162"/>
      <c r="EC220" s="162"/>
      <c r="ED220" s="162"/>
      <c r="EE220" s="162"/>
      <c r="EF220" s="162"/>
      <c r="EG220" s="162"/>
      <c r="EH220" s="162"/>
      <c r="EI220" s="162"/>
      <c r="EJ220" s="162"/>
      <c r="EK220" s="162"/>
      <c r="EL220" s="162"/>
      <c r="EM220" s="162"/>
      <c r="EN220" s="162"/>
      <c r="EO220" s="162"/>
      <c r="EP220" s="162"/>
      <c r="EQ220" s="162"/>
      <c r="ER220" s="162"/>
      <c r="ES220" s="162"/>
      <c r="ET220" s="162"/>
      <c r="EU220" s="162"/>
      <c r="EV220" s="162"/>
      <c r="EW220" s="162"/>
      <c r="EX220" s="162"/>
      <c r="EY220" s="162"/>
      <c r="EZ220" s="162"/>
      <c r="FA220" s="162"/>
      <c r="FB220" s="162"/>
      <c r="FC220" s="162"/>
      <c r="FD220" s="162"/>
      <c r="FE220" s="162"/>
      <c r="FF220" s="162"/>
      <c r="FG220" s="162"/>
      <c r="FH220" s="162"/>
      <c r="FI220" s="162"/>
      <c r="FJ220" s="162"/>
      <c r="FK220" s="162"/>
      <c r="FL220" s="162"/>
      <c r="FM220" s="162"/>
      <c r="FN220" s="162"/>
      <c r="FO220" s="162"/>
      <c r="FP220" s="162"/>
      <c r="FQ220" s="162"/>
      <c r="FR220" s="162"/>
      <c r="FS220" s="162"/>
      <c r="FT220" s="162"/>
      <c r="FU220" s="162"/>
      <c r="FV220" s="162"/>
      <c r="FW220" s="162"/>
      <c r="FX220" s="162"/>
      <c r="FY220" s="162"/>
      <c r="FZ220" s="162"/>
      <c r="GA220" s="162"/>
      <c r="GB220" s="162"/>
      <c r="GC220" s="162"/>
      <c r="GD220" s="162"/>
      <c r="GE220" s="162"/>
      <c r="GF220" s="162"/>
      <c r="GG220" s="162"/>
      <c r="GH220" s="162"/>
      <c r="GI220" s="162"/>
      <c r="GJ220" s="162"/>
      <c r="GK220" s="162"/>
      <c r="GL220" s="162"/>
      <c r="GM220" s="162"/>
      <c r="GN220" s="162"/>
      <c r="GO220" s="162"/>
      <c r="GP220" s="162"/>
      <c r="GQ220" s="162"/>
      <c r="GR220" s="162"/>
      <c r="GS220" s="162"/>
      <c r="GT220" s="162"/>
      <c r="GU220" s="162"/>
      <c r="GV220" s="162"/>
      <c r="GW220" s="162"/>
      <c r="GX220" s="162"/>
      <c r="GY220" s="162"/>
      <c r="GZ220" s="162"/>
      <c r="HA220" s="162"/>
      <c r="HB220" s="162"/>
      <c r="HC220" s="162"/>
      <c r="HD220" s="162"/>
      <c r="HE220" s="162"/>
      <c r="HF220" s="162"/>
      <c r="HG220" s="162"/>
      <c r="HH220" s="162"/>
      <c r="HI220" s="162"/>
      <c r="HJ220" s="162"/>
      <c r="HK220" s="162"/>
      <c r="HL220" s="162"/>
      <c r="HM220" s="162"/>
      <c r="HN220" s="162"/>
      <c r="HO220" s="162"/>
      <c r="HP220" s="162"/>
      <c r="HQ220" s="162"/>
      <c r="HR220" s="162"/>
      <c r="HS220" s="162"/>
      <c r="HT220" s="162"/>
      <c r="HU220" s="162"/>
      <c r="HV220" s="162"/>
      <c r="HW220" s="162"/>
      <c r="HX220" s="162"/>
      <c r="HY220" s="162"/>
      <c r="HZ220" s="162"/>
      <c r="IA220" s="162"/>
      <c r="IB220" s="162"/>
      <c r="IC220" s="162"/>
      <c r="ID220" s="162"/>
      <c r="IE220" s="162"/>
      <c r="IF220" s="162"/>
      <c r="IG220" s="162"/>
      <c r="IH220" s="162"/>
      <c r="II220" s="162"/>
      <c r="IJ220" s="162"/>
      <c r="IK220" s="162"/>
      <c r="IL220" s="162"/>
      <c r="IM220" s="162"/>
      <c r="IN220" s="162"/>
    </row>
    <row r="221" spans="1:248" ht="105">
      <c r="A221" s="222">
        <v>68</v>
      </c>
      <c r="B221" s="90" t="s">
        <v>2306</v>
      </c>
      <c r="C221" s="90" t="s">
        <v>389</v>
      </c>
      <c r="D221" s="90" t="s">
        <v>390</v>
      </c>
      <c r="E221" s="90">
        <v>30</v>
      </c>
      <c r="F221" s="254" t="s">
        <v>567</v>
      </c>
      <c r="G221" s="254"/>
      <c r="H221" s="254"/>
      <c r="I221" s="254" t="s">
        <v>568</v>
      </c>
      <c r="J221" s="254" t="s">
        <v>569</v>
      </c>
      <c r="K221" s="254">
        <v>3810.77</v>
      </c>
      <c r="L221" s="412" t="s">
        <v>570</v>
      </c>
      <c r="M221" s="256" t="s">
        <v>571</v>
      </c>
      <c r="N221" s="256">
        <v>3810.77</v>
      </c>
      <c r="O221" s="254">
        <v>3810.77</v>
      </c>
      <c r="P221" s="115">
        <v>1</v>
      </c>
      <c r="Q221" s="116"/>
      <c r="R221" s="116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  <c r="BA221" s="162"/>
      <c r="BB221" s="162"/>
      <c r="BC221" s="162"/>
      <c r="BD221" s="162"/>
      <c r="BE221" s="162"/>
      <c r="BF221" s="162"/>
      <c r="BG221" s="162"/>
      <c r="BH221" s="162"/>
      <c r="BI221" s="162"/>
      <c r="BJ221" s="162"/>
      <c r="BK221" s="162"/>
      <c r="BL221" s="162"/>
      <c r="BM221" s="162"/>
      <c r="BN221" s="162"/>
      <c r="BO221" s="162"/>
      <c r="BP221" s="162"/>
      <c r="BQ221" s="162"/>
      <c r="BR221" s="162"/>
      <c r="BS221" s="162"/>
      <c r="BT221" s="162"/>
      <c r="BU221" s="162"/>
      <c r="BV221" s="162"/>
      <c r="BW221" s="162"/>
      <c r="BX221" s="162"/>
      <c r="BY221" s="162"/>
      <c r="BZ221" s="162"/>
      <c r="CA221" s="162"/>
      <c r="CB221" s="162"/>
      <c r="CC221" s="162"/>
      <c r="CD221" s="162"/>
      <c r="CE221" s="162"/>
      <c r="CF221" s="162"/>
      <c r="CG221" s="162"/>
      <c r="CH221" s="162"/>
      <c r="CI221" s="162"/>
      <c r="CJ221" s="162"/>
      <c r="CK221" s="162"/>
      <c r="CL221" s="162"/>
      <c r="CM221" s="162"/>
      <c r="CN221" s="162"/>
      <c r="CO221" s="162"/>
      <c r="CP221" s="162"/>
      <c r="CQ221" s="162"/>
      <c r="CR221" s="162"/>
      <c r="CS221" s="162"/>
      <c r="CT221" s="162"/>
      <c r="CU221" s="162"/>
      <c r="CV221" s="162"/>
      <c r="CW221" s="162"/>
      <c r="CX221" s="162"/>
      <c r="CY221" s="162"/>
      <c r="CZ221" s="162"/>
      <c r="DA221" s="162"/>
      <c r="DB221" s="162"/>
      <c r="DC221" s="162"/>
      <c r="DD221" s="162"/>
      <c r="DE221" s="162"/>
      <c r="DF221" s="162"/>
      <c r="DG221" s="162"/>
      <c r="DH221" s="162"/>
      <c r="DI221" s="162"/>
      <c r="DJ221" s="162"/>
      <c r="DK221" s="162"/>
      <c r="DL221" s="162"/>
      <c r="DM221" s="162"/>
      <c r="DN221" s="162"/>
      <c r="DO221" s="162"/>
      <c r="DP221" s="162"/>
      <c r="DQ221" s="162"/>
      <c r="DR221" s="162"/>
      <c r="DS221" s="162"/>
      <c r="DT221" s="162"/>
      <c r="DU221" s="162"/>
      <c r="DV221" s="162"/>
      <c r="DW221" s="162"/>
      <c r="DX221" s="162"/>
      <c r="DY221" s="162"/>
      <c r="DZ221" s="162"/>
      <c r="EA221" s="162"/>
      <c r="EB221" s="162"/>
      <c r="EC221" s="162"/>
      <c r="ED221" s="162"/>
      <c r="EE221" s="162"/>
      <c r="EF221" s="162"/>
      <c r="EG221" s="162"/>
      <c r="EH221" s="162"/>
      <c r="EI221" s="162"/>
      <c r="EJ221" s="162"/>
      <c r="EK221" s="162"/>
      <c r="EL221" s="162"/>
      <c r="EM221" s="162"/>
      <c r="EN221" s="162"/>
      <c r="EO221" s="162"/>
      <c r="EP221" s="162"/>
      <c r="EQ221" s="162"/>
      <c r="ER221" s="162"/>
      <c r="ES221" s="162"/>
      <c r="ET221" s="162"/>
      <c r="EU221" s="162"/>
      <c r="EV221" s="162"/>
      <c r="EW221" s="162"/>
      <c r="EX221" s="162"/>
      <c r="EY221" s="162"/>
      <c r="EZ221" s="162"/>
      <c r="FA221" s="162"/>
      <c r="FB221" s="162"/>
      <c r="FC221" s="162"/>
      <c r="FD221" s="162"/>
      <c r="FE221" s="162"/>
      <c r="FF221" s="162"/>
      <c r="FG221" s="162"/>
      <c r="FH221" s="162"/>
      <c r="FI221" s="162"/>
      <c r="FJ221" s="162"/>
      <c r="FK221" s="162"/>
      <c r="FL221" s="162"/>
      <c r="FM221" s="162"/>
      <c r="FN221" s="162"/>
      <c r="FO221" s="162"/>
      <c r="FP221" s="162"/>
      <c r="FQ221" s="162"/>
      <c r="FR221" s="162"/>
      <c r="FS221" s="162"/>
      <c r="FT221" s="162"/>
      <c r="FU221" s="162"/>
      <c r="FV221" s="162"/>
      <c r="FW221" s="162"/>
      <c r="FX221" s="162"/>
      <c r="FY221" s="162"/>
      <c r="FZ221" s="162"/>
      <c r="GA221" s="162"/>
      <c r="GB221" s="162"/>
      <c r="GC221" s="162"/>
      <c r="GD221" s="162"/>
      <c r="GE221" s="162"/>
      <c r="GF221" s="162"/>
      <c r="GG221" s="162"/>
      <c r="GH221" s="162"/>
      <c r="GI221" s="162"/>
      <c r="GJ221" s="162"/>
      <c r="GK221" s="162"/>
      <c r="GL221" s="162"/>
      <c r="GM221" s="162"/>
      <c r="GN221" s="162"/>
      <c r="GO221" s="162"/>
      <c r="GP221" s="162"/>
      <c r="GQ221" s="162"/>
      <c r="GR221" s="162"/>
      <c r="GS221" s="162"/>
      <c r="GT221" s="162"/>
      <c r="GU221" s="162"/>
      <c r="GV221" s="162"/>
      <c r="GW221" s="162"/>
      <c r="GX221" s="162"/>
      <c r="GY221" s="162"/>
      <c r="GZ221" s="162"/>
      <c r="HA221" s="162"/>
      <c r="HB221" s="162"/>
      <c r="HC221" s="162"/>
      <c r="HD221" s="162"/>
      <c r="HE221" s="162"/>
      <c r="HF221" s="162"/>
      <c r="HG221" s="162"/>
      <c r="HH221" s="162"/>
      <c r="HI221" s="162"/>
      <c r="HJ221" s="162"/>
      <c r="HK221" s="162"/>
      <c r="HL221" s="162"/>
      <c r="HM221" s="162"/>
      <c r="HN221" s="162"/>
      <c r="HO221" s="162"/>
      <c r="HP221" s="162"/>
      <c r="HQ221" s="162"/>
      <c r="HR221" s="162"/>
      <c r="HS221" s="162"/>
      <c r="HT221" s="162"/>
      <c r="HU221" s="162"/>
      <c r="HV221" s="162"/>
      <c r="HW221" s="162"/>
      <c r="HX221" s="162"/>
      <c r="HY221" s="162"/>
      <c r="HZ221" s="162"/>
      <c r="IA221" s="162"/>
      <c r="IB221" s="162"/>
      <c r="IC221" s="162"/>
      <c r="ID221" s="162"/>
      <c r="IE221" s="162"/>
      <c r="IF221" s="162"/>
      <c r="IG221" s="162"/>
      <c r="IH221" s="162"/>
      <c r="II221" s="162"/>
      <c r="IJ221" s="162"/>
      <c r="IK221" s="162"/>
      <c r="IL221" s="162"/>
      <c r="IM221" s="162"/>
      <c r="IN221" s="162"/>
    </row>
    <row r="222" spans="1:248" ht="63">
      <c r="A222" s="222">
        <v>68</v>
      </c>
      <c r="B222" s="90" t="s">
        <v>2306</v>
      </c>
      <c r="C222" s="90" t="s">
        <v>389</v>
      </c>
      <c r="D222" s="90" t="s">
        <v>390</v>
      </c>
      <c r="E222" s="90">
        <v>30</v>
      </c>
      <c r="F222" s="254" t="s">
        <v>1044</v>
      </c>
      <c r="G222" s="254"/>
      <c r="H222" s="254"/>
      <c r="I222" s="254" t="s">
        <v>1729</v>
      </c>
      <c r="J222" s="254" t="s">
        <v>1724</v>
      </c>
      <c r="K222" s="403">
        <v>3816</v>
      </c>
      <c r="L222" s="404">
        <v>3816</v>
      </c>
      <c r="M222" s="403">
        <v>3868.8</v>
      </c>
      <c r="N222" s="403">
        <v>3810.77</v>
      </c>
      <c r="O222" s="403">
        <v>3816</v>
      </c>
      <c r="P222" s="115">
        <v>2</v>
      </c>
      <c r="Q222" s="116"/>
      <c r="R222" s="116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2"/>
      <c r="BQ222" s="162"/>
      <c r="BR222" s="162"/>
      <c r="BS222" s="162"/>
      <c r="BT222" s="162"/>
      <c r="BU222" s="162"/>
      <c r="BV222" s="162"/>
      <c r="BW222" s="162"/>
      <c r="BX222" s="162"/>
      <c r="BY222" s="162"/>
      <c r="BZ222" s="162"/>
      <c r="CA222" s="162"/>
      <c r="CB222" s="162"/>
      <c r="CC222" s="162"/>
      <c r="CD222" s="162"/>
      <c r="CE222" s="162"/>
      <c r="CF222" s="162"/>
      <c r="CG222" s="162"/>
      <c r="CH222" s="162"/>
      <c r="CI222" s="162"/>
      <c r="CJ222" s="162"/>
      <c r="CK222" s="162"/>
      <c r="CL222" s="162"/>
      <c r="CM222" s="162"/>
      <c r="CN222" s="162"/>
      <c r="CO222" s="162"/>
      <c r="CP222" s="162"/>
      <c r="CQ222" s="162"/>
      <c r="CR222" s="162"/>
      <c r="CS222" s="162"/>
      <c r="CT222" s="162"/>
      <c r="CU222" s="162"/>
      <c r="CV222" s="162"/>
      <c r="CW222" s="162"/>
      <c r="CX222" s="162"/>
      <c r="CY222" s="162"/>
      <c r="CZ222" s="162"/>
      <c r="DA222" s="162"/>
      <c r="DB222" s="162"/>
      <c r="DC222" s="162"/>
      <c r="DD222" s="162"/>
      <c r="DE222" s="162"/>
      <c r="DF222" s="162"/>
      <c r="DG222" s="162"/>
      <c r="DH222" s="162"/>
      <c r="DI222" s="162"/>
      <c r="DJ222" s="162"/>
      <c r="DK222" s="162"/>
      <c r="DL222" s="162"/>
      <c r="DM222" s="162"/>
      <c r="DN222" s="162"/>
      <c r="DO222" s="162"/>
      <c r="DP222" s="162"/>
      <c r="DQ222" s="162"/>
      <c r="DR222" s="162"/>
      <c r="DS222" s="162"/>
      <c r="DT222" s="162"/>
      <c r="DU222" s="162"/>
      <c r="DV222" s="162"/>
      <c r="DW222" s="162"/>
      <c r="DX222" s="162"/>
      <c r="DY222" s="162"/>
      <c r="DZ222" s="162"/>
      <c r="EA222" s="162"/>
      <c r="EB222" s="162"/>
      <c r="EC222" s="162"/>
      <c r="ED222" s="162"/>
      <c r="EE222" s="162"/>
      <c r="EF222" s="162"/>
      <c r="EG222" s="162"/>
      <c r="EH222" s="162"/>
      <c r="EI222" s="162"/>
      <c r="EJ222" s="162"/>
      <c r="EK222" s="162"/>
      <c r="EL222" s="162"/>
      <c r="EM222" s="162"/>
      <c r="EN222" s="162"/>
      <c r="EO222" s="162"/>
      <c r="EP222" s="162"/>
      <c r="EQ222" s="162"/>
      <c r="ER222" s="162"/>
      <c r="ES222" s="162"/>
      <c r="ET222" s="162"/>
      <c r="EU222" s="162"/>
      <c r="EV222" s="162"/>
      <c r="EW222" s="162"/>
      <c r="EX222" s="162"/>
      <c r="EY222" s="162"/>
      <c r="EZ222" s="162"/>
      <c r="FA222" s="162"/>
      <c r="FB222" s="162"/>
      <c r="FC222" s="162"/>
      <c r="FD222" s="162"/>
      <c r="FE222" s="162"/>
      <c r="FF222" s="162"/>
      <c r="FG222" s="162"/>
      <c r="FH222" s="162"/>
      <c r="FI222" s="162"/>
      <c r="FJ222" s="162"/>
      <c r="FK222" s="162"/>
      <c r="FL222" s="162"/>
      <c r="FM222" s="162"/>
      <c r="FN222" s="162"/>
      <c r="FO222" s="162"/>
      <c r="FP222" s="162"/>
      <c r="FQ222" s="162"/>
      <c r="FR222" s="162"/>
      <c r="FS222" s="162"/>
      <c r="FT222" s="162"/>
      <c r="FU222" s="162"/>
      <c r="FV222" s="162"/>
      <c r="FW222" s="162"/>
      <c r="FX222" s="162"/>
      <c r="FY222" s="162"/>
      <c r="FZ222" s="162"/>
      <c r="GA222" s="162"/>
      <c r="GB222" s="162"/>
      <c r="GC222" s="162"/>
      <c r="GD222" s="162"/>
      <c r="GE222" s="162"/>
      <c r="GF222" s="162"/>
      <c r="GG222" s="162"/>
      <c r="GH222" s="162"/>
      <c r="GI222" s="162"/>
      <c r="GJ222" s="162"/>
      <c r="GK222" s="162"/>
      <c r="GL222" s="162"/>
      <c r="GM222" s="162"/>
      <c r="GN222" s="162"/>
      <c r="GO222" s="162"/>
      <c r="GP222" s="162"/>
      <c r="GQ222" s="162"/>
      <c r="GR222" s="162"/>
      <c r="GS222" s="162"/>
      <c r="GT222" s="162"/>
      <c r="GU222" s="162"/>
      <c r="GV222" s="162"/>
      <c r="GW222" s="162"/>
      <c r="GX222" s="162"/>
      <c r="GY222" s="162"/>
      <c r="GZ222" s="162"/>
      <c r="HA222" s="162"/>
      <c r="HB222" s="162"/>
      <c r="HC222" s="162"/>
      <c r="HD222" s="162"/>
      <c r="HE222" s="162"/>
      <c r="HF222" s="162"/>
      <c r="HG222" s="162"/>
      <c r="HH222" s="162"/>
      <c r="HI222" s="162"/>
      <c r="HJ222" s="162"/>
      <c r="HK222" s="162"/>
      <c r="HL222" s="162"/>
      <c r="HM222" s="162"/>
      <c r="HN222" s="162"/>
      <c r="HO222" s="162"/>
      <c r="HP222" s="162"/>
      <c r="HQ222" s="162"/>
      <c r="HR222" s="162"/>
      <c r="HS222" s="162"/>
      <c r="HT222" s="162"/>
      <c r="HU222" s="162"/>
      <c r="HV222" s="162"/>
      <c r="HW222" s="162"/>
      <c r="HX222" s="162"/>
      <c r="HY222" s="162"/>
      <c r="HZ222" s="162"/>
      <c r="IA222" s="162"/>
      <c r="IB222" s="162"/>
      <c r="IC222" s="162"/>
      <c r="ID222" s="162"/>
      <c r="IE222" s="162"/>
      <c r="IF222" s="162"/>
      <c r="IG222" s="162"/>
      <c r="IH222" s="162"/>
      <c r="II222" s="162"/>
      <c r="IJ222" s="162"/>
      <c r="IK222" s="162"/>
      <c r="IL222" s="162"/>
      <c r="IM222" s="162"/>
      <c r="IN222" s="162"/>
    </row>
    <row r="223" spans="1:248" ht="21">
      <c r="A223" s="225"/>
      <c r="B223" s="111"/>
      <c r="C223" s="111"/>
      <c r="D223" s="111"/>
      <c r="E223" s="111"/>
      <c r="F223" s="137"/>
      <c r="G223" s="137"/>
      <c r="H223" s="137"/>
      <c r="I223" s="137"/>
      <c r="J223" s="137"/>
      <c r="K223" s="137"/>
      <c r="L223" s="137"/>
      <c r="M223" s="297"/>
      <c r="N223" s="297"/>
      <c r="O223" s="297"/>
      <c r="P223" s="133"/>
      <c r="Q223" s="133"/>
      <c r="R223" s="133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  <c r="BA223" s="162"/>
      <c r="BB223" s="162"/>
      <c r="BC223" s="162"/>
      <c r="BD223" s="162"/>
      <c r="BE223" s="162"/>
      <c r="BF223" s="162"/>
      <c r="BG223" s="162"/>
      <c r="BH223" s="162"/>
      <c r="BI223" s="162"/>
      <c r="BJ223" s="162"/>
      <c r="BK223" s="162"/>
      <c r="BL223" s="162"/>
      <c r="BM223" s="162"/>
      <c r="BN223" s="162"/>
      <c r="BO223" s="162"/>
      <c r="BP223" s="162"/>
      <c r="BQ223" s="162"/>
      <c r="BR223" s="162"/>
      <c r="BS223" s="162"/>
      <c r="BT223" s="162"/>
      <c r="BU223" s="162"/>
      <c r="BV223" s="162"/>
      <c r="BW223" s="162"/>
      <c r="BX223" s="162"/>
      <c r="BY223" s="162"/>
      <c r="BZ223" s="162"/>
      <c r="CA223" s="162"/>
      <c r="CB223" s="162"/>
      <c r="CC223" s="162"/>
      <c r="CD223" s="162"/>
      <c r="CE223" s="162"/>
      <c r="CF223" s="162"/>
      <c r="CG223" s="162"/>
      <c r="CH223" s="162"/>
      <c r="CI223" s="162"/>
      <c r="CJ223" s="162"/>
      <c r="CK223" s="162"/>
      <c r="CL223" s="162"/>
      <c r="CM223" s="162"/>
      <c r="CN223" s="162"/>
      <c r="CO223" s="162"/>
      <c r="CP223" s="162"/>
      <c r="CQ223" s="162"/>
      <c r="CR223" s="162"/>
      <c r="CS223" s="162"/>
      <c r="CT223" s="162"/>
      <c r="CU223" s="162"/>
      <c r="CV223" s="162"/>
      <c r="CW223" s="162"/>
      <c r="CX223" s="162"/>
      <c r="CY223" s="162"/>
      <c r="CZ223" s="162"/>
      <c r="DA223" s="162"/>
      <c r="DB223" s="162"/>
      <c r="DC223" s="162"/>
      <c r="DD223" s="162"/>
      <c r="DE223" s="162"/>
      <c r="DF223" s="162"/>
      <c r="DG223" s="162"/>
      <c r="DH223" s="162"/>
      <c r="DI223" s="162"/>
      <c r="DJ223" s="162"/>
      <c r="DK223" s="162"/>
      <c r="DL223" s="162"/>
      <c r="DM223" s="162"/>
      <c r="DN223" s="162"/>
      <c r="DO223" s="162"/>
      <c r="DP223" s="162"/>
      <c r="DQ223" s="162"/>
      <c r="DR223" s="162"/>
      <c r="DS223" s="162"/>
      <c r="DT223" s="162"/>
      <c r="DU223" s="162"/>
      <c r="DV223" s="162"/>
      <c r="DW223" s="162"/>
      <c r="DX223" s="162"/>
      <c r="DY223" s="162"/>
      <c r="DZ223" s="162"/>
      <c r="EA223" s="162"/>
      <c r="EB223" s="162"/>
      <c r="EC223" s="162"/>
      <c r="ED223" s="162"/>
      <c r="EE223" s="162"/>
      <c r="EF223" s="162"/>
      <c r="EG223" s="162"/>
      <c r="EH223" s="162"/>
      <c r="EI223" s="162"/>
      <c r="EJ223" s="162"/>
      <c r="EK223" s="162"/>
      <c r="EL223" s="162"/>
      <c r="EM223" s="162"/>
      <c r="EN223" s="162"/>
      <c r="EO223" s="162"/>
      <c r="EP223" s="162"/>
      <c r="EQ223" s="162"/>
      <c r="ER223" s="162"/>
      <c r="ES223" s="162"/>
      <c r="ET223" s="162"/>
      <c r="EU223" s="162"/>
      <c r="EV223" s="162"/>
      <c r="EW223" s="162"/>
      <c r="EX223" s="162"/>
      <c r="EY223" s="162"/>
      <c r="EZ223" s="162"/>
      <c r="FA223" s="162"/>
      <c r="FB223" s="162"/>
      <c r="FC223" s="162"/>
      <c r="FD223" s="162"/>
      <c r="FE223" s="162"/>
      <c r="FF223" s="162"/>
      <c r="FG223" s="162"/>
      <c r="FH223" s="162"/>
      <c r="FI223" s="162"/>
      <c r="FJ223" s="162"/>
      <c r="FK223" s="162"/>
      <c r="FL223" s="162"/>
      <c r="FM223" s="162"/>
      <c r="FN223" s="162"/>
      <c r="FO223" s="162"/>
      <c r="FP223" s="162"/>
      <c r="FQ223" s="162"/>
      <c r="FR223" s="162"/>
      <c r="FS223" s="162"/>
      <c r="FT223" s="162"/>
      <c r="FU223" s="162"/>
      <c r="FV223" s="162"/>
      <c r="FW223" s="162"/>
      <c r="FX223" s="162"/>
      <c r="FY223" s="162"/>
      <c r="FZ223" s="162"/>
      <c r="GA223" s="162"/>
      <c r="GB223" s="162"/>
      <c r="GC223" s="162"/>
      <c r="GD223" s="162"/>
      <c r="GE223" s="162"/>
      <c r="GF223" s="162"/>
      <c r="GG223" s="162"/>
      <c r="GH223" s="162"/>
      <c r="GI223" s="162"/>
      <c r="GJ223" s="162"/>
      <c r="GK223" s="162"/>
      <c r="GL223" s="162"/>
      <c r="GM223" s="162"/>
      <c r="GN223" s="162"/>
      <c r="GO223" s="162"/>
      <c r="GP223" s="162"/>
      <c r="GQ223" s="162"/>
      <c r="GR223" s="162"/>
      <c r="GS223" s="162"/>
      <c r="GT223" s="162"/>
      <c r="GU223" s="162"/>
      <c r="GV223" s="162"/>
      <c r="GW223" s="162"/>
      <c r="GX223" s="162"/>
      <c r="GY223" s="162"/>
      <c r="GZ223" s="162"/>
      <c r="HA223" s="162"/>
      <c r="HB223" s="162"/>
      <c r="HC223" s="162"/>
      <c r="HD223" s="162"/>
      <c r="HE223" s="162"/>
      <c r="HF223" s="162"/>
      <c r="HG223" s="162"/>
      <c r="HH223" s="162"/>
      <c r="HI223" s="162"/>
      <c r="HJ223" s="162"/>
      <c r="HK223" s="162"/>
      <c r="HL223" s="162"/>
      <c r="HM223" s="162"/>
      <c r="HN223" s="162"/>
      <c r="HO223" s="162"/>
      <c r="HP223" s="162"/>
      <c r="HQ223" s="162"/>
      <c r="HR223" s="162"/>
      <c r="HS223" s="162"/>
      <c r="HT223" s="162"/>
      <c r="HU223" s="162"/>
      <c r="HV223" s="162"/>
      <c r="HW223" s="162"/>
      <c r="HX223" s="162"/>
      <c r="HY223" s="162"/>
      <c r="HZ223" s="162"/>
      <c r="IA223" s="162"/>
      <c r="IB223" s="162"/>
      <c r="IC223" s="162"/>
      <c r="ID223" s="162"/>
      <c r="IE223" s="162"/>
      <c r="IF223" s="162"/>
      <c r="IG223" s="162"/>
      <c r="IH223" s="162"/>
      <c r="II223" s="162"/>
      <c r="IJ223" s="162"/>
      <c r="IK223" s="162"/>
      <c r="IL223" s="162"/>
      <c r="IM223" s="162"/>
      <c r="IN223" s="162"/>
    </row>
    <row r="224" spans="1:248" s="180" customFormat="1" ht="84">
      <c r="A224" s="222">
        <v>69</v>
      </c>
      <c r="B224" s="118" t="s">
        <v>2306</v>
      </c>
      <c r="C224" s="118" t="s">
        <v>389</v>
      </c>
      <c r="D224" s="118" t="s">
        <v>2328</v>
      </c>
      <c r="E224" s="90">
        <v>50</v>
      </c>
      <c r="F224" s="254" t="s">
        <v>1045</v>
      </c>
      <c r="G224" s="254"/>
      <c r="H224" s="254"/>
      <c r="I224" s="254" t="s">
        <v>1729</v>
      </c>
      <c r="J224" s="254" t="s">
        <v>1724</v>
      </c>
      <c r="K224" s="403">
        <v>7618</v>
      </c>
      <c r="L224" s="404">
        <v>7618</v>
      </c>
      <c r="M224" s="403">
        <v>7737.6</v>
      </c>
      <c r="N224" s="403">
        <v>7621.54</v>
      </c>
      <c r="O224" s="403">
        <v>7618</v>
      </c>
      <c r="P224" s="210">
        <v>1</v>
      </c>
      <c r="Q224" s="178"/>
      <c r="R224" s="178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79"/>
      <c r="AU224" s="179"/>
      <c r="AV224" s="179"/>
      <c r="AW224" s="179"/>
      <c r="AX224" s="179"/>
      <c r="AY224" s="179"/>
      <c r="AZ224" s="179"/>
      <c r="BA224" s="179"/>
      <c r="BB224" s="179"/>
      <c r="BC224" s="179"/>
      <c r="BD224" s="179"/>
      <c r="BE224" s="179"/>
      <c r="BF224" s="179"/>
      <c r="BG224" s="179"/>
      <c r="BH224" s="179"/>
      <c r="BI224" s="179"/>
      <c r="BJ224" s="179"/>
      <c r="BK224" s="179"/>
      <c r="BL224" s="179"/>
      <c r="BM224" s="179"/>
      <c r="BN224" s="179"/>
      <c r="BO224" s="179"/>
      <c r="BP224" s="179"/>
      <c r="BQ224" s="179"/>
      <c r="BR224" s="179"/>
      <c r="BS224" s="179"/>
      <c r="BT224" s="179"/>
      <c r="BU224" s="179"/>
      <c r="BV224" s="179"/>
      <c r="BW224" s="179"/>
      <c r="BX224" s="179"/>
      <c r="BY224" s="179"/>
      <c r="BZ224" s="179"/>
      <c r="CA224" s="179"/>
      <c r="CB224" s="179"/>
      <c r="CC224" s="179"/>
      <c r="CD224" s="179"/>
      <c r="CE224" s="179"/>
      <c r="CF224" s="179"/>
      <c r="CG224" s="179"/>
      <c r="CH224" s="179"/>
      <c r="CI224" s="179"/>
      <c r="CJ224" s="179"/>
      <c r="CK224" s="179"/>
      <c r="CL224" s="179"/>
      <c r="CM224" s="179"/>
      <c r="CN224" s="179"/>
      <c r="CO224" s="179"/>
      <c r="CP224" s="179"/>
      <c r="CQ224" s="179"/>
      <c r="CR224" s="179"/>
      <c r="CS224" s="179"/>
      <c r="CT224" s="179"/>
      <c r="CU224" s="179"/>
      <c r="CV224" s="179"/>
      <c r="CW224" s="179"/>
      <c r="CX224" s="179"/>
      <c r="CY224" s="179"/>
      <c r="CZ224" s="179"/>
      <c r="DA224" s="179"/>
      <c r="DB224" s="179"/>
      <c r="DC224" s="179"/>
      <c r="DD224" s="179"/>
      <c r="DE224" s="179"/>
      <c r="DF224" s="179"/>
      <c r="DG224" s="179"/>
      <c r="DH224" s="179"/>
      <c r="DI224" s="179"/>
      <c r="DJ224" s="179"/>
      <c r="DK224" s="179"/>
      <c r="DL224" s="179"/>
      <c r="DM224" s="179"/>
      <c r="DN224" s="179"/>
      <c r="DO224" s="179"/>
      <c r="DP224" s="179"/>
      <c r="DQ224" s="179"/>
      <c r="DR224" s="179"/>
      <c r="DS224" s="179"/>
      <c r="DT224" s="179"/>
      <c r="DU224" s="179"/>
      <c r="DV224" s="179"/>
      <c r="DW224" s="179"/>
      <c r="DX224" s="179"/>
      <c r="DY224" s="179"/>
      <c r="DZ224" s="179"/>
      <c r="EA224" s="179"/>
      <c r="EB224" s="179"/>
      <c r="EC224" s="179"/>
      <c r="ED224" s="179"/>
      <c r="EE224" s="179"/>
      <c r="EF224" s="179"/>
      <c r="EG224" s="179"/>
      <c r="EH224" s="179"/>
      <c r="EI224" s="179"/>
      <c r="EJ224" s="179"/>
      <c r="EK224" s="179"/>
      <c r="EL224" s="179"/>
      <c r="EM224" s="179"/>
      <c r="EN224" s="179"/>
      <c r="EO224" s="179"/>
      <c r="EP224" s="179"/>
      <c r="EQ224" s="179"/>
      <c r="ER224" s="179"/>
      <c r="ES224" s="179"/>
      <c r="ET224" s="179"/>
      <c r="EU224" s="179"/>
      <c r="EV224" s="179"/>
      <c r="EW224" s="179"/>
      <c r="EX224" s="179"/>
      <c r="EY224" s="179"/>
      <c r="EZ224" s="179"/>
      <c r="FA224" s="179"/>
      <c r="FB224" s="179"/>
      <c r="FC224" s="179"/>
      <c r="FD224" s="179"/>
      <c r="FE224" s="179"/>
      <c r="FF224" s="179"/>
      <c r="FG224" s="179"/>
      <c r="FH224" s="179"/>
      <c r="FI224" s="179"/>
      <c r="FJ224" s="179"/>
      <c r="FK224" s="179"/>
      <c r="FL224" s="179"/>
      <c r="FM224" s="179"/>
      <c r="FN224" s="179"/>
      <c r="FO224" s="179"/>
      <c r="FP224" s="179"/>
      <c r="FQ224" s="179"/>
      <c r="FR224" s="179"/>
      <c r="FS224" s="179"/>
      <c r="FT224" s="179"/>
      <c r="FU224" s="179"/>
      <c r="FV224" s="179"/>
      <c r="FW224" s="179"/>
      <c r="FX224" s="179"/>
      <c r="FY224" s="179"/>
      <c r="FZ224" s="179"/>
      <c r="GA224" s="179"/>
      <c r="GB224" s="179"/>
      <c r="GC224" s="179"/>
      <c r="GD224" s="179"/>
      <c r="GE224" s="179"/>
      <c r="GF224" s="179"/>
      <c r="GG224" s="179"/>
      <c r="GH224" s="179"/>
      <c r="GI224" s="179"/>
      <c r="GJ224" s="179"/>
      <c r="GK224" s="179"/>
      <c r="GL224" s="179"/>
      <c r="GM224" s="179"/>
      <c r="GN224" s="179"/>
      <c r="GO224" s="179"/>
      <c r="GP224" s="179"/>
      <c r="GQ224" s="179"/>
      <c r="GR224" s="179"/>
      <c r="GS224" s="179"/>
      <c r="GT224" s="179"/>
      <c r="GU224" s="179"/>
      <c r="GV224" s="179"/>
      <c r="GW224" s="179"/>
      <c r="GX224" s="179"/>
      <c r="GY224" s="179"/>
      <c r="GZ224" s="179"/>
      <c r="HA224" s="179"/>
      <c r="HB224" s="179"/>
      <c r="HC224" s="179"/>
      <c r="HD224" s="179"/>
      <c r="HE224" s="179"/>
      <c r="HF224" s="179"/>
      <c r="HG224" s="179"/>
      <c r="HH224" s="179"/>
      <c r="HI224" s="179"/>
      <c r="HJ224" s="179"/>
      <c r="HK224" s="179"/>
      <c r="HL224" s="179"/>
      <c r="HM224" s="179"/>
      <c r="HN224" s="179"/>
      <c r="HO224" s="179"/>
      <c r="HP224" s="179"/>
      <c r="HQ224" s="179"/>
      <c r="HR224" s="179"/>
      <c r="HS224" s="179"/>
      <c r="HT224" s="179"/>
      <c r="HU224" s="179"/>
      <c r="HV224" s="179"/>
      <c r="HW224" s="179"/>
      <c r="HX224" s="179"/>
      <c r="HY224" s="179"/>
      <c r="HZ224" s="179"/>
      <c r="IA224" s="179"/>
      <c r="IB224" s="179"/>
      <c r="IC224" s="179"/>
      <c r="ID224" s="179"/>
      <c r="IE224" s="179"/>
      <c r="IF224" s="179"/>
      <c r="IG224" s="179"/>
      <c r="IH224" s="179"/>
      <c r="II224" s="179"/>
      <c r="IJ224" s="179"/>
      <c r="IK224" s="179"/>
      <c r="IL224" s="179"/>
      <c r="IM224" s="179"/>
      <c r="IN224" s="179"/>
    </row>
    <row r="225" spans="1:248" s="180" customFormat="1" ht="105">
      <c r="A225" s="222">
        <v>69</v>
      </c>
      <c r="B225" s="118" t="s">
        <v>2306</v>
      </c>
      <c r="C225" s="118" t="s">
        <v>389</v>
      </c>
      <c r="D225" s="118" t="s">
        <v>2328</v>
      </c>
      <c r="E225" s="90">
        <v>50</v>
      </c>
      <c r="F225" s="254" t="s">
        <v>572</v>
      </c>
      <c r="G225" s="254"/>
      <c r="H225" s="254"/>
      <c r="I225" s="254" t="s">
        <v>573</v>
      </c>
      <c r="J225" s="254" t="s">
        <v>574</v>
      </c>
      <c r="K225" s="254">
        <v>7621.54</v>
      </c>
      <c r="L225" s="412">
        <v>7621.54</v>
      </c>
      <c r="M225" s="256" t="s">
        <v>575</v>
      </c>
      <c r="N225" s="256">
        <v>7621.54</v>
      </c>
      <c r="O225" s="254">
        <v>7621.54</v>
      </c>
      <c r="P225" s="210">
        <v>2</v>
      </c>
      <c r="Q225" s="178"/>
      <c r="R225" s="178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79"/>
      <c r="AT225" s="179"/>
      <c r="AU225" s="179"/>
      <c r="AV225" s="179"/>
      <c r="AW225" s="179"/>
      <c r="AX225" s="179"/>
      <c r="AY225" s="179"/>
      <c r="AZ225" s="179"/>
      <c r="BA225" s="179"/>
      <c r="BB225" s="179"/>
      <c r="BC225" s="179"/>
      <c r="BD225" s="179"/>
      <c r="BE225" s="179"/>
      <c r="BF225" s="179"/>
      <c r="BG225" s="179"/>
      <c r="BH225" s="179"/>
      <c r="BI225" s="179"/>
      <c r="BJ225" s="179"/>
      <c r="BK225" s="179"/>
      <c r="BL225" s="179"/>
      <c r="BM225" s="179"/>
      <c r="BN225" s="179"/>
      <c r="BO225" s="179"/>
      <c r="BP225" s="179"/>
      <c r="BQ225" s="179"/>
      <c r="BR225" s="179"/>
      <c r="BS225" s="179"/>
      <c r="BT225" s="179"/>
      <c r="BU225" s="179"/>
      <c r="BV225" s="179"/>
      <c r="BW225" s="179"/>
      <c r="BX225" s="179"/>
      <c r="BY225" s="179"/>
      <c r="BZ225" s="179"/>
      <c r="CA225" s="179"/>
      <c r="CB225" s="179"/>
      <c r="CC225" s="179"/>
      <c r="CD225" s="179"/>
      <c r="CE225" s="179"/>
      <c r="CF225" s="179"/>
      <c r="CG225" s="179"/>
      <c r="CH225" s="179"/>
      <c r="CI225" s="179"/>
      <c r="CJ225" s="179"/>
      <c r="CK225" s="179"/>
      <c r="CL225" s="179"/>
      <c r="CM225" s="179"/>
      <c r="CN225" s="179"/>
      <c r="CO225" s="179"/>
      <c r="CP225" s="179"/>
      <c r="CQ225" s="179"/>
      <c r="CR225" s="179"/>
      <c r="CS225" s="179"/>
      <c r="CT225" s="179"/>
      <c r="CU225" s="179"/>
      <c r="CV225" s="179"/>
      <c r="CW225" s="179"/>
      <c r="CX225" s="179"/>
      <c r="CY225" s="179"/>
      <c r="CZ225" s="179"/>
      <c r="DA225" s="179"/>
      <c r="DB225" s="179"/>
      <c r="DC225" s="179"/>
      <c r="DD225" s="179"/>
      <c r="DE225" s="179"/>
      <c r="DF225" s="179"/>
      <c r="DG225" s="179"/>
      <c r="DH225" s="179"/>
      <c r="DI225" s="179"/>
      <c r="DJ225" s="179"/>
      <c r="DK225" s="179"/>
      <c r="DL225" s="179"/>
      <c r="DM225" s="179"/>
      <c r="DN225" s="179"/>
      <c r="DO225" s="179"/>
      <c r="DP225" s="179"/>
      <c r="DQ225" s="179"/>
      <c r="DR225" s="179"/>
      <c r="DS225" s="179"/>
      <c r="DT225" s="179"/>
      <c r="DU225" s="179"/>
      <c r="DV225" s="179"/>
      <c r="DW225" s="179"/>
      <c r="DX225" s="179"/>
      <c r="DY225" s="179"/>
      <c r="DZ225" s="179"/>
      <c r="EA225" s="179"/>
      <c r="EB225" s="179"/>
      <c r="EC225" s="179"/>
      <c r="ED225" s="179"/>
      <c r="EE225" s="179"/>
      <c r="EF225" s="179"/>
      <c r="EG225" s="179"/>
      <c r="EH225" s="179"/>
      <c r="EI225" s="179"/>
      <c r="EJ225" s="179"/>
      <c r="EK225" s="179"/>
      <c r="EL225" s="179"/>
      <c r="EM225" s="179"/>
      <c r="EN225" s="179"/>
      <c r="EO225" s="179"/>
      <c r="EP225" s="179"/>
      <c r="EQ225" s="179"/>
      <c r="ER225" s="179"/>
      <c r="ES225" s="179"/>
      <c r="ET225" s="179"/>
      <c r="EU225" s="179"/>
      <c r="EV225" s="179"/>
      <c r="EW225" s="179"/>
      <c r="EX225" s="179"/>
      <c r="EY225" s="179"/>
      <c r="EZ225" s="179"/>
      <c r="FA225" s="179"/>
      <c r="FB225" s="179"/>
      <c r="FC225" s="179"/>
      <c r="FD225" s="179"/>
      <c r="FE225" s="179"/>
      <c r="FF225" s="179"/>
      <c r="FG225" s="179"/>
      <c r="FH225" s="179"/>
      <c r="FI225" s="179"/>
      <c r="FJ225" s="179"/>
      <c r="FK225" s="179"/>
      <c r="FL225" s="179"/>
      <c r="FM225" s="179"/>
      <c r="FN225" s="179"/>
      <c r="FO225" s="179"/>
      <c r="FP225" s="179"/>
      <c r="FQ225" s="179"/>
      <c r="FR225" s="179"/>
      <c r="FS225" s="179"/>
      <c r="FT225" s="179"/>
      <c r="FU225" s="179"/>
      <c r="FV225" s="179"/>
      <c r="FW225" s="179"/>
      <c r="FX225" s="179"/>
      <c r="FY225" s="179"/>
      <c r="FZ225" s="179"/>
      <c r="GA225" s="179"/>
      <c r="GB225" s="179"/>
      <c r="GC225" s="179"/>
      <c r="GD225" s="179"/>
      <c r="GE225" s="179"/>
      <c r="GF225" s="179"/>
      <c r="GG225" s="179"/>
      <c r="GH225" s="179"/>
      <c r="GI225" s="179"/>
      <c r="GJ225" s="179"/>
      <c r="GK225" s="179"/>
      <c r="GL225" s="179"/>
      <c r="GM225" s="179"/>
      <c r="GN225" s="179"/>
      <c r="GO225" s="179"/>
      <c r="GP225" s="179"/>
      <c r="GQ225" s="179"/>
      <c r="GR225" s="179"/>
      <c r="GS225" s="179"/>
      <c r="GT225" s="179"/>
      <c r="GU225" s="179"/>
      <c r="GV225" s="179"/>
      <c r="GW225" s="179"/>
      <c r="GX225" s="179"/>
      <c r="GY225" s="179"/>
      <c r="GZ225" s="179"/>
      <c r="HA225" s="179"/>
      <c r="HB225" s="179"/>
      <c r="HC225" s="179"/>
      <c r="HD225" s="179"/>
      <c r="HE225" s="179"/>
      <c r="HF225" s="179"/>
      <c r="HG225" s="179"/>
      <c r="HH225" s="179"/>
      <c r="HI225" s="179"/>
      <c r="HJ225" s="179"/>
      <c r="HK225" s="179"/>
      <c r="HL225" s="179"/>
      <c r="HM225" s="179"/>
      <c r="HN225" s="179"/>
      <c r="HO225" s="179"/>
      <c r="HP225" s="179"/>
      <c r="HQ225" s="179"/>
      <c r="HR225" s="179"/>
      <c r="HS225" s="179"/>
      <c r="HT225" s="179"/>
      <c r="HU225" s="179"/>
      <c r="HV225" s="179"/>
      <c r="HW225" s="179"/>
      <c r="HX225" s="179"/>
      <c r="HY225" s="179"/>
      <c r="HZ225" s="179"/>
      <c r="IA225" s="179"/>
      <c r="IB225" s="179"/>
      <c r="IC225" s="179"/>
      <c r="ID225" s="179"/>
      <c r="IE225" s="179"/>
      <c r="IF225" s="179"/>
      <c r="IG225" s="179"/>
      <c r="IH225" s="179"/>
      <c r="II225" s="179"/>
      <c r="IJ225" s="179"/>
      <c r="IK225" s="179"/>
      <c r="IL225" s="179"/>
      <c r="IM225" s="179"/>
      <c r="IN225" s="179"/>
    </row>
    <row r="226" spans="1:248" s="180" customFormat="1" ht="21">
      <c r="A226" s="225"/>
      <c r="B226" s="218"/>
      <c r="C226" s="218"/>
      <c r="D226" s="218"/>
      <c r="E226" s="111"/>
      <c r="F226" s="137"/>
      <c r="G226" s="137"/>
      <c r="H226" s="137"/>
      <c r="I226" s="137"/>
      <c r="J226" s="137"/>
      <c r="K226" s="137"/>
      <c r="L226" s="137"/>
      <c r="M226" s="297"/>
      <c r="N226" s="297"/>
      <c r="O226" s="297"/>
      <c r="P226" s="209"/>
      <c r="Q226" s="209"/>
      <c r="R226" s="20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79"/>
      <c r="BA226" s="179"/>
      <c r="BB226" s="179"/>
      <c r="BC226" s="179"/>
      <c r="BD226" s="179"/>
      <c r="BE226" s="179"/>
      <c r="BF226" s="179"/>
      <c r="BG226" s="179"/>
      <c r="BH226" s="179"/>
      <c r="BI226" s="179"/>
      <c r="BJ226" s="179"/>
      <c r="BK226" s="179"/>
      <c r="BL226" s="179"/>
      <c r="BM226" s="179"/>
      <c r="BN226" s="179"/>
      <c r="BO226" s="179"/>
      <c r="BP226" s="179"/>
      <c r="BQ226" s="179"/>
      <c r="BR226" s="179"/>
      <c r="BS226" s="179"/>
      <c r="BT226" s="179"/>
      <c r="BU226" s="179"/>
      <c r="BV226" s="179"/>
      <c r="BW226" s="179"/>
      <c r="BX226" s="179"/>
      <c r="BY226" s="179"/>
      <c r="BZ226" s="179"/>
      <c r="CA226" s="179"/>
      <c r="CB226" s="179"/>
      <c r="CC226" s="179"/>
      <c r="CD226" s="179"/>
      <c r="CE226" s="179"/>
      <c r="CF226" s="179"/>
      <c r="CG226" s="179"/>
      <c r="CH226" s="179"/>
      <c r="CI226" s="179"/>
      <c r="CJ226" s="179"/>
      <c r="CK226" s="179"/>
      <c r="CL226" s="179"/>
      <c r="CM226" s="179"/>
      <c r="CN226" s="179"/>
      <c r="CO226" s="179"/>
      <c r="CP226" s="179"/>
      <c r="CQ226" s="179"/>
      <c r="CR226" s="179"/>
      <c r="CS226" s="179"/>
      <c r="CT226" s="179"/>
      <c r="CU226" s="179"/>
      <c r="CV226" s="179"/>
      <c r="CW226" s="179"/>
      <c r="CX226" s="179"/>
      <c r="CY226" s="179"/>
      <c r="CZ226" s="179"/>
      <c r="DA226" s="179"/>
      <c r="DB226" s="179"/>
      <c r="DC226" s="179"/>
      <c r="DD226" s="179"/>
      <c r="DE226" s="179"/>
      <c r="DF226" s="179"/>
      <c r="DG226" s="179"/>
      <c r="DH226" s="179"/>
      <c r="DI226" s="179"/>
      <c r="DJ226" s="179"/>
      <c r="DK226" s="179"/>
      <c r="DL226" s="179"/>
      <c r="DM226" s="179"/>
      <c r="DN226" s="179"/>
      <c r="DO226" s="179"/>
      <c r="DP226" s="179"/>
      <c r="DQ226" s="179"/>
      <c r="DR226" s="179"/>
      <c r="DS226" s="179"/>
      <c r="DT226" s="179"/>
      <c r="DU226" s="179"/>
      <c r="DV226" s="179"/>
      <c r="DW226" s="179"/>
      <c r="DX226" s="179"/>
      <c r="DY226" s="179"/>
      <c r="DZ226" s="179"/>
      <c r="EA226" s="179"/>
      <c r="EB226" s="179"/>
      <c r="EC226" s="179"/>
      <c r="ED226" s="179"/>
      <c r="EE226" s="179"/>
      <c r="EF226" s="179"/>
      <c r="EG226" s="179"/>
      <c r="EH226" s="179"/>
      <c r="EI226" s="179"/>
      <c r="EJ226" s="179"/>
      <c r="EK226" s="179"/>
      <c r="EL226" s="179"/>
      <c r="EM226" s="179"/>
      <c r="EN226" s="179"/>
      <c r="EO226" s="179"/>
      <c r="EP226" s="179"/>
      <c r="EQ226" s="179"/>
      <c r="ER226" s="179"/>
      <c r="ES226" s="179"/>
      <c r="ET226" s="179"/>
      <c r="EU226" s="179"/>
      <c r="EV226" s="179"/>
      <c r="EW226" s="179"/>
      <c r="EX226" s="179"/>
      <c r="EY226" s="179"/>
      <c r="EZ226" s="179"/>
      <c r="FA226" s="179"/>
      <c r="FB226" s="179"/>
      <c r="FC226" s="179"/>
      <c r="FD226" s="179"/>
      <c r="FE226" s="179"/>
      <c r="FF226" s="179"/>
      <c r="FG226" s="179"/>
      <c r="FH226" s="179"/>
      <c r="FI226" s="179"/>
      <c r="FJ226" s="179"/>
      <c r="FK226" s="179"/>
      <c r="FL226" s="179"/>
      <c r="FM226" s="179"/>
      <c r="FN226" s="179"/>
      <c r="FO226" s="179"/>
      <c r="FP226" s="179"/>
      <c r="FQ226" s="179"/>
      <c r="FR226" s="179"/>
      <c r="FS226" s="179"/>
      <c r="FT226" s="179"/>
      <c r="FU226" s="179"/>
      <c r="FV226" s="179"/>
      <c r="FW226" s="179"/>
      <c r="FX226" s="179"/>
      <c r="FY226" s="179"/>
      <c r="FZ226" s="179"/>
      <c r="GA226" s="179"/>
      <c r="GB226" s="179"/>
      <c r="GC226" s="179"/>
      <c r="GD226" s="179"/>
      <c r="GE226" s="179"/>
      <c r="GF226" s="179"/>
      <c r="GG226" s="179"/>
      <c r="GH226" s="179"/>
      <c r="GI226" s="179"/>
      <c r="GJ226" s="179"/>
      <c r="GK226" s="179"/>
      <c r="GL226" s="179"/>
      <c r="GM226" s="179"/>
      <c r="GN226" s="179"/>
      <c r="GO226" s="179"/>
      <c r="GP226" s="179"/>
      <c r="GQ226" s="179"/>
      <c r="GR226" s="179"/>
      <c r="GS226" s="179"/>
      <c r="GT226" s="179"/>
      <c r="GU226" s="179"/>
      <c r="GV226" s="179"/>
      <c r="GW226" s="179"/>
      <c r="GX226" s="179"/>
      <c r="GY226" s="179"/>
      <c r="GZ226" s="179"/>
      <c r="HA226" s="179"/>
      <c r="HB226" s="179"/>
      <c r="HC226" s="179"/>
      <c r="HD226" s="179"/>
      <c r="HE226" s="179"/>
      <c r="HF226" s="179"/>
      <c r="HG226" s="179"/>
      <c r="HH226" s="179"/>
      <c r="HI226" s="179"/>
      <c r="HJ226" s="179"/>
      <c r="HK226" s="179"/>
      <c r="HL226" s="179"/>
      <c r="HM226" s="179"/>
      <c r="HN226" s="179"/>
      <c r="HO226" s="179"/>
      <c r="HP226" s="179"/>
      <c r="HQ226" s="179"/>
      <c r="HR226" s="179"/>
      <c r="HS226" s="179"/>
      <c r="HT226" s="179"/>
      <c r="HU226" s="179"/>
      <c r="HV226" s="179"/>
      <c r="HW226" s="179"/>
      <c r="HX226" s="179"/>
      <c r="HY226" s="179"/>
      <c r="HZ226" s="179"/>
      <c r="IA226" s="179"/>
      <c r="IB226" s="179"/>
      <c r="IC226" s="179"/>
      <c r="ID226" s="179"/>
      <c r="IE226" s="179"/>
      <c r="IF226" s="179"/>
      <c r="IG226" s="179"/>
      <c r="IH226" s="179"/>
      <c r="II226" s="179"/>
      <c r="IJ226" s="179"/>
      <c r="IK226" s="179"/>
      <c r="IL226" s="179"/>
      <c r="IM226" s="179"/>
      <c r="IN226" s="179"/>
    </row>
    <row r="227" spans="1:248" s="180" customFormat="1" ht="231">
      <c r="A227" s="163">
        <v>70</v>
      </c>
      <c r="B227" s="192" t="s">
        <v>2306</v>
      </c>
      <c r="C227" s="193" t="s">
        <v>2336</v>
      </c>
      <c r="D227" s="193" t="s">
        <v>2337</v>
      </c>
      <c r="E227" s="194">
        <v>5</v>
      </c>
      <c r="F227" s="164" t="s">
        <v>2894</v>
      </c>
      <c r="G227" s="96"/>
      <c r="H227" s="101"/>
      <c r="I227" s="164" t="s">
        <v>2895</v>
      </c>
      <c r="J227" s="164" t="s">
        <v>578</v>
      </c>
      <c r="K227" s="164">
        <v>2476.42</v>
      </c>
      <c r="L227" s="164">
        <v>1238.21</v>
      </c>
      <c r="M227" s="164">
        <v>2567.64</v>
      </c>
      <c r="N227" s="164">
        <v>2567.64</v>
      </c>
      <c r="O227" s="164">
        <v>2476.42</v>
      </c>
      <c r="P227" s="539">
        <v>1</v>
      </c>
      <c r="Q227" s="189"/>
      <c r="R227" s="18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  <c r="BK227" s="179"/>
      <c r="BL227" s="179"/>
      <c r="BM227" s="179"/>
      <c r="BN227" s="179"/>
      <c r="BO227" s="179"/>
      <c r="BP227" s="179"/>
      <c r="BQ227" s="179"/>
      <c r="BR227" s="179"/>
      <c r="BS227" s="179"/>
      <c r="BT227" s="179"/>
      <c r="BU227" s="179"/>
      <c r="BV227" s="179"/>
      <c r="BW227" s="179"/>
      <c r="BX227" s="179"/>
      <c r="BY227" s="179"/>
      <c r="BZ227" s="179"/>
      <c r="CA227" s="179"/>
      <c r="CB227" s="179"/>
      <c r="CC227" s="179"/>
      <c r="CD227" s="179"/>
      <c r="CE227" s="179"/>
      <c r="CF227" s="179"/>
      <c r="CG227" s="179"/>
      <c r="CH227" s="179"/>
      <c r="CI227" s="179"/>
      <c r="CJ227" s="179"/>
      <c r="CK227" s="179"/>
      <c r="CL227" s="179"/>
      <c r="CM227" s="179"/>
      <c r="CN227" s="179"/>
      <c r="CO227" s="179"/>
      <c r="CP227" s="179"/>
      <c r="CQ227" s="179"/>
      <c r="CR227" s="179"/>
      <c r="CS227" s="179"/>
      <c r="CT227" s="179"/>
      <c r="CU227" s="179"/>
      <c r="CV227" s="179"/>
      <c r="CW227" s="179"/>
      <c r="CX227" s="179"/>
      <c r="CY227" s="179"/>
      <c r="CZ227" s="179"/>
      <c r="DA227" s="179"/>
      <c r="DB227" s="179"/>
      <c r="DC227" s="179"/>
      <c r="DD227" s="179"/>
      <c r="DE227" s="179"/>
      <c r="DF227" s="179"/>
      <c r="DG227" s="179"/>
      <c r="DH227" s="179"/>
      <c r="DI227" s="179"/>
      <c r="DJ227" s="179"/>
      <c r="DK227" s="179"/>
      <c r="DL227" s="179"/>
      <c r="DM227" s="179"/>
      <c r="DN227" s="179"/>
      <c r="DO227" s="179"/>
      <c r="DP227" s="179"/>
      <c r="DQ227" s="179"/>
      <c r="DR227" s="179"/>
      <c r="DS227" s="179"/>
      <c r="DT227" s="179"/>
      <c r="DU227" s="179"/>
      <c r="DV227" s="179"/>
      <c r="DW227" s="179"/>
      <c r="DX227" s="179"/>
      <c r="DY227" s="179"/>
      <c r="DZ227" s="179"/>
      <c r="EA227" s="179"/>
      <c r="EB227" s="179"/>
      <c r="EC227" s="179"/>
      <c r="ED227" s="179"/>
      <c r="EE227" s="179"/>
      <c r="EF227" s="179"/>
      <c r="EG227" s="179"/>
      <c r="EH227" s="179"/>
      <c r="EI227" s="179"/>
      <c r="EJ227" s="179"/>
      <c r="EK227" s="179"/>
      <c r="EL227" s="179"/>
      <c r="EM227" s="179"/>
      <c r="EN227" s="179"/>
      <c r="EO227" s="179"/>
      <c r="EP227" s="179"/>
      <c r="EQ227" s="179"/>
      <c r="ER227" s="179"/>
      <c r="ES227" s="179"/>
      <c r="ET227" s="179"/>
      <c r="EU227" s="179"/>
      <c r="EV227" s="179"/>
      <c r="EW227" s="179"/>
      <c r="EX227" s="179"/>
      <c r="EY227" s="179"/>
      <c r="EZ227" s="179"/>
      <c r="FA227" s="179"/>
      <c r="FB227" s="179"/>
      <c r="FC227" s="179"/>
      <c r="FD227" s="179"/>
      <c r="FE227" s="179"/>
      <c r="FF227" s="179"/>
      <c r="FG227" s="179"/>
      <c r="FH227" s="179"/>
      <c r="FI227" s="179"/>
      <c r="FJ227" s="179"/>
      <c r="FK227" s="179"/>
      <c r="FL227" s="179"/>
      <c r="FM227" s="179"/>
      <c r="FN227" s="179"/>
      <c r="FO227" s="179"/>
      <c r="FP227" s="179"/>
      <c r="FQ227" s="179"/>
      <c r="FR227" s="179"/>
      <c r="FS227" s="179"/>
      <c r="FT227" s="179"/>
      <c r="FU227" s="179"/>
      <c r="FV227" s="179"/>
      <c r="FW227" s="179"/>
      <c r="FX227" s="179"/>
      <c r="FY227" s="179"/>
      <c r="FZ227" s="179"/>
      <c r="GA227" s="179"/>
      <c r="GB227" s="179"/>
      <c r="GC227" s="179"/>
      <c r="GD227" s="179"/>
      <c r="GE227" s="179"/>
      <c r="GF227" s="179"/>
      <c r="GG227" s="179"/>
      <c r="GH227" s="179"/>
      <c r="GI227" s="179"/>
      <c r="GJ227" s="179"/>
      <c r="GK227" s="179"/>
      <c r="GL227" s="179"/>
      <c r="GM227" s="179"/>
      <c r="GN227" s="179"/>
      <c r="GO227" s="179"/>
      <c r="GP227" s="179"/>
      <c r="GQ227" s="179"/>
      <c r="GR227" s="179"/>
      <c r="GS227" s="179"/>
      <c r="GT227" s="179"/>
      <c r="GU227" s="179"/>
      <c r="GV227" s="179"/>
      <c r="GW227" s="179"/>
      <c r="GX227" s="179"/>
      <c r="GY227" s="179"/>
      <c r="GZ227" s="179"/>
      <c r="HA227" s="179"/>
      <c r="HB227" s="179"/>
      <c r="HC227" s="179"/>
      <c r="HD227" s="179"/>
      <c r="HE227" s="179"/>
      <c r="HF227" s="179"/>
      <c r="HG227" s="179"/>
      <c r="HH227" s="179"/>
      <c r="HI227" s="179"/>
      <c r="HJ227" s="179"/>
      <c r="HK227" s="179"/>
      <c r="HL227" s="179"/>
      <c r="HM227" s="179"/>
      <c r="HN227" s="179"/>
      <c r="HO227" s="179"/>
      <c r="HP227" s="179"/>
      <c r="HQ227" s="179"/>
      <c r="HR227" s="179"/>
      <c r="HS227" s="179"/>
      <c r="HT227" s="179"/>
      <c r="HU227" s="179"/>
      <c r="HV227" s="179"/>
      <c r="HW227" s="179"/>
      <c r="HX227" s="179"/>
      <c r="HY227" s="179"/>
      <c r="HZ227" s="179"/>
      <c r="IA227" s="179"/>
      <c r="IB227" s="179"/>
      <c r="IC227" s="179"/>
      <c r="ID227" s="179"/>
      <c r="IE227" s="179"/>
      <c r="IF227" s="179"/>
      <c r="IG227" s="179"/>
      <c r="IH227" s="179"/>
      <c r="II227" s="179"/>
      <c r="IJ227" s="179"/>
      <c r="IK227" s="179"/>
      <c r="IL227" s="179"/>
      <c r="IM227" s="179"/>
      <c r="IN227" s="179"/>
    </row>
    <row r="228" spans="1:248" s="191" customFormat="1" ht="168">
      <c r="A228" s="222">
        <v>70</v>
      </c>
      <c r="B228" s="118" t="s">
        <v>2306</v>
      </c>
      <c r="C228" s="188" t="s">
        <v>2336</v>
      </c>
      <c r="D228" s="188" t="s">
        <v>2337</v>
      </c>
      <c r="E228" s="90">
        <v>5</v>
      </c>
      <c r="F228" s="90" t="s">
        <v>521</v>
      </c>
      <c r="G228" s="96" t="s">
        <v>2978</v>
      </c>
      <c r="H228" s="101">
        <v>2</v>
      </c>
      <c r="I228" s="90" t="s">
        <v>2434</v>
      </c>
      <c r="J228" s="90" t="s">
        <v>1124</v>
      </c>
      <c r="K228" s="276">
        <v>2553.6</v>
      </c>
      <c r="L228" s="277">
        <v>1064</v>
      </c>
      <c r="M228" s="278">
        <v>2567.64</v>
      </c>
      <c r="N228" s="101"/>
      <c r="O228" s="278">
        <v>2553.6</v>
      </c>
      <c r="P228" s="539">
        <v>2</v>
      </c>
      <c r="Q228" s="189"/>
      <c r="R228" s="189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190"/>
      <c r="BI228" s="190"/>
      <c r="BJ228" s="190"/>
      <c r="BK228" s="190"/>
      <c r="BL228" s="190"/>
      <c r="BM228" s="190"/>
      <c r="BN228" s="190"/>
      <c r="BO228" s="190"/>
      <c r="BP228" s="190"/>
      <c r="BQ228" s="190"/>
      <c r="BR228" s="190"/>
      <c r="BS228" s="190"/>
      <c r="BT228" s="190"/>
      <c r="BU228" s="190"/>
      <c r="BV228" s="190"/>
      <c r="BW228" s="190"/>
      <c r="BX228" s="190"/>
      <c r="BY228" s="190"/>
      <c r="BZ228" s="190"/>
      <c r="CA228" s="190"/>
      <c r="CB228" s="190"/>
      <c r="CC228" s="190"/>
      <c r="CD228" s="190"/>
      <c r="CE228" s="190"/>
      <c r="CF228" s="190"/>
      <c r="CG228" s="190"/>
      <c r="CH228" s="190"/>
      <c r="CI228" s="190"/>
      <c r="CJ228" s="190"/>
      <c r="CK228" s="190"/>
      <c r="CL228" s="190"/>
      <c r="CM228" s="190"/>
      <c r="CN228" s="190"/>
      <c r="CO228" s="190"/>
      <c r="CP228" s="190"/>
      <c r="CQ228" s="190"/>
      <c r="CR228" s="190"/>
      <c r="CS228" s="190"/>
      <c r="CT228" s="190"/>
      <c r="CU228" s="190"/>
      <c r="CV228" s="190"/>
      <c r="CW228" s="190"/>
      <c r="CX228" s="190"/>
      <c r="CY228" s="190"/>
      <c r="CZ228" s="190"/>
      <c r="DA228" s="190"/>
      <c r="DB228" s="190"/>
      <c r="DC228" s="190"/>
      <c r="DD228" s="190"/>
      <c r="DE228" s="190"/>
      <c r="DF228" s="190"/>
      <c r="DG228" s="190"/>
      <c r="DH228" s="190"/>
      <c r="DI228" s="190"/>
      <c r="DJ228" s="190"/>
      <c r="DK228" s="190"/>
      <c r="DL228" s="190"/>
      <c r="DM228" s="190"/>
      <c r="DN228" s="190"/>
      <c r="DO228" s="190"/>
      <c r="DP228" s="190"/>
      <c r="DQ228" s="190"/>
      <c r="DR228" s="190"/>
      <c r="DS228" s="190"/>
      <c r="DT228" s="190"/>
      <c r="DU228" s="190"/>
      <c r="DV228" s="190"/>
      <c r="DW228" s="190"/>
      <c r="DX228" s="190"/>
      <c r="DY228" s="190"/>
      <c r="DZ228" s="190"/>
      <c r="EA228" s="190"/>
      <c r="EB228" s="190"/>
      <c r="EC228" s="190"/>
      <c r="ED228" s="190"/>
      <c r="EE228" s="190"/>
      <c r="EF228" s="190"/>
      <c r="EG228" s="190"/>
      <c r="EH228" s="190"/>
      <c r="EI228" s="190"/>
      <c r="EJ228" s="190"/>
      <c r="EK228" s="190"/>
      <c r="EL228" s="190"/>
      <c r="EM228" s="190"/>
      <c r="EN228" s="190"/>
      <c r="EO228" s="190"/>
      <c r="EP228" s="190"/>
      <c r="EQ228" s="190"/>
      <c r="ER228" s="190"/>
      <c r="ES228" s="190"/>
      <c r="ET228" s="190"/>
      <c r="EU228" s="190"/>
      <c r="EV228" s="190"/>
      <c r="EW228" s="190"/>
      <c r="EX228" s="190"/>
      <c r="EY228" s="190"/>
      <c r="EZ228" s="190"/>
      <c r="FA228" s="190"/>
      <c r="FB228" s="190"/>
      <c r="FC228" s="190"/>
      <c r="FD228" s="190"/>
      <c r="FE228" s="190"/>
      <c r="FF228" s="190"/>
      <c r="FG228" s="190"/>
      <c r="FH228" s="190"/>
      <c r="FI228" s="190"/>
      <c r="FJ228" s="190"/>
      <c r="FK228" s="190"/>
      <c r="FL228" s="190"/>
      <c r="FM228" s="190"/>
      <c r="FN228" s="190"/>
      <c r="FO228" s="190"/>
      <c r="FP228" s="190"/>
      <c r="FQ228" s="190"/>
      <c r="FR228" s="190"/>
      <c r="FS228" s="190"/>
      <c r="FT228" s="190"/>
      <c r="FU228" s="190"/>
      <c r="FV228" s="190"/>
      <c r="FW228" s="190"/>
      <c r="FX228" s="190"/>
      <c r="FY228" s="190"/>
      <c r="FZ228" s="190"/>
      <c r="GA228" s="190"/>
      <c r="GB228" s="190"/>
      <c r="GC228" s="190"/>
      <c r="GD228" s="190"/>
      <c r="GE228" s="190"/>
      <c r="GF228" s="190"/>
      <c r="GG228" s="190"/>
      <c r="GH228" s="190"/>
      <c r="GI228" s="190"/>
      <c r="GJ228" s="190"/>
      <c r="GK228" s="190"/>
      <c r="GL228" s="190"/>
      <c r="GM228" s="190"/>
      <c r="GN228" s="190"/>
      <c r="GO228" s="190"/>
      <c r="GP228" s="190"/>
      <c r="GQ228" s="190"/>
      <c r="GR228" s="190"/>
      <c r="GS228" s="190"/>
      <c r="GT228" s="190"/>
      <c r="GU228" s="190"/>
      <c r="GV228" s="190"/>
      <c r="GW228" s="190"/>
      <c r="GX228" s="190"/>
      <c r="GY228" s="190"/>
      <c r="GZ228" s="190"/>
      <c r="HA228" s="190"/>
      <c r="HB228" s="190"/>
      <c r="HC228" s="190"/>
      <c r="HD228" s="190"/>
      <c r="HE228" s="190"/>
      <c r="HF228" s="190"/>
      <c r="HG228" s="190"/>
      <c r="HH228" s="190"/>
      <c r="HI228" s="190"/>
      <c r="HJ228" s="190"/>
      <c r="HK228" s="190"/>
      <c r="HL228" s="190"/>
      <c r="HM228" s="190"/>
      <c r="HN228" s="190"/>
      <c r="HO228" s="190"/>
      <c r="HP228" s="190"/>
      <c r="HQ228" s="190"/>
      <c r="HR228" s="190"/>
      <c r="HS228" s="190"/>
      <c r="HT228" s="190"/>
      <c r="HU228" s="190"/>
      <c r="HV228" s="190"/>
      <c r="HW228" s="190"/>
      <c r="HX228" s="190"/>
      <c r="HY228" s="190"/>
      <c r="HZ228" s="190"/>
      <c r="IA228" s="190"/>
      <c r="IB228" s="190"/>
      <c r="IC228" s="190"/>
      <c r="ID228" s="190"/>
      <c r="IE228" s="190"/>
      <c r="IF228" s="190"/>
      <c r="IG228" s="190"/>
      <c r="IH228" s="190"/>
      <c r="II228" s="190"/>
      <c r="IJ228" s="190"/>
      <c r="IK228" s="190"/>
      <c r="IL228" s="190"/>
      <c r="IM228" s="190"/>
      <c r="IN228" s="190"/>
    </row>
    <row r="229" spans="1:248" s="191" customFormat="1" ht="21">
      <c r="A229" s="167"/>
      <c r="B229" s="219"/>
      <c r="C229" s="219"/>
      <c r="D229" s="219"/>
      <c r="E229" s="207"/>
      <c r="F229" s="168"/>
      <c r="G229" s="111"/>
      <c r="H229" s="137"/>
      <c r="I229" s="168"/>
      <c r="J229" s="168"/>
      <c r="K229" s="168"/>
      <c r="L229" s="168"/>
      <c r="M229" s="168"/>
      <c r="N229" s="168"/>
      <c r="O229" s="168"/>
      <c r="P229" s="220"/>
      <c r="Q229" s="220"/>
      <c r="R229" s="22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  <c r="BI229" s="190"/>
      <c r="BJ229" s="190"/>
      <c r="BK229" s="190"/>
      <c r="BL229" s="190"/>
      <c r="BM229" s="190"/>
      <c r="BN229" s="190"/>
      <c r="BO229" s="190"/>
      <c r="BP229" s="190"/>
      <c r="BQ229" s="190"/>
      <c r="BR229" s="190"/>
      <c r="BS229" s="190"/>
      <c r="BT229" s="190"/>
      <c r="BU229" s="190"/>
      <c r="BV229" s="190"/>
      <c r="BW229" s="190"/>
      <c r="BX229" s="190"/>
      <c r="BY229" s="190"/>
      <c r="BZ229" s="190"/>
      <c r="CA229" s="190"/>
      <c r="CB229" s="190"/>
      <c r="CC229" s="190"/>
      <c r="CD229" s="190"/>
      <c r="CE229" s="190"/>
      <c r="CF229" s="190"/>
      <c r="CG229" s="190"/>
      <c r="CH229" s="190"/>
      <c r="CI229" s="190"/>
      <c r="CJ229" s="190"/>
      <c r="CK229" s="190"/>
      <c r="CL229" s="190"/>
      <c r="CM229" s="190"/>
      <c r="CN229" s="190"/>
      <c r="CO229" s="190"/>
      <c r="CP229" s="190"/>
      <c r="CQ229" s="190"/>
      <c r="CR229" s="190"/>
      <c r="CS229" s="190"/>
      <c r="CT229" s="190"/>
      <c r="CU229" s="190"/>
      <c r="CV229" s="190"/>
      <c r="CW229" s="190"/>
      <c r="CX229" s="190"/>
      <c r="CY229" s="190"/>
      <c r="CZ229" s="190"/>
      <c r="DA229" s="190"/>
      <c r="DB229" s="190"/>
      <c r="DC229" s="190"/>
      <c r="DD229" s="190"/>
      <c r="DE229" s="190"/>
      <c r="DF229" s="190"/>
      <c r="DG229" s="190"/>
      <c r="DH229" s="190"/>
      <c r="DI229" s="190"/>
      <c r="DJ229" s="190"/>
      <c r="DK229" s="190"/>
      <c r="DL229" s="190"/>
      <c r="DM229" s="190"/>
      <c r="DN229" s="190"/>
      <c r="DO229" s="190"/>
      <c r="DP229" s="190"/>
      <c r="DQ229" s="190"/>
      <c r="DR229" s="190"/>
      <c r="DS229" s="190"/>
      <c r="DT229" s="190"/>
      <c r="DU229" s="190"/>
      <c r="DV229" s="190"/>
      <c r="DW229" s="190"/>
      <c r="DX229" s="190"/>
      <c r="DY229" s="190"/>
      <c r="DZ229" s="190"/>
      <c r="EA229" s="190"/>
      <c r="EB229" s="190"/>
      <c r="EC229" s="190"/>
      <c r="ED229" s="190"/>
      <c r="EE229" s="190"/>
      <c r="EF229" s="190"/>
      <c r="EG229" s="190"/>
      <c r="EH229" s="190"/>
      <c r="EI229" s="190"/>
      <c r="EJ229" s="190"/>
      <c r="EK229" s="190"/>
      <c r="EL229" s="190"/>
      <c r="EM229" s="190"/>
      <c r="EN229" s="190"/>
      <c r="EO229" s="190"/>
      <c r="EP229" s="190"/>
      <c r="EQ229" s="190"/>
      <c r="ER229" s="190"/>
      <c r="ES229" s="190"/>
      <c r="ET229" s="190"/>
      <c r="EU229" s="190"/>
      <c r="EV229" s="190"/>
      <c r="EW229" s="190"/>
      <c r="EX229" s="190"/>
      <c r="EY229" s="190"/>
      <c r="EZ229" s="190"/>
      <c r="FA229" s="190"/>
      <c r="FB229" s="190"/>
      <c r="FC229" s="190"/>
      <c r="FD229" s="190"/>
      <c r="FE229" s="190"/>
      <c r="FF229" s="190"/>
      <c r="FG229" s="190"/>
      <c r="FH229" s="190"/>
      <c r="FI229" s="190"/>
      <c r="FJ229" s="190"/>
      <c r="FK229" s="190"/>
      <c r="FL229" s="190"/>
      <c r="FM229" s="190"/>
      <c r="FN229" s="190"/>
      <c r="FO229" s="190"/>
      <c r="FP229" s="190"/>
      <c r="FQ229" s="190"/>
      <c r="FR229" s="190"/>
      <c r="FS229" s="190"/>
      <c r="FT229" s="190"/>
      <c r="FU229" s="190"/>
      <c r="FV229" s="190"/>
      <c r="FW229" s="190"/>
      <c r="FX229" s="190"/>
      <c r="FY229" s="190"/>
      <c r="FZ229" s="190"/>
      <c r="GA229" s="190"/>
      <c r="GB229" s="190"/>
      <c r="GC229" s="190"/>
      <c r="GD229" s="190"/>
      <c r="GE229" s="190"/>
      <c r="GF229" s="190"/>
      <c r="GG229" s="190"/>
      <c r="GH229" s="190"/>
      <c r="GI229" s="190"/>
      <c r="GJ229" s="190"/>
      <c r="GK229" s="190"/>
      <c r="GL229" s="190"/>
      <c r="GM229" s="190"/>
      <c r="GN229" s="190"/>
      <c r="GO229" s="190"/>
      <c r="GP229" s="190"/>
      <c r="GQ229" s="190"/>
      <c r="GR229" s="190"/>
      <c r="GS229" s="190"/>
      <c r="GT229" s="190"/>
      <c r="GU229" s="190"/>
      <c r="GV229" s="190"/>
      <c r="GW229" s="190"/>
      <c r="GX229" s="190"/>
      <c r="GY229" s="190"/>
      <c r="GZ229" s="190"/>
      <c r="HA229" s="190"/>
      <c r="HB229" s="190"/>
      <c r="HC229" s="190"/>
      <c r="HD229" s="190"/>
      <c r="HE229" s="190"/>
      <c r="HF229" s="190"/>
      <c r="HG229" s="190"/>
      <c r="HH229" s="190"/>
      <c r="HI229" s="190"/>
      <c r="HJ229" s="190"/>
      <c r="HK229" s="190"/>
      <c r="HL229" s="190"/>
      <c r="HM229" s="190"/>
      <c r="HN229" s="190"/>
      <c r="HO229" s="190"/>
      <c r="HP229" s="190"/>
      <c r="HQ229" s="190"/>
      <c r="HR229" s="190"/>
      <c r="HS229" s="190"/>
      <c r="HT229" s="190"/>
      <c r="HU229" s="190"/>
      <c r="HV229" s="190"/>
      <c r="HW229" s="190"/>
      <c r="HX229" s="190"/>
      <c r="HY229" s="190"/>
      <c r="HZ229" s="190"/>
      <c r="IA229" s="190"/>
      <c r="IB229" s="190"/>
      <c r="IC229" s="190"/>
      <c r="ID229" s="190"/>
      <c r="IE229" s="190"/>
      <c r="IF229" s="190"/>
      <c r="IG229" s="190"/>
      <c r="IH229" s="190"/>
      <c r="II229" s="190"/>
      <c r="IJ229" s="190"/>
      <c r="IK229" s="190"/>
      <c r="IL229" s="190"/>
      <c r="IM229" s="190"/>
      <c r="IN229" s="190"/>
    </row>
    <row r="230" spans="1:248" s="191" customFormat="1" ht="231">
      <c r="A230" s="163">
        <v>71</v>
      </c>
      <c r="B230" s="175" t="s">
        <v>2306</v>
      </c>
      <c r="C230" s="175" t="s">
        <v>391</v>
      </c>
      <c r="D230" s="175" t="s">
        <v>392</v>
      </c>
      <c r="E230" s="175">
        <v>40</v>
      </c>
      <c r="F230" s="164" t="s">
        <v>2896</v>
      </c>
      <c r="G230" s="502"/>
      <c r="H230" s="503"/>
      <c r="I230" s="164" t="s">
        <v>2897</v>
      </c>
      <c r="J230" s="164" t="s">
        <v>578</v>
      </c>
      <c r="K230" s="164">
        <v>2303.08</v>
      </c>
      <c r="L230" s="164">
        <v>1151.54</v>
      </c>
      <c r="M230" s="164">
        <v>2376.11</v>
      </c>
      <c r="N230" s="164">
        <v>2376.11</v>
      </c>
      <c r="O230" s="164">
        <v>2303.08</v>
      </c>
      <c r="P230" s="115">
        <v>1</v>
      </c>
      <c r="Q230" s="116"/>
      <c r="R230" s="116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/>
      <c r="BX230" s="190"/>
      <c r="BY230" s="190"/>
      <c r="BZ230" s="190"/>
      <c r="CA230" s="190"/>
      <c r="CB230" s="190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  <c r="EG230" s="190"/>
      <c r="EH230" s="190"/>
      <c r="EI230" s="190"/>
      <c r="EJ230" s="190"/>
      <c r="EK230" s="190"/>
      <c r="EL230" s="190"/>
      <c r="EM230" s="190"/>
      <c r="EN230" s="190"/>
      <c r="EO230" s="190"/>
      <c r="EP230" s="190"/>
      <c r="EQ230" s="190"/>
      <c r="ER230" s="190"/>
      <c r="ES230" s="190"/>
      <c r="ET230" s="190"/>
      <c r="EU230" s="190"/>
      <c r="EV230" s="190"/>
      <c r="EW230" s="190"/>
      <c r="EX230" s="190"/>
      <c r="EY230" s="190"/>
      <c r="EZ230" s="190"/>
      <c r="FA230" s="190"/>
      <c r="FB230" s="190"/>
      <c r="FC230" s="190"/>
      <c r="FD230" s="190"/>
      <c r="FE230" s="190"/>
      <c r="FF230" s="190"/>
      <c r="FG230" s="190"/>
      <c r="FH230" s="190"/>
      <c r="FI230" s="190"/>
      <c r="FJ230" s="190"/>
      <c r="FK230" s="190"/>
      <c r="FL230" s="190"/>
      <c r="FM230" s="190"/>
      <c r="FN230" s="190"/>
      <c r="FO230" s="190"/>
      <c r="FP230" s="190"/>
      <c r="FQ230" s="190"/>
      <c r="FR230" s="190"/>
      <c r="FS230" s="190"/>
      <c r="FT230" s="190"/>
      <c r="FU230" s="190"/>
      <c r="FV230" s="190"/>
      <c r="FW230" s="190"/>
      <c r="FX230" s="190"/>
      <c r="FY230" s="190"/>
      <c r="FZ230" s="190"/>
      <c r="GA230" s="190"/>
      <c r="GB230" s="190"/>
      <c r="GC230" s="190"/>
      <c r="GD230" s="190"/>
      <c r="GE230" s="190"/>
      <c r="GF230" s="190"/>
      <c r="GG230" s="190"/>
      <c r="GH230" s="190"/>
      <c r="GI230" s="190"/>
      <c r="GJ230" s="190"/>
      <c r="GK230" s="190"/>
      <c r="GL230" s="190"/>
      <c r="GM230" s="190"/>
      <c r="GN230" s="190"/>
      <c r="GO230" s="190"/>
      <c r="GP230" s="190"/>
      <c r="GQ230" s="190"/>
      <c r="GR230" s="190"/>
      <c r="GS230" s="190"/>
      <c r="GT230" s="190"/>
      <c r="GU230" s="190"/>
      <c r="GV230" s="190"/>
      <c r="GW230" s="190"/>
      <c r="GX230" s="190"/>
      <c r="GY230" s="190"/>
      <c r="GZ230" s="190"/>
      <c r="HA230" s="190"/>
      <c r="HB230" s="190"/>
      <c r="HC230" s="190"/>
      <c r="HD230" s="190"/>
      <c r="HE230" s="190"/>
      <c r="HF230" s="190"/>
      <c r="HG230" s="190"/>
      <c r="HH230" s="190"/>
      <c r="HI230" s="190"/>
      <c r="HJ230" s="190"/>
      <c r="HK230" s="190"/>
      <c r="HL230" s="190"/>
      <c r="HM230" s="190"/>
      <c r="HN230" s="190"/>
      <c r="HO230" s="190"/>
      <c r="HP230" s="190"/>
      <c r="HQ230" s="190"/>
      <c r="HR230" s="190"/>
      <c r="HS230" s="190"/>
      <c r="HT230" s="190"/>
      <c r="HU230" s="190"/>
      <c r="HV230" s="190"/>
      <c r="HW230" s="190"/>
      <c r="HX230" s="190"/>
      <c r="HY230" s="190"/>
      <c r="HZ230" s="190"/>
      <c r="IA230" s="190"/>
      <c r="IB230" s="190"/>
      <c r="IC230" s="190"/>
      <c r="ID230" s="190"/>
      <c r="IE230" s="190"/>
      <c r="IF230" s="190"/>
      <c r="IG230" s="190"/>
      <c r="IH230" s="190"/>
      <c r="II230" s="190"/>
      <c r="IJ230" s="190"/>
      <c r="IK230" s="190"/>
      <c r="IL230" s="190"/>
      <c r="IM230" s="190"/>
      <c r="IN230" s="190"/>
    </row>
    <row r="231" spans="1:248" ht="168">
      <c r="A231" s="222">
        <v>71</v>
      </c>
      <c r="B231" s="96" t="s">
        <v>2306</v>
      </c>
      <c r="C231" s="96" t="s">
        <v>391</v>
      </c>
      <c r="D231" s="96" t="s">
        <v>392</v>
      </c>
      <c r="E231" s="96">
        <v>40</v>
      </c>
      <c r="F231" s="90" t="s">
        <v>522</v>
      </c>
      <c r="G231" s="96" t="s">
        <v>2978</v>
      </c>
      <c r="H231" s="101">
        <v>2</v>
      </c>
      <c r="I231" s="90" t="s">
        <v>2434</v>
      </c>
      <c r="J231" s="90" t="s">
        <v>1124</v>
      </c>
      <c r="K231" s="276">
        <v>2303.4</v>
      </c>
      <c r="L231" s="277">
        <v>959.75</v>
      </c>
      <c r="M231" s="278">
        <v>2376.11</v>
      </c>
      <c r="N231" s="101">
        <v>2376.11</v>
      </c>
      <c r="O231" s="278">
        <v>2303.4</v>
      </c>
      <c r="P231" s="115">
        <v>2</v>
      </c>
      <c r="Q231" s="116"/>
      <c r="R231" s="116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  <c r="BI231" s="162"/>
      <c r="BJ231" s="162"/>
      <c r="BK231" s="162"/>
      <c r="BL231" s="162"/>
      <c r="BM231" s="162"/>
      <c r="BN231" s="162"/>
      <c r="BO231" s="162"/>
      <c r="BP231" s="162"/>
      <c r="BQ231" s="162"/>
      <c r="BR231" s="162"/>
      <c r="BS231" s="162"/>
      <c r="BT231" s="162"/>
      <c r="BU231" s="162"/>
      <c r="BV231" s="162"/>
      <c r="BW231" s="162"/>
      <c r="BX231" s="162"/>
      <c r="BY231" s="162"/>
      <c r="BZ231" s="162"/>
      <c r="CA231" s="162"/>
      <c r="CB231" s="162"/>
      <c r="CC231" s="162"/>
      <c r="CD231" s="162"/>
      <c r="CE231" s="162"/>
      <c r="CF231" s="162"/>
      <c r="CG231" s="162"/>
      <c r="CH231" s="162"/>
      <c r="CI231" s="162"/>
      <c r="CJ231" s="162"/>
      <c r="CK231" s="162"/>
      <c r="CL231" s="162"/>
      <c r="CM231" s="162"/>
      <c r="CN231" s="162"/>
      <c r="CO231" s="162"/>
      <c r="CP231" s="162"/>
      <c r="CQ231" s="162"/>
      <c r="CR231" s="162"/>
      <c r="CS231" s="162"/>
      <c r="CT231" s="162"/>
      <c r="CU231" s="162"/>
      <c r="CV231" s="162"/>
      <c r="CW231" s="162"/>
      <c r="CX231" s="162"/>
      <c r="CY231" s="162"/>
      <c r="CZ231" s="162"/>
      <c r="DA231" s="162"/>
      <c r="DB231" s="162"/>
      <c r="DC231" s="162"/>
      <c r="DD231" s="162"/>
      <c r="DE231" s="162"/>
      <c r="DF231" s="162"/>
      <c r="DG231" s="162"/>
      <c r="DH231" s="162"/>
      <c r="DI231" s="162"/>
      <c r="DJ231" s="162"/>
      <c r="DK231" s="162"/>
      <c r="DL231" s="162"/>
      <c r="DM231" s="162"/>
      <c r="DN231" s="162"/>
      <c r="DO231" s="162"/>
      <c r="DP231" s="162"/>
      <c r="DQ231" s="162"/>
      <c r="DR231" s="162"/>
      <c r="DS231" s="162"/>
      <c r="DT231" s="162"/>
      <c r="DU231" s="162"/>
      <c r="DV231" s="162"/>
      <c r="DW231" s="162"/>
      <c r="DX231" s="162"/>
      <c r="DY231" s="162"/>
      <c r="DZ231" s="162"/>
      <c r="EA231" s="162"/>
      <c r="EB231" s="162"/>
      <c r="EC231" s="162"/>
      <c r="ED231" s="162"/>
      <c r="EE231" s="162"/>
      <c r="EF231" s="162"/>
      <c r="EG231" s="162"/>
      <c r="EH231" s="162"/>
      <c r="EI231" s="162"/>
      <c r="EJ231" s="162"/>
      <c r="EK231" s="162"/>
      <c r="EL231" s="162"/>
      <c r="EM231" s="162"/>
      <c r="EN231" s="162"/>
      <c r="EO231" s="162"/>
      <c r="EP231" s="162"/>
      <c r="EQ231" s="162"/>
      <c r="ER231" s="162"/>
      <c r="ES231" s="162"/>
      <c r="ET231" s="162"/>
      <c r="EU231" s="162"/>
      <c r="EV231" s="162"/>
      <c r="EW231" s="162"/>
      <c r="EX231" s="162"/>
      <c r="EY231" s="162"/>
      <c r="EZ231" s="162"/>
      <c r="FA231" s="162"/>
      <c r="FB231" s="162"/>
      <c r="FC231" s="162"/>
      <c r="FD231" s="162"/>
      <c r="FE231" s="162"/>
      <c r="FF231" s="162"/>
      <c r="FG231" s="162"/>
      <c r="FH231" s="162"/>
      <c r="FI231" s="162"/>
      <c r="FJ231" s="162"/>
      <c r="FK231" s="162"/>
      <c r="FL231" s="162"/>
      <c r="FM231" s="162"/>
      <c r="FN231" s="162"/>
      <c r="FO231" s="162"/>
      <c r="FP231" s="162"/>
      <c r="FQ231" s="162"/>
      <c r="FR231" s="162"/>
      <c r="FS231" s="162"/>
      <c r="FT231" s="162"/>
      <c r="FU231" s="162"/>
      <c r="FV231" s="162"/>
      <c r="FW231" s="162"/>
      <c r="FX231" s="162"/>
      <c r="FY231" s="162"/>
      <c r="FZ231" s="162"/>
      <c r="GA231" s="162"/>
      <c r="GB231" s="162"/>
      <c r="GC231" s="162"/>
      <c r="GD231" s="162"/>
      <c r="GE231" s="162"/>
      <c r="GF231" s="162"/>
      <c r="GG231" s="162"/>
      <c r="GH231" s="162"/>
      <c r="GI231" s="162"/>
      <c r="GJ231" s="162"/>
      <c r="GK231" s="162"/>
      <c r="GL231" s="162"/>
      <c r="GM231" s="162"/>
      <c r="GN231" s="162"/>
      <c r="GO231" s="162"/>
      <c r="GP231" s="162"/>
      <c r="GQ231" s="162"/>
      <c r="GR231" s="162"/>
      <c r="GS231" s="162"/>
      <c r="GT231" s="162"/>
      <c r="GU231" s="162"/>
      <c r="GV231" s="162"/>
      <c r="GW231" s="162"/>
      <c r="GX231" s="162"/>
      <c r="GY231" s="162"/>
      <c r="GZ231" s="162"/>
      <c r="HA231" s="162"/>
      <c r="HB231" s="162"/>
      <c r="HC231" s="162"/>
      <c r="HD231" s="162"/>
      <c r="HE231" s="162"/>
      <c r="HF231" s="162"/>
      <c r="HG231" s="162"/>
      <c r="HH231" s="162"/>
      <c r="HI231" s="162"/>
      <c r="HJ231" s="162"/>
      <c r="HK231" s="162"/>
      <c r="HL231" s="162"/>
      <c r="HM231" s="162"/>
      <c r="HN231" s="162"/>
      <c r="HO231" s="162"/>
      <c r="HP231" s="162"/>
      <c r="HQ231" s="162"/>
      <c r="HR231" s="162"/>
      <c r="HS231" s="162"/>
      <c r="HT231" s="162"/>
      <c r="HU231" s="162"/>
      <c r="HV231" s="162"/>
      <c r="HW231" s="162"/>
      <c r="HX231" s="162"/>
      <c r="HY231" s="162"/>
      <c r="HZ231" s="162"/>
      <c r="IA231" s="162"/>
      <c r="IB231" s="162"/>
      <c r="IC231" s="162"/>
      <c r="ID231" s="162"/>
      <c r="IE231" s="162"/>
      <c r="IF231" s="162"/>
      <c r="IG231" s="162"/>
      <c r="IH231" s="162"/>
      <c r="II231" s="162"/>
      <c r="IJ231" s="162"/>
      <c r="IK231" s="162"/>
      <c r="IL231" s="162"/>
      <c r="IM231" s="162"/>
      <c r="IN231" s="162"/>
    </row>
    <row r="232" spans="1:248" ht="21">
      <c r="A232" s="167"/>
      <c r="B232" s="207"/>
      <c r="C232" s="207"/>
      <c r="D232" s="207"/>
      <c r="E232" s="207"/>
      <c r="F232" s="168"/>
      <c r="G232" s="111"/>
      <c r="H232" s="137"/>
      <c r="I232" s="168"/>
      <c r="J232" s="168"/>
      <c r="K232" s="168"/>
      <c r="L232" s="168"/>
      <c r="M232" s="168"/>
      <c r="N232" s="168"/>
      <c r="O232" s="168"/>
      <c r="P232" s="133"/>
      <c r="Q232" s="133"/>
      <c r="R232" s="133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2"/>
      <c r="CC232" s="162"/>
      <c r="CD232" s="162"/>
      <c r="CE232" s="162"/>
      <c r="CF232" s="162"/>
      <c r="CG232" s="162"/>
      <c r="CH232" s="162"/>
      <c r="CI232" s="162"/>
      <c r="CJ232" s="162"/>
      <c r="CK232" s="162"/>
      <c r="CL232" s="162"/>
      <c r="CM232" s="162"/>
      <c r="CN232" s="162"/>
      <c r="CO232" s="162"/>
      <c r="CP232" s="162"/>
      <c r="CQ232" s="162"/>
      <c r="CR232" s="162"/>
      <c r="CS232" s="162"/>
      <c r="CT232" s="162"/>
      <c r="CU232" s="162"/>
      <c r="CV232" s="162"/>
      <c r="CW232" s="162"/>
      <c r="CX232" s="162"/>
      <c r="CY232" s="162"/>
      <c r="CZ232" s="162"/>
      <c r="DA232" s="162"/>
      <c r="DB232" s="162"/>
      <c r="DC232" s="162"/>
      <c r="DD232" s="162"/>
      <c r="DE232" s="162"/>
      <c r="DF232" s="162"/>
      <c r="DG232" s="162"/>
      <c r="DH232" s="162"/>
      <c r="DI232" s="162"/>
      <c r="DJ232" s="162"/>
      <c r="DK232" s="162"/>
      <c r="DL232" s="162"/>
      <c r="DM232" s="162"/>
      <c r="DN232" s="162"/>
      <c r="DO232" s="162"/>
      <c r="DP232" s="162"/>
      <c r="DQ232" s="162"/>
      <c r="DR232" s="162"/>
      <c r="DS232" s="162"/>
      <c r="DT232" s="162"/>
      <c r="DU232" s="162"/>
      <c r="DV232" s="162"/>
      <c r="DW232" s="162"/>
      <c r="DX232" s="162"/>
      <c r="DY232" s="162"/>
      <c r="DZ232" s="162"/>
      <c r="EA232" s="162"/>
      <c r="EB232" s="162"/>
      <c r="EC232" s="162"/>
      <c r="ED232" s="162"/>
      <c r="EE232" s="162"/>
      <c r="EF232" s="162"/>
      <c r="EG232" s="162"/>
      <c r="EH232" s="162"/>
      <c r="EI232" s="162"/>
      <c r="EJ232" s="162"/>
      <c r="EK232" s="162"/>
      <c r="EL232" s="162"/>
      <c r="EM232" s="162"/>
      <c r="EN232" s="162"/>
      <c r="EO232" s="162"/>
      <c r="EP232" s="162"/>
      <c r="EQ232" s="162"/>
      <c r="ER232" s="162"/>
      <c r="ES232" s="162"/>
      <c r="ET232" s="162"/>
      <c r="EU232" s="162"/>
      <c r="EV232" s="162"/>
      <c r="EW232" s="162"/>
      <c r="EX232" s="162"/>
      <c r="EY232" s="162"/>
      <c r="EZ232" s="162"/>
      <c r="FA232" s="162"/>
      <c r="FB232" s="162"/>
      <c r="FC232" s="162"/>
      <c r="FD232" s="162"/>
      <c r="FE232" s="162"/>
      <c r="FF232" s="162"/>
      <c r="FG232" s="162"/>
      <c r="FH232" s="162"/>
      <c r="FI232" s="162"/>
      <c r="FJ232" s="162"/>
      <c r="FK232" s="162"/>
      <c r="FL232" s="162"/>
      <c r="FM232" s="162"/>
      <c r="FN232" s="162"/>
      <c r="FO232" s="162"/>
      <c r="FP232" s="162"/>
      <c r="FQ232" s="162"/>
      <c r="FR232" s="162"/>
      <c r="FS232" s="162"/>
      <c r="FT232" s="162"/>
      <c r="FU232" s="162"/>
      <c r="FV232" s="162"/>
      <c r="FW232" s="162"/>
      <c r="FX232" s="162"/>
      <c r="FY232" s="162"/>
      <c r="FZ232" s="162"/>
      <c r="GA232" s="162"/>
      <c r="GB232" s="162"/>
      <c r="GC232" s="162"/>
      <c r="GD232" s="162"/>
      <c r="GE232" s="162"/>
      <c r="GF232" s="162"/>
      <c r="GG232" s="162"/>
      <c r="GH232" s="162"/>
      <c r="GI232" s="162"/>
      <c r="GJ232" s="162"/>
      <c r="GK232" s="162"/>
      <c r="GL232" s="162"/>
      <c r="GM232" s="162"/>
      <c r="GN232" s="162"/>
      <c r="GO232" s="162"/>
      <c r="GP232" s="162"/>
      <c r="GQ232" s="162"/>
      <c r="GR232" s="162"/>
      <c r="GS232" s="162"/>
      <c r="GT232" s="162"/>
      <c r="GU232" s="162"/>
      <c r="GV232" s="162"/>
      <c r="GW232" s="162"/>
      <c r="GX232" s="162"/>
      <c r="GY232" s="162"/>
      <c r="GZ232" s="162"/>
      <c r="HA232" s="162"/>
      <c r="HB232" s="162"/>
      <c r="HC232" s="162"/>
      <c r="HD232" s="162"/>
      <c r="HE232" s="162"/>
      <c r="HF232" s="162"/>
      <c r="HG232" s="162"/>
      <c r="HH232" s="162"/>
      <c r="HI232" s="162"/>
      <c r="HJ232" s="162"/>
      <c r="HK232" s="162"/>
      <c r="HL232" s="162"/>
      <c r="HM232" s="162"/>
      <c r="HN232" s="162"/>
      <c r="HO232" s="162"/>
      <c r="HP232" s="162"/>
      <c r="HQ232" s="162"/>
      <c r="HR232" s="162"/>
      <c r="HS232" s="162"/>
      <c r="HT232" s="162"/>
      <c r="HU232" s="162"/>
      <c r="HV232" s="162"/>
      <c r="HW232" s="162"/>
      <c r="HX232" s="162"/>
      <c r="HY232" s="162"/>
      <c r="HZ232" s="162"/>
      <c r="IA232" s="162"/>
      <c r="IB232" s="162"/>
      <c r="IC232" s="162"/>
      <c r="ID232" s="162"/>
      <c r="IE232" s="162"/>
      <c r="IF232" s="162"/>
      <c r="IG232" s="162"/>
      <c r="IH232" s="162"/>
      <c r="II232" s="162"/>
      <c r="IJ232" s="162"/>
      <c r="IK232" s="162"/>
      <c r="IL232" s="162"/>
      <c r="IM232" s="162"/>
      <c r="IN232" s="162"/>
    </row>
    <row r="233" spans="1:248" ht="21" customHeight="1">
      <c r="A233" s="222"/>
      <c r="B233" s="222" t="s">
        <v>2363</v>
      </c>
      <c r="C233" s="565" t="s">
        <v>2164</v>
      </c>
      <c r="D233" s="566"/>
      <c r="E233" s="566"/>
      <c r="F233" s="567"/>
      <c r="G233" s="504"/>
      <c r="H233" s="504"/>
      <c r="I233" s="254"/>
      <c r="J233" s="254"/>
      <c r="K233" s="403"/>
      <c r="L233" s="404"/>
      <c r="M233" s="403"/>
      <c r="N233" s="403"/>
      <c r="O233" s="403"/>
      <c r="P233" s="115"/>
      <c r="Q233" s="116"/>
      <c r="R233" s="116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2"/>
      <c r="BB233" s="162"/>
      <c r="BC233" s="162"/>
      <c r="BD233" s="162"/>
      <c r="BE233" s="162"/>
      <c r="BF233" s="16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2"/>
      <c r="BW233" s="162"/>
      <c r="BX233" s="162"/>
      <c r="BY233" s="162"/>
      <c r="BZ233" s="162"/>
      <c r="CA233" s="162"/>
      <c r="CB233" s="162"/>
      <c r="CC233" s="162"/>
      <c r="CD233" s="162"/>
      <c r="CE233" s="162"/>
      <c r="CF233" s="162"/>
      <c r="CG233" s="162"/>
      <c r="CH233" s="162"/>
      <c r="CI233" s="162"/>
      <c r="CJ233" s="162"/>
      <c r="CK233" s="162"/>
      <c r="CL233" s="162"/>
      <c r="CM233" s="162"/>
      <c r="CN233" s="162"/>
      <c r="CO233" s="162"/>
      <c r="CP233" s="162"/>
      <c r="CQ233" s="162"/>
      <c r="CR233" s="162"/>
      <c r="CS233" s="162"/>
      <c r="CT233" s="162"/>
      <c r="CU233" s="162"/>
      <c r="CV233" s="162"/>
      <c r="CW233" s="162"/>
      <c r="CX233" s="162"/>
      <c r="CY233" s="162"/>
      <c r="CZ233" s="162"/>
      <c r="DA233" s="162"/>
      <c r="DB233" s="162"/>
      <c r="DC233" s="162"/>
      <c r="DD233" s="162"/>
      <c r="DE233" s="162"/>
      <c r="DF233" s="162"/>
      <c r="DG233" s="162"/>
      <c r="DH233" s="162"/>
      <c r="DI233" s="162"/>
      <c r="DJ233" s="162"/>
      <c r="DK233" s="162"/>
      <c r="DL233" s="162"/>
      <c r="DM233" s="162"/>
      <c r="DN233" s="162"/>
      <c r="DO233" s="162"/>
      <c r="DP233" s="162"/>
      <c r="DQ233" s="162"/>
      <c r="DR233" s="162"/>
      <c r="DS233" s="162"/>
      <c r="DT233" s="162"/>
      <c r="DU233" s="162"/>
      <c r="DV233" s="162"/>
      <c r="DW233" s="162"/>
      <c r="DX233" s="162"/>
      <c r="DY233" s="162"/>
      <c r="DZ233" s="162"/>
      <c r="EA233" s="162"/>
      <c r="EB233" s="162"/>
      <c r="EC233" s="162"/>
      <c r="ED233" s="162"/>
      <c r="EE233" s="162"/>
      <c r="EF233" s="162"/>
      <c r="EG233" s="162"/>
      <c r="EH233" s="162"/>
      <c r="EI233" s="162"/>
      <c r="EJ233" s="162"/>
      <c r="EK233" s="162"/>
      <c r="EL233" s="162"/>
      <c r="EM233" s="162"/>
      <c r="EN233" s="162"/>
      <c r="EO233" s="162"/>
      <c r="EP233" s="162"/>
      <c r="EQ233" s="162"/>
      <c r="ER233" s="162"/>
      <c r="ES233" s="162"/>
      <c r="ET233" s="162"/>
      <c r="EU233" s="162"/>
      <c r="EV233" s="162"/>
      <c r="EW233" s="162"/>
      <c r="EX233" s="162"/>
      <c r="EY233" s="162"/>
      <c r="EZ233" s="162"/>
      <c r="FA233" s="162"/>
      <c r="FB233" s="162"/>
      <c r="FC233" s="162"/>
      <c r="FD233" s="162"/>
      <c r="FE233" s="162"/>
      <c r="FF233" s="162"/>
      <c r="FG233" s="162"/>
      <c r="FH233" s="162"/>
      <c r="FI233" s="162"/>
      <c r="FJ233" s="162"/>
      <c r="FK233" s="162"/>
      <c r="FL233" s="162"/>
      <c r="FM233" s="162"/>
      <c r="FN233" s="162"/>
      <c r="FO233" s="162"/>
      <c r="FP233" s="162"/>
      <c r="FQ233" s="162"/>
      <c r="FR233" s="162"/>
      <c r="FS233" s="162"/>
      <c r="FT233" s="162"/>
      <c r="FU233" s="162"/>
      <c r="FV233" s="162"/>
      <c r="FW233" s="162"/>
      <c r="FX233" s="162"/>
      <c r="FY233" s="162"/>
      <c r="FZ233" s="162"/>
      <c r="GA233" s="162"/>
      <c r="GB233" s="162"/>
      <c r="GC233" s="162"/>
      <c r="GD233" s="162"/>
      <c r="GE233" s="162"/>
      <c r="GF233" s="162"/>
      <c r="GG233" s="162"/>
      <c r="GH233" s="162"/>
      <c r="GI233" s="162"/>
      <c r="GJ233" s="162"/>
      <c r="GK233" s="162"/>
      <c r="GL233" s="162"/>
      <c r="GM233" s="162"/>
      <c r="GN233" s="162"/>
      <c r="GO233" s="162"/>
      <c r="GP233" s="162"/>
      <c r="GQ233" s="162"/>
      <c r="GR233" s="162"/>
      <c r="GS233" s="162"/>
      <c r="GT233" s="162"/>
      <c r="GU233" s="162"/>
      <c r="GV233" s="162"/>
      <c r="GW233" s="162"/>
      <c r="GX233" s="162"/>
      <c r="GY233" s="162"/>
      <c r="GZ233" s="162"/>
      <c r="HA233" s="162"/>
      <c r="HB233" s="162"/>
      <c r="HC233" s="162"/>
      <c r="HD233" s="162"/>
      <c r="HE233" s="162"/>
      <c r="HF233" s="162"/>
      <c r="HG233" s="162"/>
      <c r="HH233" s="162"/>
      <c r="HI233" s="162"/>
      <c r="HJ233" s="162"/>
      <c r="HK233" s="162"/>
      <c r="HL233" s="162"/>
      <c r="HM233" s="162"/>
      <c r="HN233" s="162"/>
      <c r="HO233" s="162"/>
      <c r="HP233" s="162"/>
      <c r="HQ233" s="162"/>
      <c r="HR233" s="162"/>
      <c r="HS233" s="162"/>
      <c r="HT233" s="162"/>
      <c r="HU233" s="162"/>
      <c r="HV233" s="162"/>
      <c r="HW233" s="162"/>
      <c r="HX233" s="162"/>
      <c r="HY233" s="162"/>
      <c r="HZ233" s="162"/>
      <c r="IA233" s="162"/>
      <c r="IB233" s="162"/>
      <c r="IC233" s="162"/>
      <c r="ID233" s="162"/>
      <c r="IE233" s="162"/>
      <c r="IF233" s="162"/>
      <c r="IG233" s="162"/>
      <c r="IH233" s="162"/>
      <c r="II233" s="162"/>
      <c r="IJ233" s="162"/>
      <c r="IK233" s="162"/>
      <c r="IL233" s="162"/>
      <c r="IM233" s="162"/>
      <c r="IN233" s="162"/>
    </row>
    <row r="234" spans="1:18" ht="63">
      <c r="A234" s="222">
        <v>72</v>
      </c>
      <c r="B234" s="254" t="s">
        <v>2667</v>
      </c>
      <c r="C234" s="96" t="s">
        <v>2668</v>
      </c>
      <c r="D234" s="96" t="s">
        <v>2669</v>
      </c>
      <c r="E234" s="279">
        <v>210</v>
      </c>
      <c r="F234" s="96" t="s">
        <v>1046</v>
      </c>
      <c r="G234" s="96"/>
      <c r="H234" s="96"/>
      <c r="I234" s="279" t="s">
        <v>1726</v>
      </c>
      <c r="J234" s="96" t="s">
        <v>1724</v>
      </c>
      <c r="K234" s="490">
        <v>6547</v>
      </c>
      <c r="L234" s="491">
        <v>6547</v>
      </c>
      <c r="M234" s="490">
        <v>6547.02</v>
      </c>
      <c r="N234" s="490">
        <v>6547.02</v>
      </c>
      <c r="O234" s="490">
        <v>6547</v>
      </c>
      <c r="P234" s="174">
        <v>1</v>
      </c>
      <c r="Q234" s="122"/>
      <c r="R234" s="122"/>
    </row>
    <row r="235" spans="1:18" ht="21">
      <c r="A235" s="225"/>
      <c r="B235" s="137"/>
      <c r="C235" s="111"/>
      <c r="D235" s="111"/>
      <c r="E235" s="272"/>
      <c r="F235" s="111"/>
      <c r="G235" s="111"/>
      <c r="H235" s="111"/>
      <c r="I235" s="272"/>
      <c r="J235" s="111"/>
      <c r="K235" s="505"/>
      <c r="L235" s="506"/>
      <c r="M235" s="505"/>
      <c r="N235" s="505"/>
      <c r="O235" s="505"/>
      <c r="P235" s="128"/>
      <c r="Q235" s="128"/>
      <c r="R235" s="128"/>
    </row>
    <row r="236" spans="1:248" ht="63">
      <c r="A236" s="222">
        <v>73</v>
      </c>
      <c r="B236" s="279" t="s">
        <v>2634</v>
      </c>
      <c r="C236" s="279" t="s">
        <v>2401</v>
      </c>
      <c r="D236" s="96" t="s">
        <v>2402</v>
      </c>
      <c r="E236" s="101">
        <v>110</v>
      </c>
      <c r="F236" s="254" t="s">
        <v>170</v>
      </c>
      <c r="G236" s="254"/>
      <c r="H236" s="254"/>
      <c r="I236" s="254" t="s">
        <v>171</v>
      </c>
      <c r="J236" s="254" t="s">
        <v>147</v>
      </c>
      <c r="K236" s="254">
        <v>6298.88</v>
      </c>
      <c r="L236" s="466">
        <f>K236/112</f>
        <v>56.24</v>
      </c>
      <c r="M236" s="254">
        <v>6315.07</v>
      </c>
      <c r="N236" s="254">
        <v>6315.07</v>
      </c>
      <c r="O236" s="254">
        <v>6298.88</v>
      </c>
      <c r="P236" s="115">
        <v>1</v>
      </c>
      <c r="Q236" s="116"/>
      <c r="R236" s="116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  <c r="AS236" s="162"/>
      <c r="AT236" s="162"/>
      <c r="AU236" s="162"/>
      <c r="AV236" s="162"/>
      <c r="AW236" s="162"/>
      <c r="AX236" s="162"/>
      <c r="AY236" s="162"/>
      <c r="AZ236" s="162"/>
      <c r="BA236" s="162"/>
      <c r="BB236" s="162"/>
      <c r="BC236" s="162"/>
      <c r="BD236" s="162"/>
      <c r="BE236" s="162"/>
      <c r="BF236" s="162"/>
      <c r="BG236" s="162"/>
      <c r="BH236" s="162"/>
      <c r="BI236" s="162"/>
      <c r="BJ236" s="162"/>
      <c r="BK236" s="162"/>
      <c r="BL236" s="162"/>
      <c r="BM236" s="162"/>
      <c r="BN236" s="162"/>
      <c r="BO236" s="162"/>
      <c r="BP236" s="162"/>
      <c r="BQ236" s="162"/>
      <c r="BR236" s="162"/>
      <c r="BS236" s="162"/>
      <c r="BT236" s="162"/>
      <c r="BU236" s="162"/>
      <c r="BV236" s="162"/>
      <c r="BW236" s="162"/>
      <c r="BX236" s="162"/>
      <c r="BY236" s="162"/>
      <c r="BZ236" s="162"/>
      <c r="CA236" s="162"/>
      <c r="CB236" s="162"/>
      <c r="CC236" s="162"/>
      <c r="CD236" s="162"/>
      <c r="CE236" s="162"/>
      <c r="CF236" s="162"/>
      <c r="CG236" s="162"/>
      <c r="CH236" s="162"/>
      <c r="CI236" s="162"/>
      <c r="CJ236" s="162"/>
      <c r="CK236" s="162"/>
      <c r="CL236" s="162"/>
      <c r="CM236" s="162"/>
      <c r="CN236" s="162"/>
      <c r="CO236" s="162"/>
      <c r="CP236" s="162"/>
      <c r="CQ236" s="162"/>
      <c r="CR236" s="162"/>
      <c r="CS236" s="162"/>
      <c r="CT236" s="162"/>
      <c r="CU236" s="162"/>
      <c r="CV236" s="162"/>
      <c r="CW236" s="162"/>
      <c r="CX236" s="162"/>
      <c r="CY236" s="162"/>
      <c r="CZ236" s="162"/>
      <c r="DA236" s="162"/>
      <c r="DB236" s="162"/>
      <c r="DC236" s="162"/>
      <c r="DD236" s="162"/>
      <c r="DE236" s="162"/>
      <c r="DF236" s="162"/>
      <c r="DG236" s="162"/>
      <c r="DH236" s="162"/>
      <c r="DI236" s="162"/>
      <c r="DJ236" s="162"/>
      <c r="DK236" s="162"/>
      <c r="DL236" s="162"/>
      <c r="DM236" s="162"/>
      <c r="DN236" s="162"/>
      <c r="DO236" s="162"/>
      <c r="DP236" s="162"/>
      <c r="DQ236" s="162"/>
      <c r="DR236" s="162"/>
      <c r="DS236" s="162"/>
      <c r="DT236" s="162"/>
      <c r="DU236" s="162"/>
      <c r="DV236" s="162"/>
      <c r="DW236" s="162"/>
      <c r="DX236" s="162"/>
      <c r="DY236" s="162"/>
      <c r="DZ236" s="162"/>
      <c r="EA236" s="162"/>
      <c r="EB236" s="162"/>
      <c r="EC236" s="162"/>
      <c r="ED236" s="162"/>
      <c r="EE236" s="162"/>
      <c r="EF236" s="162"/>
      <c r="EG236" s="162"/>
      <c r="EH236" s="162"/>
      <c r="EI236" s="162"/>
      <c r="EJ236" s="162"/>
      <c r="EK236" s="162"/>
      <c r="EL236" s="162"/>
      <c r="EM236" s="162"/>
      <c r="EN236" s="162"/>
      <c r="EO236" s="162"/>
      <c r="EP236" s="162"/>
      <c r="EQ236" s="162"/>
      <c r="ER236" s="162"/>
      <c r="ES236" s="162"/>
      <c r="ET236" s="162"/>
      <c r="EU236" s="162"/>
      <c r="EV236" s="162"/>
      <c r="EW236" s="162"/>
      <c r="EX236" s="162"/>
      <c r="EY236" s="162"/>
      <c r="EZ236" s="162"/>
      <c r="FA236" s="162"/>
      <c r="FB236" s="162"/>
      <c r="FC236" s="162"/>
      <c r="FD236" s="162"/>
      <c r="FE236" s="162"/>
      <c r="FF236" s="162"/>
      <c r="FG236" s="162"/>
      <c r="FH236" s="162"/>
      <c r="FI236" s="162"/>
      <c r="FJ236" s="162"/>
      <c r="FK236" s="162"/>
      <c r="FL236" s="162"/>
      <c r="FM236" s="162"/>
      <c r="FN236" s="162"/>
      <c r="FO236" s="162"/>
      <c r="FP236" s="162"/>
      <c r="FQ236" s="162"/>
      <c r="FR236" s="162"/>
      <c r="FS236" s="162"/>
      <c r="FT236" s="162"/>
      <c r="FU236" s="162"/>
      <c r="FV236" s="162"/>
      <c r="FW236" s="162"/>
      <c r="FX236" s="162"/>
      <c r="FY236" s="162"/>
      <c r="FZ236" s="162"/>
      <c r="GA236" s="162"/>
      <c r="GB236" s="162"/>
      <c r="GC236" s="162"/>
      <c r="GD236" s="162"/>
      <c r="GE236" s="162"/>
      <c r="GF236" s="162"/>
      <c r="GG236" s="162"/>
      <c r="GH236" s="162"/>
      <c r="GI236" s="162"/>
      <c r="GJ236" s="162"/>
      <c r="GK236" s="162"/>
      <c r="GL236" s="162"/>
      <c r="GM236" s="162"/>
      <c r="GN236" s="162"/>
      <c r="GO236" s="162"/>
      <c r="GP236" s="162"/>
      <c r="GQ236" s="162"/>
      <c r="GR236" s="162"/>
      <c r="GS236" s="162"/>
      <c r="GT236" s="162"/>
      <c r="GU236" s="162"/>
      <c r="GV236" s="162"/>
      <c r="GW236" s="162"/>
      <c r="GX236" s="162"/>
      <c r="GY236" s="162"/>
      <c r="GZ236" s="162"/>
      <c r="HA236" s="162"/>
      <c r="HB236" s="162"/>
      <c r="HC236" s="162"/>
      <c r="HD236" s="162"/>
      <c r="HE236" s="162"/>
      <c r="HF236" s="162"/>
      <c r="HG236" s="162"/>
      <c r="HH236" s="162"/>
      <c r="HI236" s="162"/>
      <c r="HJ236" s="162"/>
      <c r="HK236" s="162"/>
      <c r="HL236" s="162"/>
      <c r="HM236" s="162"/>
      <c r="HN236" s="162"/>
      <c r="HO236" s="162"/>
      <c r="HP236" s="162"/>
      <c r="HQ236" s="162"/>
      <c r="HR236" s="162"/>
      <c r="HS236" s="162"/>
      <c r="HT236" s="162"/>
      <c r="HU236" s="162"/>
      <c r="HV236" s="162"/>
      <c r="HW236" s="162"/>
      <c r="HX236" s="162"/>
      <c r="HY236" s="162"/>
      <c r="HZ236" s="162"/>
      <c r="IA236" s="162"/>
      <c r="IB236" s="162"/>
      <c r="IC236" s="162"/>
      <c r="ID236" s="162"/>
      <c r="IE236" s="162"/>
      <c r="IF236" s="162"/>
      <c r="IG236" s="162"/>
      <c r="IH236" s="162"/>
      <c r="II236" s="162"/>
      <c r="IJ236" s="162"/>
      <c r="IK236" s="162"/>
      <c r="IL236" s="162"/>
      <c r="IM236" s="162"/>
      <c r="IN236" s="162"/>
    </row>
    <row r="237" spans="1:248" ht="84">
      <c r="A237" s="163">
        <v>73</v>
      </c>
      <c r="B237" s="184" t="s">
        <v>2634</v>
      </c>
      <c r="C237" s="184" t="s">
        <v>2401</v>
      </c>
      <c r="D237" s="175" t="s">
        <v>2402</v>
      </c>
      <c r="E237" s="195">
        <v>110</v>
      </c>
      <c r="F237" s="164" t="s">
        <v>2898</v>
      </c>
      <c r="G237" s="254"/>
      <c r="H237" s="254"/>
      <c r="I237" s="164" t="s">
        <v>2899</v>
      </c>
      <c r="J237" s="164" t="s">
        <v>578</v>
      </c>
      <c r="K237" s="173">
        <v>6300</v>
      </c>
      <c r="L237" s="164">
        <v>56.25</v>
      </c>
      <c r="M237" s="164">
        <v>6315.07</v>
      </c>
      <c r="N237" s="164">
        <v>6315.07</v>
      </c>
      <c r="O237" s="173">
        <v>6300</v>
      </c>
      <c r="P237" s="115">
        <v>2</v>
      </c>
      <c r="Q237" s="116"/>
      <c r="R237" s="116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  <c r="AW237" s="162"/>
      <c r="AX237" s="162"/>
      <c r="AY237" s="162"/>
      <c r="AZ237" s="162"/>
      <c r="BA237" s="162"/>
      <c r="BB237" s="162"/>
      <c r="BC237" s="162"/>
      <c r="BD237" s="162"/>
      <c r="BE237" s="162"/>
      <c r="BF237" s="162"/>
      <c r="BG237" s="162"/>
      <c r="BH237" s="162"/>
      <c r="BI237" s="162"/>
      <c r="BJ237" s="162"/>
      <c r="BK237" s="162"/>
      <c r="BL237" s="162"/>
      <c r="BM237" s="162"/>
      <c r="BN237" s="162"/>
      <c r="BO237" s="162"/>
      <c r="BP237" s="162"/>
      <c r="BQ237" s="162"/>
      <c r="BR237" s="162"/>
      <c r="BS237" s="162"/>
      <c r="BT237" s="162"/>
      <c r="BU237" s="162"/>
      <c r="BV237" s="162"/>
      <c r="BW237" s="162"/>
      <c r="BX237" s="162"/>
      <c r="BY237" s="162"/>
      <c r="BZ237" s="162"/>
      <c r="CA237" s="162"/>
      <c r="CB237" s="162"/>
      <c r="CC237" s="162"/>
      <c r="CD237" s="162"/>
      <c r="CE237" s="162"/>
      <c r="CF237" s="162"/>
      <c r="CG237" s="162"/>
      <c r="CH237" s="162"/>
      <c r="CI237" s="162"/>
      <c r="CJ237" s="162"/>
      <c r="CK237" s="162"/>
      <c r="CL237" s="162"/>
      <c r="CM237" s="162"/>
      <c r="CN237" s="162"/>
      <c r="CO237" s="162"/>
      <c r="CP237" s="162"/>
      <c r="CQ237" s="162"/>
      <c r="CR237" s="162"/>
      <c r="CS237" s="162"/>
      <c r="CT237" s="162"/>
      <c r="CU237" s="162"/>
      <c r="CV237" s="162"/>
      <c r="CW237" s="162"/>
      <c r="CX237" s="162"/>
      <c r="CY237" s="162"/>
      <c r="CZ237" s="162"/>
      <c r="DA237" s="162"/>
      <c r="DB237" s="162"/>
      <c r="DC237" s="162"/>
      <c r="DD237" s="162"/>
      <c r="DE237" s="162"/>
      <c r="DF237" s="162"/>
      <c r="DG237" s="162"/>
      <c r="DH237" s="162"/>
      <c r="DI237" s="162"/>
      <c r="DJ237" s="162"/>
      <c r="DK237" s="162"/>
      <c r="DL237" s="162"/>
      <c r="DM237" s="162"/>
      <c r="DN237" s="162"/>
      <c r="DO237" s="162"/>
      <c r="DP237" s="162"/>
      <c r="DQ237" s="162"/>
      <c r="DR237" s="162"/>
      <c r="DS237" s="162"/>
      <c r="DT237" s="162"/>
      <c r="DU237" s="162"/>
      <c r="DV237" s="162"/>
      <c r="DW237" s="162"/>
      <c r="DX237" s="162"/>
      <c r="DY237" s="162"/>
      <c r="DZ237" s="162"/>
      <c r="EA237" s="162"/>
      <c r="EB237" s="162"/>
      <c r="EC237" s="162"/>
      <c r="ED237" s="162"/>
      <c r="EE237" s="162"/>
      <c r="EF237" s="162"/>
      <c r="EG237" s="162"/>
      <c r="EH237" s="162"/>
      <c r="EI237" s="162"/>
      <c r="EJ237" s="162"/>
      <c r="EK237" s="162"/>
      <c r="EL237" s="162"/>
      <c r="EM237" s="162"/>
      <c r="EN237" s="162"/>
      <c r="EO237" s="162"/>
      <c r="EP237" s="162"/>
      <c r="EQ237" s="162"/>
      <c r="ER237" s="162"/>
      <c r="ES237" s="162"/>
      <c r="ET237" s="162"/>
      <c r="EU237" s="162"/>
      <c r="EV237" s="162"/>
      <c r="EW237" s="162"/>
      <c r="EX237" s="162"/>
      <c r="EY237" s="162"/>
      <c r="EZ237" s="162"/>
      <c r="FA237" s="162"/>
      <c r="FB237" s="162"/>
      <c r="FC237" s="162"/>
      <c r="FD237" s="162"/>
      <c r="FE237" s="162"/>
      <c r="FF237" s="162"/>
      <c r="FG237" s="162"/>
      <c r="FH237" s="162"/>
      <c r="FI237" s="162"/>
      <c r="FJ237" s="162"/>
      <c r="FK237" s="162"/>
      <c r="FL237" s="162"/>
      <c r="FM237" s="162"/>
      <c r="FN237" s="162"/>
      <c r="FO237" s="162"/>
      <c r="FP237" s="162"/>
      <c r="FQ237" s="162"/>
      <c r="FR237" s="162"/>
      <c r="FS237" s="162"/>
      <c r="FT237" s="162"/>
      <c r="FU237" s="162"/>
      <c r="FV237" s="162"/>
      <c r="FW237" s="162"/>
      <c r="FX237" s="162"/>
      <c r="FY237" s="162"/>
      <c r="FZ237" s="162"/>
      <c r="GA237" s="162"/>
      <c r="GB237" s="162"/>
      <c r="GC237" s="162"/>
      <c r="GD237" s="162"/>
      <c r="GE237" s="162"/>
      <c r="GF237" s="162"/>
      <c r="GG237" s="162"/>
      <c r="GH237" s="162"/>
      <c r="GI237" s="162"/>
      <c r="GJ237" s="162"/>
      <c r="GK237" s="162"/>
      <c r="GL237" s="162"/>
      <c r="GM237" s="162"/>
      <c r="GN237" s="162"/>
      <c r="GO237" s="162"/>
      <c r="GP237" s="162"/>
      <c r="GQ237" s="162"/>
      <c r="GR237" s="162"/>
      <c r="GS237" s="162"/>
      <c r="GT237" s="162"/>
      <c r="GU237" s="162"/>
      <c r="GV237" s="162"/>
      <c r="GW237" s="162"/>
      <c r="GX237" s="162"/>
      <c r="GY237" s="162"/>
      <c r="GZ237" s="162"/>
      <c r="HA237" s="162"/>
      <c r="HB237" s="162"/>
      <c r="HC237" s="162"/>
      <c r="HD237" s="162"/>
      <c r="HE237" s="162"/>
      <c r="HF237" s="162"/>
      <c r="HG237" s="162"/>
      <c r="HH237" s="162"/>
      <c r="HI237" s="162"/>
      <c r="HJ237" s="162"/>
      <c r="HK237" s="162"/>
      <c r="HL237" s="162"/>
      <c r="HM237" s="162"/>
      <c r="HN237" s="162"/>
      <c r="HO237" s="162"/>
      <c r="HP237" s="162"/>
      <c r="HQ237" s="162"/>
      <c r="HR237" s="162"/>
      <c r="HS237" s="162"/>
      <c r="HT237" s="162"/>
      <c r="HU237" s="162"/>
      <c r="HV237" s="162"/>
      <c r="HW237" s="162"/>
      <c r="HX237" s="162"/>
      <c r="HY237" s="162"/>
      <c r="HZ237" s="162"/>
      <c r="IA237" s="162"/>
      <c r="IB237" s="162"/>
      <c r="IC237" s="162"/>
      <c r="ID237" s="162"/>
      <c r="IE237" s="162"/>
      <c r="IF237" s="162"/>
      <c r="IG237" s="162"/>
      <c r="IH237" s="162"/>
      <c r="II237" s="162"/>
      <c r="IJ237" s="162"/>
      <c r="IK237" s="162"/>
      <c r="IL237" s="162"/>
      <c r="IM237" s="162"/>
      <c r="IN237" s="162"/>
    </row>
    <row r="238" spans="1:248" ht="21">
      <c r="A238" s="167"/>
      <c r="B238" s="214"/>
      <c r="C238" s="214"/>
      <c r="D238" s="207"/>
      <c r="E238" s="168"/>
      <c r="F238" s="168"/>
      <c r="G238" s="137"/>
      <c r="H238" s="137"/>
      <c r="I238" s="168"/>
      <c r="J238" s="168"/>
      <c r="K238" s="204"/>
      <c r="L238" s="168"/>
      <c r="M238" s="168"/>
      <c r="N238" s="168"/>
      <c r="O238" s="168"/>
      <c r="P238" s="133"/>
      <c r="Q238" s="133"/>
      <c r="R238" s="133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  <c r="BG238" s="162"/>
      <c r="BH238" s="162"/>
      <c r="BI238" s="162"/>
      <c r="BJ238" s="162"/>
      <c r="BK238" s="162"/>
      <c r="BL238" s="162"/>
      <c r="BM238" s="162"/>
      <c r="BN238" s="162"/>
      <c r="BO238" s="162"/>
      <c r="BP238" s="162"/>
      <c r="BQ238" s="162"/>
      <c r="BR238" s="162"/>
      <c r="BS238" s="162"/>
      <c r="BT238" s="162"/>
      <c r="BU238" s="162"/>
      <c r="BV238" s="162"/>
      <c r="BW238" s="162"/>
      <c r="BX238" s="162"/>
      <c r="BY238" s="162"/>
      <c r="BZ238" s="162"/>
      <c r="CA238" s="162"/>
      <c r="CB238" s="162"/>
      <c r="CC238" s="162"/>
      <c r="CD238" s="162"/>
      <c r="CE238" s="162"/>
      <c r="CF238" s="162"/>
      <c r="CG238" s="162"/>
      <c r="CH238" s="162"/>
      <c r="CI238" s="162"/>
      <c r="CJ238" s="162"/>
      <c r="CK238" s="162"/>
      <c r="CL238" s="162"/>
      <c r="CM238" s="162"/>
      <c r="CN238" s="162"/>
      <c r="CO238" s="162"/>
      <c r="CP238" s="162"/>
      <c r="CQ238" s="162"/>
      <c r="CR238" s="162"/>
      <c r="CS238" s="162"/>
      <c r="CT238" s="162"/>
      <c r="CU238" s="162"/>
      <c r="CV238" s="162"/>
      <c r="CW238" s="162"/>
      <c r="CX238" s="162"/>
      <c r="CY238" s="162"/>
      <c r="CZ238" s="162"/>
      <c r="DA238" s="162"/>
      <c r="DB238" s="162"/>
      <c r="DC238" s="162"/>
      <c r="DD238" s="162"/>
      <c r="DE238" s="162"/>
      <c r="DF238" s="162"/>
      <c r="DG238" s="162"/>
      <c r="DH238" s="162"/>
      <c r="DI238" s="162"/>
      <c r="DJ238" s="162"/>
      <c r="DK238" s="162"/>
      <c r="DL238" s="162"/>
      <c r="DM238" s="162"/>
      <c r="DN238" s="162"/>
      <c r="DO238" s="162"/>
      <c r="DP238" s="162"/>
      <c r="DQ238" s="162"/>
      <c r="DR238" s="162"/>
      <c r="DS238" s="162"/>
      <c r="DT238" s="162"/>
      <c r="DU238" s="162"/>
      <c r="DV238" s="162"/>
      <c r="DW238" s="162"/>
      <c r="DX238" s="162"/>
      <c r="DY238" s="162"/>
      <c r="DZ238" s="162"/>
      <c r="EA238" s="162"/>
      <c r="EB238" s="162"/>
      <c r="EC238" s="162"/>
      <c r="ED238" s="162"/>
      <c r="EE238" s="162"/>
      <c r="EF238" s="162"/>
      <c r="EG238" s="162"/>
      <c r="EH238" s="162"/>
      <c r="EI238" s="162"/>
      <c r="EJ238" s="162"/>
      <c r="EK238" s="162"/>
      <c r="EL238" s="162"/>
      <c r="EM238" s="162"/>
      <c r="EN238" s="162"/>
      <c r="EO238" s="162"/>
      <c r="EP238" s="162"/>
      <c r="EQ238" s="162"/>
      <c r="ER238" s="162"/>
      <c r="ES238" s="162"/>
      <c r="ET238" s="162"/>
      <c r="EU238" s="162"/>
      <c r="EV238" s="162"/>
      <c r="EW238" s="162"/>
      <c r="EX238" s="162"/>
      <c r="EY238" s="162"/>
      <c r="EZ238" s="162"/>
      <c r="FA238" s="162"/>
      <c r="FB238" s="162"/>
      <c r="FC238" s="162"/>
      <c r="FD238" s="162"/>
      <c r="FE238" s="162"/>
      <c r="FF238" s="162"/>
      <c r="FG238" s="162"/>
      <c r="FH238" s="162"/>
      <c r="FI238" s="162"/>
      <c r="FJ238" s="162"/>
      <c r="FK238" s="162"/>
      <c r="FL238" s="162"/>
      <c r="FM238" s="162"/>
      <c r="FN238" s="162"/>
      <c r="FO238" s="162"/>
      <c r="FP238" s="162"/>
      <c r="FQ238" s="162"/>
      <c r="FR238" s="162"/>
      <c r="FS238" s="162"/>
      <c r="FT238" s="162"/>
      <c r="FU238" s="162"/>
      <c r="FV238" s="162"/>
      <c r="FW238" s="162"/>
      <c r="FX238" s="162"/>
      <c r="FY238" s="162"/>
      <c r="FZ238" s="162"/>
      <c r="GA238" s="162"/>
      <c r="GB238" s="162"/>
      <c r="GC238" s="162"/>
      <c r="GD238" s="162"/>
      <c r="GE238" s="162"/>
      <c r="GF238" s="162"/>
      <c r="GG238" s="162"/>
      <c r="GH238" s="162"/>
      <c r="GI238" s="162"/>
      <c r="GJ238" s="162"/>
      <c r="GK238" s="162"/>
      <c r="GL238" s="162"/>
      <c r="GM238" s="162"/>
      <c r="GN238" s="162"/>
      <c r="GO238" s="162"/>
      <c r="GP238" s="162"/>
      <c r="GQ238" s="162"/>
      <c r="GR238" s="162"/>
      <c r="GS238" s="162"/>
      <c r="GT238" s="162"/>
      <c r="GU238" s="162"/>
      <c r="GV238" s="162"/>
      <c r="GW238" s="162"/>
      <c r="GX238" s="162"/>
      <c r="GY238" s="162"/>
      <c r="GZ238" s="162"/>
      <c r="HA238" s="162"/>
      <c r="HB238" s="162"/>
      <c r="HC238" s="162"/>
      <c r="HD238" s="162"/>
      <c r="HE238" s="162"/>
      <c r="HF238" s="162"/>
      <c r="HG238" s="162"/>
      <c r="HH238" s="162"/>
      <c r="HI238" s="162"/>
      <c r="HJ238" s="162"/>
      <c r="HK238" s="162"/>
      <c r="HL238" s="162"/>
      <c r="HM238" s="162"/>
      <c r="HN238" s="162"/>
      <c r="HO238" s="162"/>
      <c r="HP238" s="162"/>
      <c r="HQ238" s="162"/>
      <c r="HR238" s="162"/>
      <c r="HS238" s="162"/>
      <c r="HT238" s="162"/>
      <c r="HU238" s="162"/>
      <c r="HV238" s="162"/>
      <c r="HW238" s="162"/>
      <c r="HX238" s="162"/>
      <c r="HY238" s="162"/>
      <c r="HZ238" s="162"/>
      <c r="IA238" s="162"/>
      <c r="IB238" s="162"/>
      <c r="IC238" s="162"/>
      <c r="ID238" s="162"/>
      <c r="IE238" s="162"/>
      <c r="IF238" s="162"/>
      <c r="IG238" s="162"/>
      <c r="IH238" s="162"/>
      <c r="II238" s="162"/>
      <c r="IJ238" s="162"/>
      <c r="IK238" s="162"/>
      <c r="IL238" s="162"/>
      <c r="IM238" s="162"/>
      <c r="IN238" s="162"/>
    </row>
    <row r="239" spans="1:248" ht="41.25">
      <c r="A239" s="222"/>
      <c r="B239" s="222" t="s">
        <v>2364</v>
      </c>
      <c r="C239" s="254"/>
      <c r="D239" s="308" t="s">
        <v>263</v>
      </c>
      <c r="E239" s="254"/>
      <c r="F239" s="254"/>
      <c r="G239" s="254"/>
      <c r="H239" s="254"/>
      <c r="I239" s="254"/>
      <c r="J239" s="254"/>
      <c r="K239" s="403"/>
      <c r="L239" s="404"/>
      <c r="M239" s="403"/>
      <c r="N239" s="403"/>
      <c r="O239" s="403"/>
      <c r="P239" s="115"/>
      <c r="Q239" s="116"/>
      <c r="R239" s="116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2"/>
      <c r="AW239" s="162"/>
      <c r="AX239" s="162"/>
      <c r="AY239" s="162"/>
      <c r="AZ239" s="162"/>
      <c r="BA239" s="162"/>
      <c r="BB239" s="162"/>
      <c r="BC239" s="162"/>
      <c r="BD239" s="162"/>
      <c r="BE239" s="162"/>
      <c r="BF239" s="162"/>
      <c r="BG239" s="162"/>
      <c r="BH239" s="162"/>
      <c r="BI239" s="162"/>
      <c r="BJ239" s="162"/>
      <c r="BK239" s="162"/>
      <c r="BL239" s="162"/>
      <c r="BM239" s="162"/>
      <c r="BN239" s="162"/>
      <c r="BO239" s="162"/>
      <c r="BP239" s="162"/>
      <c r="BQ239" s="162"/>
      <c r="BR239" s="162"/>
      <c r="BS239" s="162"/>
      <c r="BT239" s="162"/>
      <c r="BU239" s="162"/>
      <c r="BV239" s="162"/>
      <c r="BW239" s="162"/>
      <c r="BX239" s="162"/>
      <c r="BY239" s="162"/>
      <c r="BZ239" s="162"/>
      <c r="CA239" s="162"/>
      <c r="CB239" s="162"/>
      <c r="CC239" s="162"/>
      <c r="CD239" s="162"/>
      <c r="CE239" s="162"/>
      <c r="CF239" s="162"/>
      <c r="CG239" s="162"/>
      <c r="CH239" s="162"/>
      <c r="CI239" s="162"/>
      <c r="CJ239" s="162"/>
      <c r="CK239" s="162"/>
      <c r="CL239" s="162"/>
      <c r="CM239" s="162"/>
      <c r="CN239" s="162"/>
      <c r="CO239" s="162"/>
      <c r="CP239" s="162"/>
      <c r="CQ239" s="162"/>
      <c r="CR239" s="162"/>
      <c r="CS239" s="162"/>
      <c r="CT239" s="162"/>
      <c r="CU239" s="162"/>
      <c r="CV239" s="162"/>
      <c r="CW239" s="162"/>
      <c r="CX239" s="162"/>
      <c r="CY239" s="162"/>
      <c r="CZ239" s="162"/>
      <c r="DA239" s="162"/>
      <c r="DB239" s="162"/>
      <c r="DC239" s="162"/>
      <c r="DD239" s="162"/>
      <c r="DE239" s="162"/>
      <c r="DF239" s="162"/>
      <c r="DG239" s="162"/>
      <c r="DH239" s="162"/>
      <c r="DI239" s="162"/>
      <c r="DJ239" s="162"/>
      <c r="DK239" s="162"/>
      <c r="DL239" s="162"/>
      <c r="DM239" s="162"/>
      <c r="DN239" s="162"/>
      <c r="DO239" s="162"/>
      <c r="DP239" s="162"/>
      <c r="DQ239" s="162"/>
      <c r="DR239" s="162"/>
      <c r="DS239" s="162"/>
      <c r="DT239" s="162"/>
      <c r="DU239" s="162"/>
      <c r="DV239" s="162"/>
      <c r="DW239" s="162"/>
      <c r="DX239" s="162"/>
      <c r="DY239" s="162"/>
      <c r="DZ239" s="162"/>
      <c r="EA239" s="162"/>
      <c r="EB239" s="162"/>
      <c r="EC239" s="162"/>
      <c r="ED239" s="162"/>
      <c r="EE239" s="162"/>
      <c r="EF239" s="162"/>
      <c r="EG239" s="162"/>
      <c r="EH239" s="162"/>
      <c r="EI239" s="162"/>
      <c r="EJ239" s="162"/>
      <c r="EK239" s="162"/>
      <c r="EL239" s="162"/>
      <c r="EM239" s="162"/>
      <c r="EN239" s="162"/>
      <c r="EO239" s="162"/>
      <c r="EP239" s="162"/>
      <c r="EQ239" s="162"/>
      <c r="ER239" s="162"/>
      <c r="ES239" s="162"/>
      <c r="ET239" s="162"/>
      <c r="EU239" s="162"/>
      <c r="EV239" s="162"/>
      <c r="EW239" s="162"/>
      <c r="EX239" s="162"/>
      <c r="EY239" s="162"/>
      <c r="EZ239" s="162"/>
      <c r="FA239" s="162"/>
      <c r="FB239" s="162"/>
      <c r="FC239" s="162"/>
      <c r="FD239" s="162"/>
      <c r="FE239" s="162"/>
      <c r="FF239" s="162"/>
      <c r="FG239" s="162"/>
      <c r="FH239" s="162"/>
      <c r="FI239" s="162"/>
      <c r="FJ239" s="162"/>
      <c r="FK239" s="162"/>
      <c r="FL239" s="162"/>
      <c r="FM239" s="162"/>
      <c r="FN239" s="162"/>
      <c r="FO239" s="162"/>
      <c r="FP239" s="162"/>
      <c r="FQ239" s="162"/>
      <c r="FR239" s="162"/>
      <c r="FS239" s="162"/>
      <c r="FT239" s="162"/>
      <c r="FU239" s="162"/>
      <c r="FV239" s="162"/>
      <c r="FW239" s="162"/>
      <c r="FX239" s="162"/>
      <c r="FY239" s="162"/>
      <c r="FZ239" s="162"/>
      <c r="GA239" s="162"/>
      <c r="GB239" s="162"/>
      <c r="GC239" s="162"/>
      <c r="GD239" s="162"/>
      <c r="GE239" s="162"/>
      <c r="GF239" s="162"/>
      <c r="GG239" s="162"/>
      <c r="GH239" s="162"/>
      <c r="GI239" s="162"/>
      <c r="GJ239" s="162"/>
      <c r="GK239" s="162"/>
      <c r="GL239" s="162"/>
      <c r="GM239" s="162"/>
      <c r="GN239" s="162"/>
      <c r="GO239" s="162"/>
      <c r="GP239" s="162"/>
      <c r="GQ239" s="162"/>
      <c r="GR239" s="162"/>
      <c r="GS239" s="162"/>
      <c r="GT239" s="162"/>
      <c r="GU239" s="162"/>
      <c r="GV239" s="162"/>
      <c r="GW239" s="162"/>
      <c r="GX239" s="162"/>
      <c r="GY239" s="162"/>
      <c r="GZ239" s="162"/>
      <c r="HA239" s="162"/>
      <c r="HB239" s="162"/>
      <c r="HC239" s="162"/>
      <c r="HD239" s="162"/>
      <c r="HE239" s="162"/>
      <c r="HF239" s="162"/>
      <c r="HG239" s="162"/>
      <c r="HH239" s="162"/>
      <c r="HI239" s="162"/>
      <c r="HJ239" s="162"/>
      <c r="HK239" s="162"/>
      <c r="HL239" s="162"/>
      <c r="HM239" s="162"/>
      <c r="HN239" s="162"/>
      <c r="HO239" s="162"/>
      <c r="HP239" s="162"/>
      <c r="HQ239" s="162"/>
      <c r="HR239" s="162"/>
      <c r="HS239" s="162"/>
      <c r="HT239" s="162"/>
      <c r="HU239" s="162"/>
      <c r="HV239" s="162"/>
      <c r="HW239" s="162"/>
      <c r="HX239" s="162"/>
      <c r="HY239" s="162"/>
      <c r="HZ239" s="162"/>
      <c r="IA239" s="162"/>
      <c r="IB239" s="162"/>
      <c r="IC239" s="162"/>
      <c r="ID239" s="162"/>
      <c r="IE239" s="162"/>
      <c r="IF239" s="162"/>
      <c r="IG239" s="162"/>
      <c r="IH239" s="162"/>
      <c r="II239" s="162"/>
      <c r="IJ239" s="162"/>
      <c r="IK239" s="162"/>
      <c r="IL239" s="162"/>
      <c r="IM239" s="162"/>
      <c r="IN239" s="162"/>
    </row>
    <row r="240" spans="1:248" ht="141" customHeight="1">
      <c r="A240" s="222">
        <v>74</v>
      </c>
      <c r="B240" s="254" t="s">
        <v>680</v>
      </c>
      <c r="C240" s="254" t="s">
        <v>681</v>
      </c>
      <c r="D240" s="254" t="s">
        <v>682</v>
      </c>
      <c r="E240" s="254">
        <v>300</v>
      </c>
      <c r="F240" s="254" t="s">
        <v>172</v>
      </c>
      <c r="G240" s="254"/>
      <c r="H240" s="254"/>
      <c r="I240" s="254" t="s">
        <v>2006</v>
      </c>
      <c r="J240" s="254" t="s">
        <v>147</v>
      </c>
      <c r="K240" s="423">
        <f>L240*5</f>
        <v>138.4</v>
      </c>
      <c r="L240" s="466">
        <v>27.68</v>
      </c>
      <c r="M240" s="254">
        <v>198.32</v>
      </c>
      <c r="N240" s="254">
        <v>198.32</v>
      </c>
      <c r="O240" s="423">
        <v>138.4</v>
      </c>
      <c r="P240" s="115">
        <v>1</v>
      </c>
      <c r="Q240" s="116"/>
      <c r="R240" s="116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162"/>
      <c r="BI240" s="162"/>
      <c r="BJ240" s="162"/>
      <c r="BK240" s="162"/>
      <c r="BL240" s="162"/>
      <c r="BM240" s="162"/>
      <c r="BN240" s="162"/>
      <c r="BO240" s="162"/>
      <c r="BP240" s="162"/>
      <c r="BQ240" s="162"/>
      <c r="BR240" s="162"/>
      <c r="BS240" s="162"/>
      <c r="BT240" s="162"/>
      <c r="BU240" s="162"/>
      <c r="BV240" s="162"/>
      <c r="BW240" s="162"/>
      <c r="BX240" s="162"/>
      <c r="BY240" s="162"/>
      <c r="BZ240" s="162"/>
      <c r="CA240" s="162"/>
      <c r="CB240" s="162"/>
      <c r="CC240" s="162"/>
      <c r="CD240" s="162"/>
      <c r="CE240" s="162"/>
      <c r="CF240" s="162"/>
      <c r="CG240" s="162"/>
      <c r="CH240" s="162"/>
      <c r="CI240" s="162"/>
      <c r="CJ240" s="162"/>
      <c r="CK240" s="162"/>
      <c r="CL240" s="162"/>
      <c r="CM240" s="162"/>
      <c r="CN240" s="162"/>
      <c r="CO240" s="162"/>
      <c r="CP240" s="162"/>
      <c r="CQ240" s="162"/>
      <c r="CR240" s="162"/>
      <c r="CS240" s="162"/>
      <c r="CT240" s="162"/>
      <c r="CU240" s="162"/>
      <c r="CV240" s="162"/>
      <c r="CW240" s="162"/>
      <c r="CX240" s="162"/>
      <c r="CY240" s="162"/>
      <c r="CZ240" s="162"/>
      <c r="DA240" s="162"/>
      <c r="DB240" s="162"/>
      <c r="DC240" s="162"/>
      <c r="DD240" s="162"/>
      <c r="DE240" s="162"/>
      <c r="DF240" s="162"/>
      <c r="DG240" s="162"/>
      <c r="DH240" s="162"/>
      <c r="DI240" s="162"/>
      <c r="DJ240" s="162"/>
      <c r="DK240" s="162"/>
      <c r="DL240" s="162"/>
      <c r="DM240" s="162"/>
      <c r="DN240" s="162"/>
      <c r="DO240" s="162"/>
      <c r="DP240" s="162"/>
      <c r="DQ240" s="162"/>
      <c r="DR240" s="162"/>
      <c r="DS240" s="162"/>
      <c r="DT240" s="162"/>
      <c r="DU240" s="162"/>
      <c r="DV240" s="162"/>
      <c r="DW240" s="162"/>
      <c r="DX240" s="162"/>
      <c r="DY240" s="162"/>
      <c r="DZ240" s="162"/>
      <c r="EA240" s="162"/>
      <c r="EB240" s="162"/>
      <c r="EC240" s="162"/>
      <c r="ED240" s="162"/>
      <c r="EE240" s="162"/>
      <c r="EF240" s="162"/>
      <c r="EG240" s="162"/>
      <c r="EH240" s="162"/>
      <c r="EI240" s="162"/>
      <c r="EJ240" s="162"/>
      <c r="EK240" s="162"/>
      <c r="EL240" s="162"/>
      <c r="EM240" s="162"/>
      <c r="EN240" s="162"/>
      <c r="EO240" s="162"/>
      <c r="EP240" s="162"/>
      <c r="EQ240" s="162"/>
      <c r="ER240" s="162"/>
      <c r="ES240" s="162"/>
      <c r="ET240" s="162"/>
      <c r="EU240" s="162"/>
      <c r="EV240" s="162"/>
      <c r="EW240" s="162"/>
      <c r="EX240" s="162"/>
      <c r="EY240" s="162"/>
      <c r="EZ240" s="162"/>
      <c r="FA240" s="162"/>
      <c r="FB240" s="162"/>
      <c r="FC240" s="162"/>
      <c r="FD240" s="162"/>
      <c r="FE240" s="162"/>
      <c r="FF240" s="162"/>
      <c r="FG240" s="162"/>
      <c r="FH240" s="162"/>
      <c r="FI240" s="162"/>
      <c r="FJ240" s="162"/>
      <c r="FK240" s="162"/>
      <c r="FL240" s="162"/>
      <c r="FM240" s="162"/>
      <c r="FN240" s="162"/>
      <c r="FO240" s="162"/>
      <c r="FP240" s="162"/>
      <c r="FQ240" s="162"/>
      <c r="FR240" s="162"/>
      <c r="FS240" s="162"/>
      <c r="FT240" s="162"/>
      <c r="FU240" s="162"/>
      <c r="FV240" s="162"/>
      <c r="FW240" s="162"/>
      <c r="FX240" s="162"/>
      <c r="FY240" s="162"/>
      <c r="FZ240" s="162"/>
      <c r="GA240" s="162"/>
      <c r="GB240" s="162"/>
      <c r="GC240" s="162"/>
      <c r="GD240" s="162"/>
      <c r="GE240" s="162"/>
      <c r="GF240" s="162"/>
      <c r="GG240" s="162"/>
      <c r="GH240" s="162"/>
      <c r="GI240" s="162"/>
      <c r="GJ240" s="162"/>
      <c r="GK240" s="162"/>
      <c r="GL240" s="162"/>
      <c r="GM240" s="162"/>
      <c r="GN240" s="162"/>
      <c r="GO240" s="162"/>
      <c r="GP240" s="162"/>
      <c r="GQ240" s="162"/>
      <c r="GR240" s="162"/>
      <c r="GS240" s="162"/>
      <c r="GT240" s="162"/>
      <c r="GU240" s="162"/>
      <c r="GV240" s="162"/>
      <c r="GW240" s="162"/>
      <c r="GX240" s="162"/>
      <c r="GY240" s="162"/>
      <c r="GZ240" s="162"/>
      <c r="HA240" s="162"/>
      <c r="HB240" s="162"/>
      <c r="HC240" s="162"/>
      <c r="HD240" s="162"/>
      <c r="HE240" s="162"/>
      <c r="HF240" s="162"/>
      <c r="HG240" s="162"/>
      <c r="HH240" s="162"/>
      <c r="HI240" s="162"/>
      <c r="HJ240" s="162"/>
      <c r="HK240" s="162"/>
      <c r="HL240" s="162"/>
      <c r="HM240" s="162"/>
      <c r="HN240" s="162"/>
      <c r="HO240" s="162"/>
      <c r="HP240" s="162"/>
      <c r="HQ240" s="162"/>
      <c r="HR240" s="162"/>
      <c r="HS240" s="162"/>
      <c r="HT240" s="162"/>
      <c r="HU240" s="162"/>
      <c r="HV240" s="162"/>
      <c r="HW240" s="162"/>
      <c r="HX240" s="162"/>
      <c r="HY240" s="162"/>
      <c r="HZ240" s="162"/>
      <c r="IA240" s="162"/>
      <c r="IB240" s="162"/>
      <c r="IC240" s="162"/>
      <c r="ID240" s="162"/>
      <c r="IE240" s="162"/>
      <c r="IF240" s="162"/>
      <c r="IG240" s="162"/>
      <c r="IH240" s="162"/>
      <c r="II240" s="162"/>
      <c r="IJ240" s="162"/>
      <c r="IK240" s="162"/>
      <c r="IL240" s="162"/>
      <c r="IM240" s="162"/>
      <c r="IN240" s="162"/>
    </row>
    <row r="241" spans="1:248" ht="126" customHeight="1">
      <c r="A241" s="226">
        <v>74</v>
      </c>
      <c r="B241" s="101" t="s">
        <v>680</v>
      </c>
      <c r="C241" s="101" t="s">
        <v>681</v>
      </c>
      <c r="D241" s="101" t="s">
        <v>682</v>
      </c>
      <c r="E241" s="101">
        <v>300</v>
      </c>
      <c r="F241" s="276" t="s">
        <v>523</v>
      </c>
      <c r="G241" s="96" t="s">
        <v>1163</v>
      </c>
      <c r="H241" s="101">
        <v>5</v>
      </c>
      <c r="I241" s="90" t="s">
        <v>1920</v>
      </c>
      <c r="J241" s="90" t="s">
        <v>1124</v>
      </c>
      <c r="K241" s="101">
        <v>151.44</v>
      </c>
      <c r="L241" s="277">
        <v>25.24</v>
      </c>
      <c r="M241" s="278">
        <v>198.324</v>
      </c>
      <c r="N241" s="101"/>
      <c r="O241" s="101">
        <v>151.44</v>
      </c>
      <c r="P241" s="115">
        <v>2</v>
      </c>
      <c r="Q241" s="116"/>
      <c r="R241" s="116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  <c r="AW241" s="162"/>
      <c r="AX241" s="162"/>
      <c r="AY241" s="162"/>
      <c r="AZ241" s="162"/>
      <c r="BA241" s="162"/>
      <c r="BB241" s="162"/>
      <c r="BC241" s="162"/>
      <c r="BD241" s="162"/>
      <c r="BE241" s="162"/>
      <c r="BF241" s="162"/>
      <c r="BG241" s="162"/>
      <c r="BH241" s="162"/>
      <c r="BI241" s="162"/>
      <c r="BJ241" s="162"/>
      <c r="BK241" s="162"/>
      <c r="BL241" s="162"/>
      <c r="BM241" s="162"/>
      <c r="BN241" s="162"/>
      <c r="BO241" s="162"/>
      <c r="BP241" s="162"/>
      <c r="BQ241" s="162"/>
      <c r="BR241" s="162"/>
      <c r="BS241" s="162"/>
      <c r="BT241" s="162"/>
      <c r="BU241" s="162"/>
      <c r="BV241" s="162"/>
      <c r="BW241" s="162"/>
      <c r="BX241" s="162"/>
      <c r="BY241" s="162"/>
      <c r="BZ241" s="162"/>
      <c r="CA241" s="162"/>
      <c r="CB241" s="162"/>
      <c r="CC241" s="162"/>
      <c r="CD241" s="162"/>
      <c r="CE241" s="162"/>
      <c r="CF241" s="162"/>
      <c r="CG241" s="162"/>
      <c r="CH241" s="162"/>
      <c r="CI241" s="162"/>
      <c r="CJ241" s="162"/>
      <c r="CK241" s="162"/>
      <c r="CL241" s="162"/>
      <c r="CM241" s="162"/>
      <c r="CN241" s="162"/>
      <c r="CO241" s="162"/>
      <c r="CP241" s="162"/>
      <c r="CQ241" s="162"/>
      <c r="CR241" s="162"/>
      <c r="CS241" s="162"/>
      <c r="CT241" s="162"/>
      <c r="CU241" s="162"/>
      <c r="CV241" s="162"/>
      <c r="CW241" s="162"/>
      <c r="CX241" s="162"/>
      <c r="CY241" s="162"/>
      <c r="CZ241" s="162"/>
      <c r="DA241" s="162"/>
      <c r="DB241" s="162"/>
      <c r="DC241" s="162"/>
      <c r="DD241" s="162"/>
      <c r="DE241" s="162"/>
      <c r="DF241" s="162"/>
      <c r="DG241" s="162"/>
      <c r="DH241" s="162"/>
      <c r="DI241" s="162"/>
      <c r="DJ241" s="162"/>
      <c r="DK241" s="162"/>
      <c r="DL241" s="162"/>
      <c r="DM241" s="162"/>
      <c r="DN241" s="162"/>
      <c r="DO241" s="162"/>
      <c r="DP241" s="162"/>
      <c r="DQ241" s="162"/>
      <c r="DR241" s="162"/>
      <c r="DS241" s="162"/>
      <c r="DT241" s="162"/>
      <c r="DU241" s="162"/>
      <c r="DV241" s="162"/>
      <c r="DW241" s="162"/>
      <c r="DX241" s="162"/>
      <c r="DY241" s="162"/>
      <c r="DZ241" s="162"/>
      <c r="EA241" s="162"/>
      <c r="EB241" s="162"/>
      <c r="EC241" s="162"/>
      <c r="ED241" s="162"/>
      <c r="EE241" s="162"/>
      <c r="EF241" s="162"/>
      <c r="EG241" s="162"/>
      <c r="EH241" s="162"/>
      <c r="EI241" s="162"/>
      <c r="EJ241" s="162"/>
      <c r="EK241" s="162"/>
      <c r="EL241" s="162"/>
      <c r="EM241" s="162"/>
      <c r="EN241" s="162"/>
      <c r="EO241" s="162"/>
      <c r="EP241" s="162"/>
      <c r="EQ241" s="162"/>
      <c r="ER241" s="162"/>
      <c r="ES241" s="162"/>
      <c r="ET241" s="162"/>
      <c r="EU241" s="162"/>
      <c r="EV241" s="162"/>
      <c r="EW241" s="162"/>
      <c r="EX241" s="162"/>
      <c r="EY241" s="162"/>
      <c r="EZ241" s="162"/>
      <c r="FA241" s="162"/>
      <c r="FB241" s="162"/>
      <c r="FC241" s="162"/>
      <c r="FD241" s="162"/>
      <c r="FE241" s="162"/>
      <c r="FF241" s="162"/>
      <c r="FG241" s="162"/>
      <c r="FH241" s="162"/>
      <c r="FI241" s="162"/>
      <c r="FJ241" s="162"/>
      <c r="FK241" s="162"/>
      <c r="FL241" s="162"/>
      <c r="FM241" s="162"/>
      <c r="FN241" s="162"/>
      <c r="FO241" s="162"/>
      <c r="FP241" s="162"/>
      <c r="FQ241" s="162"/>
      <c r="FR241" s="162"/>
      <c r="FS241" s="162"/>
      <c r="FT241" s="162"/>
      <c r="FU241" s="162"/>
      <c r="FV241" s="162"/>
      <c r="FW241" s="162"/>
      <c r="FX241" s="162"/>
      <c r="FY241" s="162"/>
      <c r="FZ241" s="162"/>
      <c r="GA241" s="162"/>
      <c r="GB241" s="162"/>
      <c r="GC241" s="162"/>
      <c r="GD241" s="162"/>
      <c r="GE241" s="162"/>
      <c r="GF241" s="162"/>
      <c r="GG241" s="162"/>
      <c r="GH241" s="162"/>
      <c r="GI241" s="162"/>
      <c r="GJ241" s="162"/>
      <c r="GK241" s="162"/>
      <c r="GL241" s="162"/>
      <c r="GM241" s="162"/>
      <c r="GN241" s="162"/>
      <c r="GO241" s="162"/>
      <c r="GP241" s="162"/>
      <c r="GQ241" s="162"/>
      <c r="GR241" s="162"/>
      <c r="GS241" s="162"/>
      <c r="GT241" s="162"/>
      <c r="GU241" s="162"/>
      <c r="GV241" s="162"/>
      <c r="GW241" s="162"/>
      <c r="GX241" s="162"/>
      <c r="GY241" s="162"/>
      <c r="GZ241" s="162"/>
      <c r="HA241" s="162"/>
      <c r="HB241" s="162"/>
      <c r="HC241" s="162"/>
      <c r="HD241" s="162"/>
      <c r="HE241" s="162"/>
      <c r="HF241" s="162"/>
      <c r="HG241" s="162"/>
      <c r="HH241" s="162"/>
      <c r="HI241" s="162"/>
      <c r="HJ241" s="162"/>
      <c r="HK241" s="162"/>
      <c r="HL241" s="162"/>
      <c r="HM241" s="162"/>
      <c r="HN241" s="162"/>
      <c r="HO241" s="162"/>
      <c r="HP241" s="162"/>
      <c r="HQ241" s="162"/>
      <c r="HR241" s="162"/>
      <c r="HS241" s="162"/>
      <c r="HT241" s="162"/>
      <c r="HU241" s="162"/>
      <c r="HV241" s="162"/>
      <c r="HW241" s="162"/>
      <c r="HX241" s="162"/>
      <c r="HY241" s="162"/>
      <c r="HZ241" s="162"/>
      <c r="IA241" s="162"/>
      <c r="IB241" s="162"/>
      <c r="IC241" s="162"/>
      <c r="ID241" s="162"/>
      <c r="IE241" s="162"/>
      <c r="IF241" s="162"/>
      <c r="IG241" s="162"/>
      <c r="IH241" s="162"/>
      <c r="II241" s="162"/>
      <c r="IJ241" s="162"/>
      <c r="IK241" s="162"/>
      <c r="IL241" s="162"/>
      <c r="IM241" s="162"/>
      <c r="IN241" s="162"/>
    </row>
    <row r="242" spans="1:248" ht="231">
      <c r="A242" s="163">
        <v>74</v>
      </c>
      <c r="B242" s="164" t="s">
        <v>680</v>
      </c>
      <c r="C242" s="164" t="s">
        <v>681</v>
      </c>
      <c r="D242" s="164" t="s">
        <v>682</v>
      </c>
      <c r="E242" s="164">
        <v>300</v>
      </c>
      <c r="F242" s="164" t="s">
        <v>2900</v>
      </c>
      <c r="G242" s="96"/>
      <c r="H242" s="101"/>
      <c r="I242" s="164" t="s">
        <v>2901</v>
      </c>
      <c r="J242" s="164" t="s">
        <v>578</v>
      </c>
      <c r="K242" s="173">
        <v>184.1</v>
      </c>
      <c r="L242" s="164">
        <v>36.82</v>
      </c>
      <c r="M242" s="164">
        <v>198.32</v>
      </c>
      <c r="N242" s="164">
        <v>198.32</v>
      </c>
      <c r="O242" s="173">
        <v>184.1</v>
      </c>
      <c r="P242" s="115">
        <v>3</v>
      </c>
      <c r="Q242" s="116"/>
      <c r="R242" s="116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162"/>
      <c r="BD242" s="162"/>
      <c r="BE242" s="162"/>
      <c r="BF242" s="162"/>
      <c r="BG242" s="162"/>
      <c r="BH242" s="162"/>
      <c r="BI242" s="162"/>
      <c r="BJ242" s="162"/>
      <c r="BK242" s="162"/>
      <c r="BL242" s="162"/>
      <c r="BM242" s="162"/>
      <c r="BN242" s="162"/>
      <c r="BO242" s="162"/>
      <c r="BP242" s="162"/>
      <c r="BQ242" s="162"/>
      <c r="BR242" s="162"/>
      <c r="BS242" s="162"/>
      <c r="BT242" s="162"/>
      <c r="BU242" s="162"/>
      <c r="BV242" s="162"/>
      <c r="BW242" s="162"/>
      <c r="BX242" s="162"/>
      <c r="BY242" s="162"/>
      <c r="BZ242" s="162"/>
      <c r="CA242" s="162"/>
      <c r="CB242" s="162"/>
      <c r="CC242" s="162"/>
      <c r="CD242" s="162"/>
      <c r="CE242" s="162"/>
      <c r="CF242" s="162"/>
      <c r="CG242" s="162"/>
      <c r="CH242" s="162"/>
      <c r="CI242" s="162"/>
      <c r="CJ242" s="162"/>
      <c r="CK242" s="162"/>
      <c r="CL242" s="162"/>
      <c r="CM242" s="162"/>
      <c r="CN242" s="162"/>
      <c r="CO242" s="162"/>
      <c r="CP242" s="162"/>
      <c r="CQ242" s="162"/>
      <c r="CR242" s="162"/>
      <c r="CS242" s="162"/>
      <c r="CT242" s="162"/>
      <c r="CU242" s="162"/>
      <c r="CV242" s="162"/>
      <c r="CW242" s="162"/>
      <c r="CX242" s="162"/>
      <c r="CY242" s="162"/>
      <c r="CZ242" s="162"/>
      <c r="DA242" s="162"/>
      <c r="DB242" s="162"/>
      <c r="DC242" s="162"/>
      <c r="DD242" s="162"/>
      <c r="DE242" s="162"/>
      <c r="DF242" s="162"/>
      <c r="DG242" s="162"/>
      <c r="DH242" s="162"/>
      <c r="DI242" s="162"/>
      <c r="DJ242" s="162"/>
      <c r="DK242" s="162"/>
      <c r="DL242" s="162"/>
      <c r="DM242" s="162"/>
      <c r="DN242" s="162"/>
      <c r="DO242" s="162"/>
      <c r="DP242" s="162"/>
      <c r="DQ242" s="162"/>
      <c r="DR242" s="162"/>
      <c r="DS242" s="162"/>
      <c r="DT242" s="162"/>
      <c r="DU242" s="162"/>
      <c r="DV242" s="162"/>
      <c r="DW242" s="162"/>
      <c r="DX242" s="162"/>
      <c r="DY242" s="162"/>
      <c r="DZ242" s="162"/>
      <c r="EA242" s="162"/>
      <c r="EB242" s="162"/>
      <c r="EC242" s="162"/>
      <c r="ED242" s="162"/>
      <c r="EE242" s="162"/>
      <c r="EF242" s="162"/>
      <c r="EG242" s="162"/>
      <c r="EH242" s="162"/>
      <c r="EI242" s="162"/>
      <c r="EJ242" s="162"/>
      <c r="EK242" s="162"/>
      <c r="EL242" s="162"/>
      <c r="EM242" s="162"/>
      <c r="EN242" s="162"/>
      <c r="EO242" s="162"/>
      <c r="EP242" s="162"/>
      <c r="EQ242" s="162"/>
      <c r="ER242" s="162"/>
      <c r="ES242" s="162"/>
      <c r="ET242" s="162"/>
      <c r="EU242" s="162"/>
      <c r="EV242" s="162"/>
      <c r="EW242" s="162"/>
      <c r="EX242" s="162"/>
      <c r="EY242" s="162"/>
      <c r="EZ242" s="162"/>
      <c r="FA242" s="162"/>
      <c r="FB242" s="162"/>
      <c r="FC242" s="162"/>
      <c r="FD242" s="162"/>
      <c r="FE242" s="162"/>
      <c r="FF242" s="162"/>
      <c r="FG242" s="162"/>
      <c r="FH242" s="162"/>
      <c r="FI242" s="162"/>
      <c r="FJ242" s="162"/>
      <c r="FK242" s="162"/>
      <c r="FL242" s="162"/>
      <c r="FM242" s="162"/>
      <c r="FN242" s="162"/>
      <c r="FO242" s="162"/>
      <c r="FP242" s="162"/>
      <c r="FQ242" s="162"/>
      <c r="FR242" s="162"/>
      <c r="FS242" s="162"/>
      <c r="FT242" s="162"/>
      <c r="FU242" s="162"/>
      <c r="FV242" s="162"/>
      <c r="FW242" s="162"/>
      <c r="FX242" s="162"/>
      <c r="FY242" s="162"/>
      <c r="FZ242" s="162"/>
      <c r="GA242" s="162"/>
      <c r="GB242" s="162"/>
      <c r="GC242" s="162"/>
      <c r="GD242" s="162"/>
      <c r="GE242" s="162"/>
      <c r="GF242" s="162"/>
      <c r="GG242" s="162"/>
      <c r="GH242" s="162"/>
      <c r="GI242" s="162"/>
      <c r="GJ242" s="162"/>
      <c r="GK242" s="162"/>
      <c r="GL242" s="162"/>
      <c r="GM242" s="162"/>
      <c r="GN242" s="162"/>
      <c r="GO242" s="162"/>
      <c r="GP242" s="162"/>
      <c r="GQ242" s="162"/>
      <c r="GR242" s="162"/>
      <c r="GS242" s="162"/>
      <c r="GT242" s="162"/>
      <c r="GU242" s="162"/>
      <c r="GV242" s="162"/>
      <c r="GW242" s="162"/>
      <c r="GX242" s="162"/>
      <c r="GY242" s="162"/>
      <c r="GZ242" s="162"/>
      <c r="HA242" s="162"/>
      <c r="HB242" s="162"/>
      <c r="HC242" s="162"/>
      <c r="HD242" s="162"/>
      <c r="HE242" s="162"/>
      <c r="HF242" s="162"/>
      <c r="HG242" s="162"/>
      <c r="HH242" s="162"/>
      <c r="HI242" s="162"/>
      <c r="HJ242" s="162"/>
      <c r="HK242" s="162"/>
      <c r="HL242" s="162"/>
      <c r="HM242" s="162"/>
      <c r="HN242" s="162"/>
      <c r="HO242" s="162"/>
      <c r="HP242" s="162"/>
      <c r="HQ242" s="162"/>
      <c r="HR242" s="162"/>
      <c r="HS242" s="162"/>
      <c r="HT242" s="162"/>
      <c r="HU242" s="162"/>
      <c r="HV242" s="162"/>
      <c r="HW242" s="162"/>
      <c r="HX242" s="162"/>
      <c r="HY242" s="162"/>
      <c r="HZ242" s="162"/>
      <c r="IA242" s="162"/>
      <c r="IB242" s="162"/>
      <c r="IC242" s="162"/>
      <c r="ID242" s="162"/>
      <c r="IE242" s="162"/>
      <c r="IF242" s="162"/>
      <c r="IG242" s="162"/>
      <c r="IH242" s="162"/>
      <c r="II242" s="162"/>
      <c r="IJ242" s="162"/>
      <c r="IK242" s="162"/>
      <c r="IL242" s="162"/>
      <c r="IM242" s="162"/>
      <c r="IN242" s="162"/>
    </row>
    <row r="243" spans="1:248" ht="21">
      <c r="A243" s="167"/>
      <c r="B243" s="168"/>
      <c r="C243" s="168"/>
      <c r="D243" s="168"/>
      <c r="E243" s="168"/>
      <c r="F243" s="168"/>
      <c r="G243" s="111"/>
      <c r="H243" s="137"/>
      <c r="I243" s="168"/>
      <c r="J243" s="168"/>
      <c r="K243" s="204"/>
      <c r="L243" s="168"/>
      <c r="M243" s="168"/>
      <c r="N243" s="168"/>
      <c r="O243" s="168"/>
      <c r="P243" s="133"/>
      <c r="Q243" s="133"/>
      <c r="R243" s="133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2"/>
      <c r="AN243" s="162"/>
      <c r="AO243" s="162"/>
      <c r="AP243" s="162"/>
      <c r="AQ243" s="162"/>
      <c r="AR243" s="162"/>
      <c r="AS243" s="162"/>
      <c r="AT243" s="162"/>
      <c r="AU243" s="162"/>
      <c r="AV243" s="162"/>
      <c r="AW243" s="162"/>
      <c r="AX243" s="162"/>
      <c r="AY243" s="162"/>
      <c r="AZ243" s="162"/>
      <c r="BA243" s="162"/>
      <c r="BB243" s="162"/>
      <c r="BC243" s="162"/>
      <c r="BD243" s="162"/>
      <c r="BE243" s="162"/>
      <c r="BF243" s="162"/>
      <c r="BG243" s="162"/>
      <c r="BH243" s="162"/>
      <c r="BI243" s="162"/>
      <c r="BJ243" s="162"/>
      <c r="BK243" s="162"/>
      <c r="BL243" s="162"/>
      <c r="BM243" s="162"/>
      <c r="BN243" s="162"/>
      <c r="BO243" s="162"/>
      <c r="BP243" s="162"/>
      <c r="BQ243" s="162"/>
      <c r="BR243" s="162"/>
      <c r="BS243" s="162"/>
      <c r="BT243" s="162"/>
      <c r="BU243" s="162"/>
      <c r="BV243" s="162"/>
      <c r="BW243" s="162"/>
      <c r="BX243" s="162"/>
      <c r="BY243" s="162"/>
      <c r="BZ243" s="162"/>
      <c r="CA243" s="162"/>
      <c r="CB243" s="162"/>
      <c r="CC243" s="162"/>
      <c r="CD243" s="162"/>
      <c r="CE243" s="162"/>
      <c r="CF243" s="162"/>
      <c r="CG243" s="162"/>
      <c r="CH243" s="162"/>
      <c r="CI243" s="162"/>
      <c r="CJ243" s="162"/>
      <c r="CK243" s="162"/>
      <c r="CL243" s="162"/>
      <c r="CM243" s="162"/>
      <c r="CN243" s="162"/>
      <c r="CO243" s="162"/>
      <c r="CP243" s="162"/>
      <c r="CQ243" s="162"/>
      <c r="CR243" s="162"/>
      <c r="CS243" s="162"/>
      <c r="CT243" s="162"/>
      <c r="CU243" s="162"/>
      <c r="CV243" s="162"/>
      <c r="CW243" s="162"/>
      <c r="CX243" s="162"/>
      <c r="CY243" s="162"/>
      <c r="CZ243" s="162"/>
      <c r="DA243" s="162"/>
      <c r="DB243" s="162"/>
      <c r="DC243" s="162"/>
      <c r="DD243" s="162"/>
      <c r="DE243" s="162"/>
      <c r="DF243" s="162"/>
      <c r="DG243" s="162"/>
      <c r="DH243" s="162"/>
      <c r="DI243" s="162"/>
      <c r="DJ243" s="162"/>
      <c r="DK243" s="162"/>
      <c r="DL243" s="162"/>
      <c r="DM243" s="162"/>
      <c r="DN243" s="162"/>
      <c r="DO243" s="162"/>
      <c r="DP243" s="162"/>
      <c r="DQ243" s="162"/>
      <c r="DR243" s="162"/>
      <c r="DS243" s="162"/>
      <c r="DT243" s="162"/>
      <c r="DU243" s="162"/>
      <c r="DV243" s="162"/>
      <c r="DW243" s="162"/>
      <c r="DX243" s="162"/>
      <c r="DY243" s="162"/>
      <c r="DZ243" s="162"/>
      <c r="EA243" s="162"/>
      <c r="EB243" s="162"/>
      <c r="EC243" s="162"/>
      <c r="ED243" s="162"/>
      <c r="EE243" s="162"/>
      <c r="EF243" s="162"/>
      <c r="EG243" s="162"/>
      <c r="EH243" s="162"/>
      <c r="EI243" s="162"/>
      <c r="EJ243" s="162"/>
      <c r="EK243" s="162"/>
      <c r="EL243" s="162"/>
      <c r="EM243" s="162"/>
      <c r="EN243" s="162"/>
      <c r="EO243" s="162"/>
      <c r="EP243" s="162"/>
      <c r="EQ243" s="162"/>
      <c r="ER243" s="162"/>
      <c r="ES243" s="162"/>
      <c r="ET243" s="162"/>
      <c r="EU243" s="162"/>
      <c r="EV243" s="162"/>
      <c r="EW243" s="162"/>
      <c r="EX243" s="162"/>
      <c r="EY243" s="162"/>
      <c r="EZ243" s="162"/>
      <c r="FA243" s="162"/>
      <c r="FB243" s="162"/>
      <c r="FC243" s="162"/>
      <c r="FD243" s="162"/>
      <c r="FE243" s="162"/>
      <c r="FF243" s="162"/>
      <c r="FG243" s="162"/>
      <c r="FH243" s="162"/>
      <c r="FI243" s="162"/>
      <c r="FJ243" s="162"/>
      <c r="FK243" s="162"/>
      <c r="FL243" s="162"/>
      <c r="FM243" s="162"/>
      <c r="FN243" s="162"/>
      <c r="FO243" s="162"/>
      <c r="FP243" s="162"/>
      <c r="FQ243" s="162"/>
      <c r="FR243" s="162"/>
      <c r="FS243" s="162"/>
      <c r="FT243" s="162"/>
      <c r="FU243" s="162"/>
      <c r="FV243" s="162"/>
      <c r="FW243" s="162"/>
      <c r="FX243" s="162"/>
      <c r="FY243" s="162"/>
      <c r="FZ243" s="162"/>
      <c r="GA243" s="162"/>
      <c r="GB243" s="162"/>
      <c r="GC243" s="162"/>
      <c r="GD243" s="162"/>
      <c r="GE243" s="162"/>
      <c r="GF243" s="162"/>
      <c r="GG243" s="162"/>
      <c r="GH243" s="162"/>
      <c r="GI243" s="162"/>
      <c r="GJ243" s="162"/>
      <c r="GK243" s="162"/>
      <c r="GL243" s="162"/>
      <c r="GM243" s="162"/>
      <c r="GN243" s="162"/>
      <c r="GO243" s="162"/>
      <c r="GP243" s="162"/>
      <c r="GQ243" s="162"/>
      <c r="GR243" s="162"/>
      <c r="GS243" s="162"/>
      <c r="GT243" s="162"/>
      <c r="GU243" s="162"/>
      <c r="GV243" s="162"/>
      <c r="GW243" s="162"/>
      <c r="GX243" s="162"/>
      <c r="GY243" s="162"/>
      <c r="GZ243" s="162"/>
      <c r="HA243" s="162"/>
      <c r="HB243" s="162"/>
      <c r="HC243" s="162"/>
      <c r="HD243" s="162"/>
      <c r="HE243" s="162"/>
      <c r="HF243" s="162"/>
      <c r="HG243" s="162"/>
      <c r="HH243" s="162"/>
      <c r="HI243" s="162"/>
      <c r="HJ243" s="162"/>
      <c r="HK243" s="162"/>
      <c r="HL243" s="162"/>
      <c r="HM243" s="162"/>
      <c r="HN243" s="162"/>
      <c r="HO243" s="162"/>
      <c r="HP243" s="162"/>
      <c r="HQ243" s="162"/>
      <c r="HR243" s="162"/>
      <c r="HS243" s="162"/>
      <c r="HT243" s="162"/>
      <c r="HU243" s="162"/>
      <c r="HV243" s="162"/>
      <c r="HW243" s="162"/>
      <c r="HX243" s="162"/>
      <c r="HY243" s="162"/>
      <c r="HZ243" s="162"/>
      <c r="IA243" s="162"/>
      <c r="IB243" s="162"/>
      <c r="IC243" s="162"/>
      <c r="ID243" s="162"/>
      <c r="IE243" s="162"/>
      <c r="IF243" s="162"/>
      <c r="IG243" s="162"/>
      <c r="IH243" s="162"/>
      <c r="II243" s="162"/>
      <c r="IJ243" s="162"/>
      <c r="IK243" s="162"/>
      <c r="IL243" s="162"/>
      <c r="IM243" s="162"/>
      <c r="IN243" s="162"/>
    </row>
    <row r="244" spans="1:248" ht="168">
      <c r="A244" s="222">
        <v>75</v>
      </c>
      <c r="B244" s="254" t="s">
        <v>683</v>
      </c>
      <c r="C244" s="254" t="s">
        <v>684</v>
      </c>
      <c r="D244" s="254" t="s">
        <v>685</v>
      </c>
      <c r="E244" s="254">
        <v>400</v>
      </c>
      <c r="F244" s="182" t="s">
        <v>1663</v>
      </c>
      <c r="G244" s="254"/>
      <c r="H244" s="254"/>
      <c r="I244" s="498" t="s">
        <v>2308</v>
      </c>
      <c r="J244" s="493" t="s">
        <v>1650</v>
      </c>
      <c r="K244" s="403">
        <v>22.58</v>
      </c>
      <c r="L244" s="254">
        <v>22.58</v>
      </c>
      <c r="M244" s="254">
        <v>23.94</v>
      </c>
      <c r="N244" s="254">
        <f>M244</f>
        <v>23.94</v>
      </c>
      <c r="O244" s="403">
        <v>22.58</v>
      </c>
      <c r="P244" s="115">
        <v>1</v>
      </c>
      <c r="Q244" s="116"/>
      <c r="R244" s="116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  <c r="AW244" s="162"/>
      <c r="AX244" s="162"/>
      <c r="AY244" s="162"/>
      <c r="AZ244" s="162"/>
      <c r="BA244" s="162"/>
      <c r="BB244" s="162"/>
      <c r="BC244" s="162"/>
      <c r="BD244" s="162"/>
      <c r="BE244" s="162"/>
      <c r="BF244" s="162"/>
      <c r="BG244" s="162"/>
      <c r="BH244" s="162"/>
      <c r="BI244" s="162"/>
      <c r="BJ244" s="162"/>
      <c r="BK244" s="162"/>
      <c r="BL244" s="162"/>
      <c r="BM244" s="162"/>
      <c r="BN244" s="162"/>
      <c r="BO244" s="162"/>
      <c r="BP244" s="162"/>
      <c r="BQ244" s="162"/>
      <c r="BR244" s="162"/>
      <c r="BS244" s="162"/>
      <c r="BT244" s="162"/>
      <c r="BU244" s="162"/>
      <c r="BV244" s="162"/>
      <c r="BW244" s="162"/>
      <c r="BX244" s="162"/>
      <c r="BY244" s="162"/>
      <c r="BZ244" s="162"/>
      <c r="CA244" s="162"/>
      <c r="CB244" s="162"/>
      <c r="CC244" s="162"/>
      <c r="CD244" s="162"/>
      <c r="CE244" s="162"/>
      <c r="CF244" s="162"/>
      <c r="CG244" s="162"/>
      <c r="CH244" s="162"/>
      <c r="CI244" s="162"/>
      <c r="CJ244" s="162"/>
      <c r="CK244" s="162"/>
      <c r="CL244" s="162"/>
      <c r="CM244" s="162"/>
      <c r="CN244" s="162"/>
      <c r="CO244" s="162"/>
      <c r="CP244" s="162"/>
      <c r="CQ244" s="162"/>
      <c r="CR244" s="162"/>
      <c r="CS244" s="162"/>
      <c r="CT244" s="162"/>
      <c r="CU244" s="162"/>
      <c r="CV244" s="162"/>
      <c r="CW244" s="162"/>
      <c r="CX244" s="162"/>
      <c r="CY244" s="162"/>
      <c r="CZ244" s="162"/>
      <c r="DA244" s="162"/>
      <c r="DB244" s="162"/>
      <c r="DC244" s="162"/>
      <c r="DD244" s="162"/>
      <c r="DE244" s="162"/>
      <c r="DF244" s="162"/>
      <c r="DG244" s="162"/>
      <c r="DH244" s="162"/>
      <c r="DI244" s="162"/>
      <c r="DJ244" s="162"/>
      <c r="DK244" s="162"/>
      <c r="DL244" s="162"/>
      <c r="DM244" s="162"/>
      <c r="DN244" s="162"/>
      <c r="DO244" s="162"/>
      <c r="DP244" s="162"/>
      <c r="DQ244" s="162"/>
      <c r="DR244" s="162"/>
      <c r="DS244" s="162"/>
      <c r="DT244" s="162"/>
      <c r="DU244" s="162"/>
      <c r="DV244" s="162"/>
      <c r="DW244" s="162"/>
      <c r="DX244" s="162"/>
      <c r="DY244" s="162"/>
      <c r="DZ244" s="162"/>
      <c r="EA244" s="162"/>
      <c r="EB244" s="162"/>
      <c r="EC244" s="162"/>
      <c r="ED244" s="162"/>
      <c r="EE244" s="162"/>
      <c r="EF244" s="162"/>
      <c r="EG244" s="162"/>
      <c r="EH244" s="162"/>
      <c r="EI244" s="162"/>
      <c r="EJ244" s="162"/>
      <c r="EK244" s="162"/>
      <c r="EL244" s="162"/>
      <c r="EM244" s="162"/>
      <c r="EN244" s="162"/>
      <c r="EO244" s="162"/>
      <c r="EP244" s="162"/>
      <c r="EQ244" s="162"/>
      <c r="ER244" s="162"/>
      <c r="ES244" s="162"/>
      <c r="ET244" s="162"/>
      <c r="EU244" s="162"/>
      <c r="EV244" s="162"/>
      <c r="EW244" s="162"/>
      <c r="EX244" s="162"/>
      <c r="EY244" s="162"/>
      <c r="EZ244" s="162"/>
      <c r="FA244" s="162"/>
      <c r="FB244" s="162"/>
      <c r="FC244" s="162"/>
      <c r="FD244" s="162"/>
      <c r="FE244" s="162"/>
      <c r="FF244" s="162"/>
      <c r="FG244" s="162"/>
      <c r="FH244" s="162"/>
      <c r="FI244" s="162"/>
      <c r="FJ244" s="162"/>
      <c r="FK244" s="162"/>
      <c r="FL244" s="162"/>
      <c r="FM244" s="162"/>
      <c r="FN244" s="162"/>
      <c r="FO244" s="162"/>
      <c r="FP244" s="162"/>
      <c r="FQ244" s="162"/>
      <c r="FR244" s="162"/>
      <c r="FS244" s="162"/>
      <c r="FT244" s="162"/>
      <c r="FU244" s="162"/>
      <c r="FV244" s="162"/>
      <c r="FW244" s="162"/>
      <c r="FX244" s="162"/>
      <c r="FY244" s="162"/>
      <c r="FZ244" s="162"/>
      <c r="GA244" s="162"/>
      <c r="GB244" s="162"/>
      <c r="GC244" s="162"/>
      <c r="GD244" s="162"/>
      <c r="GE244" s="162"/>
      <c r="GF244" s="162"/>
      <c r="GG244" s="162"/>
      <c r="GH244" s="162"/>
      <c r="GI244" s="162"/>
      <c r="GJ244" s="162"/>
      <c r="GK244" s="162"/>
      <c r="GL244" s="162"/>
      <c r="GM244" s="162"/>
      <c r="GN244" s="162"/>
      <c r="GO244" s="162"/>
      <c r="GP244" s="162"/>
      <c r="GQ244" s="162"/>
      <c r="GR244" s="162"/>
      <c r="GS244" s="162"/>
      <c r="GT244" s="162"/>
      <c r="GU244" s="162"/>
      <c r="GV244" s="162"/>
      <c r="GW244" s="162"/>
      <c r="GX244" s="162"/>
      <c r="GY244" s="162"/>
      <c r="GZ244" s="162"/>
      <c r="HA244" s="162"/>
      <c r="HB244" s="162"/>
      <c r="HC244" s="162"/>
      <c r="HD244" s="162"/>
      <c r="HE244" s="162"/>
      <c r="HF244" s="162"/>
      <c r="HG244" s="162"/>
      <c r="HH244" s="162"/>
      <c r="HI244" s="162"/>
      <c r="HJ244" s="162"/>
      <c r="HK244" s="162"/>
      <c r="HL244" s="162"/>
      <c r="HM244" s="162"/>
      <c r="HN244" s="162"/>
      <c r="HO244" s="162"/>
      <c r="HP244" s="162"/>
      <c r="HQ244" s="162"/>
      <c r="HR244" s="162"/>
      <c r="HS244" s="162"/>
      <c r="HT244" s="162"/>
      <c r="HU244" s="162"/>
      <c r="HV244" s="162"/>
      <c r="HW244" s="162"/>
      <c r="HX244" s="162"/>
      <c r="HY244" s="162"/>
      <c r="HZ244" s="162"/>
      <c r="IA244" s="162"/>
      <c r="IB244" s="162"/>
      <c r="IC244" s="162"/>
      <c r="ID244" s="162"/>
      <c r="IE244" s="162"/>
      <c r="IF244" s="162"/>
      <c r="IG244" s="162"/>
      <c r="IH244" s="162"/>
      <c r="II244" s="162"/>
      <c r="IJ244" s="162"/>
      <c r="IK244" s="162"/>
      <c r="IL244" s="162"/>
      <c r="IM244" s="162"/>
      <c r="IN244" s="162"/>
    </row>
    <row r="245" spans="1:248" ht="21">
      <c r="A245" s="225"/>
      <c r="B245" s="137"/>
      <c r="C245" s="137"/>
      <c r="D245" s="137"/>
      <c r="E245" s="137"/>
      <c r="F245" s="212"/>
      <c r="G245" s="137"/>
      <c r="H245" s="137"/>
      <c r="I245" s="499"/>
      <c r="J245" s="495"/>
      <c r="K245" s="406"/>
      <c r="L245" s="137"/>
      <c r="M245" s="137"/>
      <c r="N245" s="137"/>
      <c r="O245" s="137"/>
      <c r="P245" s="133"/>
      <c r="Q245" s="133"/>
      <c r="R245" s="133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2"/>
      <c r="BQ245" s="162"/>
      <c r="BR245" s="162"/>
      <c r="BS245" s="162"/>
      <c r="BT245" s="162"/>
      <c r="BU245" s="162"/>
      <c r="BV245" s="162"/>
      <c r="BW245" s="162"/>
      <c r="BX245" s="162"/>
      <c r="BY245" s="162"/>
      <c r="BZ245" s="162"/>
      <c r="CA245" s="162"/>
      <c r="CB245" s="162"/>
      <c r="CC245" s="162"/>
      <c r="CD245" s="162"/>
      <c r="CE245" s="162"/>
      <c r="CF245" s="162"/>
      <c r="CG245" s="162"/>
      <c r="CH245" s="162"/>
      <c r="CI245" s="162"/>
      <c r="CJ245" s="162"/>
      <c r="CK245" s="162"/>
      <c r="CL245" s="162"/>
      <c r="CM245" s="162"/>
      <c r="CN245" s="162"/>
      <c r="CO245" s="162"/>
      <c r="CP245" s="162"/>
      <c r="CQ245" s="162"/>
      <c r="CR245" s="162"/>
      <c r="CS245" s="162"/>
      <c r="CT245" s="162"/>
      <c r="CU245" s="162"/>
      <c r="CV245" s="162"/>
      <c r="CW245" s="162"/>
      <c r="CX245" s="162"/>
      <c r="CY245" s="162"/>
      <c r="CZ245" s="162"/>
      <c r="DA245" s="162"/>
      <c r="DB245" s="162"/>
      <c r="DC245" s="162"/>
      <c r="DD245" s="162"/>
      <c r="DE245" s="162"/>
      <c r="DF245" s="162"/>
      <c r="DG245" s="162"/>
      <c r="DH245" s="162"/>
      <c r="DI245" s="162"/>
      <c r="DJ245" s="162"/>
      <c r="DK245" s="162"/>
      <c r="DL245" s="162"/>
      <c r="DM245" s="162"/>
      <c r="DN245" s="162"/>
      <c r="DO245" s="162"/>
      <c r="DP245" s="162"/>
      <c r="DQ245" s="162"/>
      <c r="DR245" s="162"/>
      <c r="DS245" s="162"/>
      <c r="DT245" s="162"/>
      <c r="DU245" s="162"/>
      <c r="DV245" s="162"/>
      <c r="DW245" s="162"/>
      <c r="DX245" s="162"/>
      <c r="DY245" s="162"/>
      <c r="DZ245" s="162"/>
      <c r="EA245" s="162"/>
      <c r="EB245" s="162"/>
      <c r="EC245" s="162"/>
      <c r="ED245" s="162"/>
      <c r="EE245" s="162"/>
      <c r="EF245" s="162"/>
      <c r="EG245" s="162"/>
      <c r="EH245" s="162"/>
      <c r="EI245" s="162"/>
      <c r="EJ245" s="162"/>
      <c r="EK245" s="162"/>
      <c r="EL245" s="162"/>
      <c r="EM245" s="162"/>
      <c r="EN245" s="162"/>
      <c r="EO245" s="162"/>
      <c r="EP245" s="162"/>
      <c r="EQ245" s="162"/>
      <c r="ER245" s="162"/>
      <c r="ES245" s="162"/>
      <c r="ET245" s="162"/>
      <c r="EU245" s="162"/>
      <c r="EV245" s="162"/>
      <c r="EW245" s="162"/>
      <c r="EX245" s="162"/>
      <c r="EY245" s="162"/>
      <c r="EZ245" s="162"/>
      <c r="FA245" s="162"/>
      <c r="FB245" s="162"/>
      <c r="FC245" s="162"/>
      <c r="FD245" s="162"/>
      <c r="FE245" s="162"/>
      <c r="FF245" s="162"/>
      <c r="FG245" s="162"/>
      <c r="FH245" s="162"/>
      <c r="FI245" s="162"/>
      <c r="FJ245" s="162"/>
      <c r="FK245" s="162"/>
      <c r="FL245" s="162"/>
      <c r="FM245" s="162"/>
      <c r="FN245" s="162"/>
      <c r="FO245" s="162"/>
      <c r="FP245" s="162"/>
      <c r="FQ245" s="162"/>
      <c r="FR245" s="162"/>
      <c r="FS245" s="162"/>
      <c r="FT245" s="162"/>
      <c r="FU245" s="162"/>
      <c r="FV245" s="162"/>
      <c r="FW245" s="162"/>
      <c r="FX245" s="162"/>
      <c r="FY245" s="162"/>
      <c r="FZ245" s="162"/>
      <c r="GA245" s="162"/>
      <c r="GB245" s="162"/>
      <c r="GC245" s="162"/>
      <c r="GD245" s="162"/>
      <c r="GE245" s="162"/>
      <c r="GF245" s="162"/>
      <c r="GG245" s="162"/>
      <c r="GH245" s="162"/>
      <c r="GI245" s="162"/>
      <c r="GJ245" s="162"/>
      <c r="GK245" s="162"/>
      <c r="GL245" s="162"/>
      <c r="GM245" s="162"/>
      <c r="GN245" s="162"/>
      <c r="GO245" s="162"/>
      <c r="GP245" s="162"/>
      <c r="GQ245" s="162"/>
      <c r="GR245" s="162"/>
      <c r="GS245" s="162"/>
      <c r="GT245" s="162"/>
      <c r="GU245" s="162"/>
      <c r="GV245" s="162"/>
      <c r="GW245" s="162"/>
      <c r="GX245" s="162"/>
      <c r="GY245" s="162"/>
      <c r="GZ245" s="162"/>
      <c r="HA245" s="162"/>
      <c r="HB245" s="162"/>
      <c r="HC245" s="162"/>
      <c r="HD245" s="162"/>
      <c r="HE245" s="162"/>
      <c r="HF245" s="162"/>
      <c r="HG245" s="162"/>
      <c r="HH245" s="162"/>
      <c r="HI245" s="162"/>
      <c r="HJ245" s="162"/>
      <c r="HK245" s="162"/>
      <c r="HL245" s="162"/>
      <c r="HM245" s="162"/>
      <c r="HN245" s="162"/>
      <c r="HO245" s="162"/>
      <c r="HP245" s="162"/>
      <c r="HQ245" s="162"/>
      <c r="HR245" s="162"/>
      <c r="HS245" s="162"/>
      <c r="HT245" s="162"/>
      <c r="HU245" s="162"/>
      <c r="HV245" s="162"/>
      <c r="HW245" s="162"/>
      <c r="HX245" s="162"/>
      <c r="HY245" s="162"/>
      <c r="HZ245" s="162"/>
      <c r="IA245" s="162"/>
      <c r="IB245" s="162"/>
      <c r="IC245" s="162"/>
      <c r="ID245" s="162"/>
      <c r="IE245" s="162"/>
      <c r="IF245" s="162"/>
      <c r="IG245" s="162"/>
      <c r="IH245" s="162"/>
      <c r="II245" s="162"/>
      <c r="IJ245" s="162"/>
      <c r="IK245" s="162"/>
      <c r="IL245" s="162"/>
      <c r="IM245" s="162"/>
      <c r="IN245" s="162"/>
    </row>
    <row r="246" spans="1:248" ht="231">
      <c r="A246" s="222">
        <v>76</v>
      </c>
      <c r="B246" s="279" t="s">
        <v>680</v>
      </c>
      <c r="C246" s="254" t="s">
        <v>686</v>
      </c>
      <c r="D246" s="254" t="s">
        <v>687</v>
      </c>
      <c r="E246" s="254">
        <v>160</v>
      </c>
      <c r="F246" s="254" t="s">
        <v>173</v>
      </c>
      <c r="G246" s="254"/>
      <c r="H246" s="254"/>
      <c r="I246" s="254" t="s">
        <v>174</v>
      </c>
      <c r="J246" s="254" t="s">
        <v>147</v>
      </c>
      <c r="K246" s="254">
        <v>1440.98</v>
      </c>
      <c r="L246" s="466">
        <f>K246</f>
        <v>1440.98</v>
      </c>
      <c r="M246" s="423">
        <v>1504.5</v>
      </c>
      <c r="N246" s="423">
        <v>1504.5</v>
      </c>
      <c r="O246" s="254">
        <v>1440.98</v>
      </c>
      <c r="P246" s="115">
        <v>1</v>
      </c>
      <c r="Q246" s="116"/>
      <c r="R246" s="116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2"/>
      <c r="BO246" s="162"/>
      <c r="BP246" s="162"/>
      <c r="BQ246" s="162"/>
      <c r="BR246" s="162"/>
      <c r="BS246" s="162"/>
      <c r="BT246" s="162"/>
      <c r="BU246" s="162"/>
      <c r="BV246" s="162"/>
      <c r="BW246" s="162"/>
      <c r="BX246" s="162"/>
      <c r="BY246" s="162"/>
      <c r="BZ246" s="162"/>
      <c r="CA246" s="162"/>
      <c r="CB246" s="162"/>
      <c r="CC246" s="162"/>
      <c r="CD246" s="162"/>
      <c r="CE246" s="162"/>
      <c r="CF246" s="162"/>
      <c r="CG246" s="162"/>
      <c r="CH246" s="162"/>
      <c r="CI246" s="162"/>
      <c r="CJ246" s="162"/>
      <c r="CK246" s="162"/>
      <c r="CL246" s="162"/>
      <c r="CM246" s="162"/>
      <c r="CN246" s="162"/>
      <c r="CO246" s="162"/>
      <c r="CP246" s="162"/>
      <c r="CQ246" s="162"/>
      <c r="CR246" s="162"/>
      <c r="CS246" s="162"/>
      <c r="CT246" s="162"/>
      <c r="CU246" s="162"/>
      <c r="CV246" s="162"/>
      <c r="CW246" s="162"/>
      <c r="CX246" s="162"/>
      <c r="CY246" s="162"/>
      <c r="CZ246" s="162"/>
      <c r="DA246" s="162"/>
      <c r="DB246" s="162"/>
      <c r="DC246" s="162"/>
      <c r="DD246" s="162"/>
      <c r="DE246" s="162"/>
      <c r="DF246" s="162"/>
      <c r="DG246" s="162"/>
      <c r="DH246" s="162"/>
      <c r="DI246" s="162"/>
      <c r="DJ246" s="162"/>
      <c r="DK246" s="162"/>
      <c r="DL246" s="162"/>
      <c r="DM246" s="162"/>
      <c r="DN246" s="162"/>
      <c r="DO246" s="162"/>
      <c r="DP246" s="162"/>
      <c r="DQ246" s="162"/>
      <c r="DR246" s="162"/>
      <c r="DS246" s="162"/>
      <c r="DT246" s="162"/>
      <c r="DU246" s="162"/>
      <c r="DV246" s="162"/>
      <c r="DW246" s="162"/>
      <c r="DX246" s="162"/>
      <c r="DY246" s="162"/>
      <c r="DZ246" s="162"/>
      <c r="EA246" s="162"/>
      <c r="EB246" s="162"/>
      <c r="EC246" s="162"/>
      <c r="ED246" s="162"/>
      <c r="EE246" s="162"/>
      <c r="EF246" s="162"/>
      <c r="EG246" s="162"/>
      <c r="EH246" s="162"/>
      <c r="EI246" s="162"/>
      <c r="EJ246" s="162"/>
      <c r="EK246" s="162"/>
      <c r="EL246" s="162"/>
      <c r="EM246" s="162"/>
      <c r="EN246" s="162"/>
      <c r="EO246" s="162"/>
      <c r="EP246" s="162"/>
      <c r="EQ246" s="162"/>
      <c r="ER246" s="162"/>
      <c r="ES246" s="162"/>
      <c r="ET246" s="162"/>
      <c r="EU246" s="162"/>
      <c r="EV246" s="162"/>
      <c r="EW246" s="162"/>
      <c r="EX246" s="162"/>
      <c r="EY246" s="162"/>
      <c r="EZ246" s="162"/>
      <c r="FA246" s="162"/>
      <c r="FB246" s="162"/>
      <c r="FC246" s="162"/>
      <c r="FD246" s="162"/>
      <c r="FE246" s="162"/>
      <c r="FF246" s="162"/>
      <c r="FG246" s="162"/>
      <c r="FH246" s="162"/>
      <c r="FI246" s="162"/>
      <c r="FJ246" s="162"/>
      <c r="FK246" s="162"/>
      <c r="FL246" s="162"/>
      <c r="FM246" s="162"/>
      <c r="FN246" s="162"/>
      <c r="FO246" s="162"/>
      <c r="FP246" s="162"/>
      <c r="FQ246" s="162"/>
      <c r="FR246" s="162"/>
      <c r="FS246" s="162"/>
      <c r="FT246" s="162"/>
      <c r="FU246" s="162"/>
      <c r="FV246" s="162"/>
      <c r="FW246" s="162"/>
      <c r="FX246" s="162"/>
      <c r="FY246" s="162"/>
      <c r="FZ246" s="162"/>
      <c r="GA246" s="162"/>
      <c r="GB246" s="162"/>
      <c r="GC246" s="162"/>
      <c r="GD246" s="162"/>
      <c r="GE246" s="162"/>
      <c r="GF246" s="162"/>
      <c r="GG246" s="162"/>
      <c r="GH246" s="162"/>
      <c r="GI246" s="162"/>
      <c r="GJ246" s="162"/>
      <c r="GK246" s="162"/>
      <c r="GL246" s="162"/>
      <c r="GM246" s="162"/>
      <c r="GN246" s="162"/>
      <c r="GO246" s="162"/>
      <c r="GP246" s="162"/>
      <c r="GQ246" s="162"/>
      <c r="GR246" s="162"/>
      <c r="GS246" s="162"/>
      <c r="GT246" s="162"/>
      <c r="GU246" s="162"/>
      <c r="GV246" s="162"/>
      <c r="GW246" s="162"/>
      <c r="GX246" s="162"/>
      <c r="GY246" s="162"/>
      <c r="GZ246" s="162"/>
      <c r="HA246" s="162"/>
      <c r="HB246" s="162"/>
      <c r="HC246" s="162"/>
      <c r="HD246" s="162"/>
      <c r="HE246" s="162"/>
      <c r="HF246" s="162"/>
      <c r="HG246" s="162"/>
      <c r="HH246" s="162"/>
      <c r="HI246" s="162"/>
      <c r="HJ246" s="162"/>
      <c r="HK246" s="162"/>
      <c r="HL246" s="162"/>
      <c r="HM246" s="162"/>
      <c r="HN246" s="162"/>
      <c r="HO246" s="162"/>
      <c r="HP246" s="162"/>
      <c r="HQ246" s="162"/>
      <c r="HR246" s="162"/>
      <c r="HS246" s="162"/>
      <c r="HT246" s="162"/>
      <c r="HU246" s="162"/>
      <c r="HV246" s="162"/>
      <c r="HW246" s="162"/>
      <c r="HX246" s="162"/>
      <c r="HY246" s="162"/>
      <c r="HZ246" s="162"/>
      <c r="IA246" s="162"/>
      <c r="IB246" s="162"/>
      <c r="IC246" s="162"/>
      <c r="ID246" s="162"/>
      <c r="IE246" s="162"/>
      <c r="IF246" s="162"/>
      <c r="IG246" s="162"/>
      <c r="IH246" s="162"/>
      <c r="II246" s="162"/>
      <c r="IJ246" s="162"/>
      <c r="IK246" s="162"/>
      <c r="IL246" s="162"/>
      <c r="IM246" s="162"/>
      <c r="IN246" s="162"/>
    </row>
    <row r="247" spans="1:248" ht="63">
      <c r="A247" s="222">
        <v>76</v>
      </c>
      <c r="B247" s="279" t="s">
        <v>680</v>
      </c>
      <c r="C247" s="254" t="s">
        <v>686</v>
      </c>
      <c r="D247" s="254" t="s">
        <v>687</v>
      </c>
      <c r="E247" s="254">
        <v>160</v>
      </c>
      <c r="F247" s="254" t="s">
        <v>1047</v>
      </c>
      <c r="G247" s="254"/>
      <c r="H247" s="254"/>
      <c r="I247" s="254" t="s">
        <v>1729</v>
      </c>
      <c r="J247" s="254" t="s">
        <v>1724</v>
      </c>
      <c r="K247" s="403">
        <v>1441.9</v>
      </c>
      <c r="L247" s="404">
        <v>1441.9</v>
      </c>
      <c r="M247" s="403">
        <v>1504.5</v>
      </c>
      <c r="N247" s="403">
        <v>1504.5</v>
      </c>
      <c r="O247" s="403">
        <v>1441.9</v>
      </c>
      <c r="P247" s="115">
        <v>2</v>
      </c>
      <c r="Q247" s="116"/>
      <c r="R247" s="116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2"/>
      <c r="BO247" s="162"/>
      <c r="BP247" s="162"/>
      <c r="BQ247" s="162"/>
      <c r="BR247" s="162"/>
      <c r="BS247" s="162"/>
      <c r="BT247" s="162"/>
      <c r="BU247" s="162"/>
      <c r="BV247" s="162"/>
      <c r="BW247" s="162"/>
      <c r="BX247" s="162"/>
      <c r="BY247" s="162"/>
      <c r="BZ247" s="162"/>
      <c r="CA247" s="162"/>
      <c r="CB247" s="162"/>
      <c r="CC247" s="162"/>
      <c r="CD247" s="162"/>
      <c r="CE247" s="162"/>
      <c r="CF247" s="162"/>
      <c r="CG247" s="162"/>
      <c r="CH247" s="162"/>
      <c r="CI247" s="162"/>
      <c r="CJ247" s="162"/>
      <c r="CK247" s="162"/>
      <c r="CL247" s="162"/>
      <c r="CM247" s="162"/>
      <c r="CN247" s="162"/>
      <c r="CO247" s="162"/>
      <c r="CP247" s="162"/>
      <c r="CQ247" s="162"/>
      <c r="CR247" s="162"/>
      <c r="CS247" s="162"/>
      <c r="CT247" s="162"/>
      <c r="CU247" s="162"/>
      <c r="CV247" s="162"/>
      <c r="CW247" s="162"/>
      <c r="CX247" s="162"/>
      <c r="CY247" s="162"/>
      <c r="CZ247" s="162"/>
      <c r="DA247" s="162"/>
      <c r="DB247" s="162"/>
      <c r="DC247" s="162"/>
      <c r="DD247" s="162"/>
      <c r="DE247" s="162"/>
      <c r="DF247" s="162"/>
      <c r="DG247" s="162"/>
      <c r="DH247" s="162"/>
      <c r="DI247" s="162"/>
      <c r="DJ247" s="162"/>
      <c r="DK247" s="162"/>
      <c r="DL247" s="162"/>
      <c r="DM247" s="162"/>
      <c r="DN247" s="162"/>
      <c r="DO247" s="162"/>
      <c r="DP247" s="162"/>
      <c r="DQ247" s="162"/>
      <c r="DR247" s="162"/>
      <c r="DS247" s="162"/>
      <c r="DT247" s="162"/>
      <c r="DU247" s="162"/>
      <c r="DV247" s="162"/>
      <c r="DW247" s="162"/>
      <c r="DX247" s="162"/>
      <c r="DY247" s="162"/>
      <c r="DZ247" s="162"/>
      <c r="EA247" s="162"/>
      <c r="EB247" s="162"/>
      <c r="EC247" s="162"/>
      <c r="ED247" s="162"/>
      <c r="EE247" s="162"/>
      <c r="EF247" s="162"/>
      <c r="EG247" s="162"/>
      <c r="EH247" s="162"/>
      <c r="EI247" s="162"/>
      <c r="EJ247" s="162"/>
      <c r="EK247" s="162"/>
      <c r="EL247" s="162"/>
      <c r="EM247" s="162"/>
      <c r="EN247" s="162"/>
      <c r="EO247" s="162"/>
      <c r="EP247" s="162"/>
      <c r="EQ247" s="162"/>
      <c r="ER247" s="162"/>
      <c r="ES247" s="162"/>
      <c r="ET247" s="162"/>
      <c r="EU247" s="162"/>
      <c r="EV247" s="162"/>
      <c r="EW247" s="162"/>
      <c r="EX247" s="162"/>
      <c r="EY247" s="162"/>
      <c r="EZ247" s="162"/>
      <c r="FA247" s="162"/>
      <c r="FB247" s="162"/>
      <c r="FC247" s="162"/>
      <c r="FD247" s="162"/>
      <c r="FE247" s="162"/>
      <c r="FF247" s="162"/>
      <c r="FG247" s="162"/>
      <c r="FH247" s="162"/>
      <c r="FI247" s="162"/>
      <c r="FJ247" s="162"/>
      <c r="FK247" s="162"/>
      <c r="FL247" s="162"/>
      <c r="FM247" s="162"/>
      <c r="FN247" s="162"/>
      <c r="FO247" s="162"/>
      <c r="FP247" s="162"/>
      <c r="FQ247" s="162"/>
      <c r="FR247" s="162"/>
      <c r="FS247" s="162"/>
      <c r="FT247" s="162"/>
      <c r="FU247" s="162"/>
      <c r="FV247" s="162"/>
      <c r="FW247" s="162"/>
      <c r="FX247" s="162"/>
      <c r="FY247" s="162"/>
      <c r="FZ247" s="162"/>
      <c r="GA247" s="162"/>
      <c r="GB247" s="162"/>
      <c r="GC247" s="162"/>
      <c r="GD247" s="162"/>
      <c r="GE247" s="162"/>
      <c r="GF247" s="162"/>
      <c r="GG247" s="162"/>
      <c r="GH247" s="162"/>
      <c r="GI247" s="162"/>
      <c r="GJ247" s="162"/>
      <c r="GK247" s="162"/>
      <c r="GL247" s="162"/>
      <c r="GM247" s="162"/>
      <c r="GN247" s="162"/>
      <c r="GO247" s="162"/>
      <c r="GP247" s="162"/>
      <c r="GQ247" s="162"/>
      <c r="GR247" s="162"/>
      <c r="GS247" s="162"/>
      <c r="GT247" s="162"/>
      <c r="GU247" s="162"/>
      <c r="GV247" s="162"/>
      <c r="GW247" s="162"/>
      <c r="GX247" s="162"/>
      <c r="GY247" s="162"/>
      <c r="GZ247" s="162"/>
      <c r="HA247" s="162"/>
      <c r="HB247" s="162"/>
      <c r="HC247" s="162"/>
      <c r="HD247" s="162"/>
      <c r="HE247" s="162"/>
      <c r="HF247" s="162"/>
      <c r="HG247" s="162"/>
      <c r="HH247" s="162"/>
      <c r="HI247" s="162"/>
      <c r="HJ247" s="162"/>
      <c r="HK247" s="162"/>
      <c r="HL247" s="162"/>
      <c r="HM247" s="162"/>
      <c r="HN247" s="162"/>
      <c r="HO247" s="162"/>
      <c r="HP247" s="162"/>
      <c r="HQ247" s="162"/>
      <c r="HR247" s="162"/>
      <c r="HS247" s="162"/>
      <c r="HT247" s="162"/>
      <c r="HU247" s="162"/>
      <c r="HV247" s="162"/>
      <c r="HW247" s="162"/>
      <c r="HX247" s="162"/>
      <c r="HY247" s="162"/>
      <c r="HZ247" s="162"/>
      <c r="IA247" s="162"/>
      <c r="IB247" s="162"/>
      <c r="IC247" s="162"/>
      <c r="ID247" s="162"/>
      <c r="IE247" s="162"/>
      <c r="IF247" s="162"/>
      <c r="IG247" s="162"/>
      <c r="IH247" s="162"/>
      <c r="II247" s="162"/>
      <c r="IJ247" s="162"/>
      <c r="IK247" s="162"/>
      <c r="IL247" s="162"/>
      <c r="IM247" s="162"/>
      <c r="IN247" s="162"/>
    </row>
    <row r="248" spans="1:248" ht="21">
      <c r="A248" s="225"/>
      <c r="B248" s="272"/>
      <c r="C248" s="137"/>
      <c r="D248" s="137"/>
      <c r="E248" s="137"/>
      <c r="F248" s="137"/>
      <c r="G248" s="137"/>
      <c r="H248" s="137"/>
      <c r="I248" s="137"/>
      <c r="J248" s="137"/>
      <c r="K248" s="137"/>
      <c r="L248" s="486"/>
      <c r="M248" s="485"/>
      <c r="N248" s="485"/>
      <c r="O248" s="485"/>
      <c r="P248" s="133"/>
      <c r="Q248" s="133"/>
      <c r="R248" s="133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  <c r="BI248" s="162"/>
      <c r="BJ248" s="162"/>
      <c r="BK248" s="162"/>
      <c r="BL248" s="162"/>
      <c r="BM248" s="162"/>
      <c r="BN248" s="162"/>
      <c r="BO248" s="162"/>
      <c r="BP248" s="162"/>
      <c r="BQ248" s="162"/>
      <c r="BR248" s="162"/>
      <c r="BS248" s="162"/>
      <c r="BT248" s="162"/>
      <c r="BU248" s="162"/>
      <c r="BV248" s="162"/>
      <c r="BW248" s="162"/>
      <c r="BX248" s="162"/>
      <c r="BY248" s="162"/>
      <c r="BZ248" s="162"/>
      <c r="CA248" s="162"/>
      <c r="CB248" s="162"/>
      <c r="CC248" s="162"/>
      <c r="CD248" s="162"/>
      <c r="CE248" s="162"/>
      <c r="CF248" s="162"/>
      <c r="CG248" s="162"/>
      <c r="CH248" s="162"/>
      <c r="CI248" s="162"/>
      <c r="CJ248" s="162"/>
      <c r="CK248" s="162"/>
      <c r="CL248" s="162"/>
      <c r="CM248" s="162"/>
      <c r="CN248" s="162"/>
      <c r="CO248" s="162"/>
      <c r="CP248" s="162"/>
      <c r="CQ248" s="162"/>
      <c r="CR248" s="162"/>
      <c r="CS248" s="162"/>
      <c r="CT248" s="162"/>
      <c r="CU248" s="162"/>
      <c r="CV248" s="162"/>
      <c r="CW248" s="162"/>
      <c r="CX248" s="162"/>
      <c r="CY248" s="162"/>
      <c r="CZ248" s="162"/>
      <c r="DA248" s="162"/>
      <c r="DB248" s="162"/>
      <c r="DC248" s="162"/>
      <c r="DD248" s="162"/>
      <c r="DE248" s="162"/>
      <c r="DF248" s="162"/>
      <c r="DG248" s="162"/>
      <c r="DH248" s="162"/>
      <c r="DI248" s="162"/>
      <c r="DJ248" s="162"/>
      <c r="DK248" s="162"/>
      <c r="DL248" s="162"/>
      <c r="DM248" s="162"/>
      <c r="DN248" s="162"/>
      <c r="DO248" s="162"/>
      <c r="DP248" s="162"/>
      <c r="DQ248" s="162"/>
      <c r="DR248" s="162"/>
      <c r="DS248" s="162"/>
      <c r="DT248" s="162"/>
      <c r="DU248" s="162"/>
      <c r="DV248" s="162"/>
      <c r="DW248" s="162"/>
      <c r="DX248" s="162"/>
      <c r="DY248" s="162"/>
      <c r="DZ248" s="162"/>
      <c r="EA248" s="162"/>
      <c r="EB248" s="162"/>
      <c r="EC248" s="162"/>
      <c r="ED248" s="162"/>
      <c r="EE248" s="162"/>
      <c r="EF248" s="162"/>
      <c r="EG248" s="162"/>
      <c r="EH248" s="162"/>
      <c r="EI248" s="162"/>
      <c r="EJ248" s="162"/>
      <c r="EK248" s="162"/>
      <c r="EL248" s="162"/>
      <c r="EM248" s="162"/>
      <c r="EN248" s="162"/>
      <c r="EO248" s="162"/>
      <c r="EP248" s="162"/>
      <c r="EQ248" s="162"/>
      <c r="ER248" s="162"/>
      <c r="ES248" s="162"/>
      <c r="ET248" s="162"/>
      <c r="EU248" s="162"/>
      <c r="EV248" s="162"/>
      <c r="EW248" s="162"/>
      <c r="EX248" s="162"/>
      <c r="EY248" s="162"/>
      <c r="EZ248" s="162"/>
      <c r="FA248" s="162"/>
      <c r="FB248" s="162"/>
      <c r="FC248" s="162"/>
      <c r="FD248" s="162"/>
      <c r="FE248" s="162"/>
      <c r="FF248" s="162"/>
      <c r="FG248" s="162"/>
      <c r="FH248" s="162"/>
      <c r="FI248" s="162"/>
      <c r="FJ248" s="162"/>
      <c r="FK248" s="162"/>
      <c r="FL248" s="162"/>
      <c r="FM248" s="162"/>
      <c r="FN248" s="162"/>
      <c r="FO248" s="162"/>
      <c r="FP248" s="162"/>
      <c r="FQ248" s="162"/>
      <c r="FR248" s="162"/>
      <c r="FS248" s="162"/>
      <c r="FT248" s="162"/>
      <c r="FU248" s="162"/>
      <c r="FV248" s="162"/>
      <c r="FW248" s="162"/>
      <c r="FX248" s="162"/>
      <c r="FY248" s="162"/>
      <c r="FZ248" s="162"/>
      <c r="GA248" s="162"/>
      <c r="GB248" s="162"/>
      <c r="GC248" s="162"/>
      <c r="GD248" s="162"/>
      <c r="GE248" s="162"/>
      <c r="GF248" s="162"/>
      <c r="GG248" s="162"/>
      <c r="GH248" s="162"/>
      <c r="GI248" s="162"/>
      <c r="GJ248" s="162"/>
      <c r="GK248" s="162"/>
      <c r="GL248" s="162"/>
      <c r="GM248" s="162"/>
      <c r="GN248" s="162"/>
      <c r="GO248" s="162"/>
      <c r="GP248" s="162"/>
      <c r="GQ248" s="162"/>
      <c r="GR248" s="162"/>
      <c r="GS248" s="162"/>
      <c r="GT248" s="162"/>
      <c r="GU248" s="162"/>
      <c r="GV248" s="162"/>
      <c r="GW248" s="162"/>
      <c r="GX248" s="162"/>
      <c r="GY248" s="162"/>
      <c r="GZ248" s="162"/>
      <c r="HA248" s="162"/>
      <c r="HB248" s="162"/>
      <c r="HC248" s="162"/>
      <c r="HD248" s="162"/>
      <c r="HE248" s="162"/>
      <c r="HF248" s="162"/>
      <c r="HG248" s="162"/>
      <c r="HH248" s="162"/>
      <c r="HI248" s="162"/>
      <c r="HJ248" s="162"/>
      <c r="HK248" s="162"/>
      <c r="HL248" s="162"/>
      <c r="HM248" s="162"/>
      <c r="HN248" s="162"/>
      <c r="HO248" s="162"/>
      <c r="HP248" s="162"/>
      <c r="HQ248" s="162"/>
      <c r="HR248" s="162"/>
      <c r="HS248" s="162"/>
      <c r="HT248" s="162"/>
      <c r="HU248" s="162"/>
      <c r="HV248" s="162"/>
      <c r="HW248" s="162"/>
      <c r="HX248" s="162"/>
      <c r="HY248" s="162"/>
      <c r="HZ248" s="162"/>
      <c r="IA248" s="162"/>
      <c r="IB248" s="162"/>
      <c r="IC248" s="162"/>
      <c r="ID248" s="162"/>
      <c r="IE248" s="162"/>
      <c r="IF248" s="162"/>
      <c r="IG248" s="162"/>
      <c r="IH248" s="162"/>
      <c r="II248" s="162"/>
      <c r="IJ248" s="162"/>
      <c r="IK248" s="162"/>
      <c r="IL248" s="162"/>
      <c r="IM248" s="162"/>
      <c r="IN248" s="162"/>
    </row>
    <row r="249" spans="1:248" ht="126">
      <c r="A249" s="163">
        <v>77</v>
      </c>
      <c r="B249" s="184" t="s">
        <v>680</v>
      </c>
      <c r="C249" s="184" t="s">
        <v>2403</v>
      </c>
      <c r="D249" s="175" t="s">
        <v>2404</v>
      </c>
      <c r="E249" s="195">
        <v>120</v>
      </c>
      <c r="F249" s="164" t="s">
        <v>2902</v>
      </c>
      <c r="G249" s="96"/>
      <c r="H249" s="101"/>
      <c r="I249" s="164" t="s">
        <v>2903</v>
      </c>
      <c r="J249" s="164" t="s">
        <v>578</v>
      </c>
      <c r="K249" s="164">
        <v>1498.25</v>
      </c>
      <c r="L249" s="164">
        <v>1498.25</v>
      </c>
      <c r="M249" s="164">
        <v>1505.77</v>
      </c>
      <c r="N249" s="164">
        <v>1630.91</v>
      </c>
      <c r="O249" s="164">
        <v>1498.25</v>
      </c>
      <c r="P249" s="115">
        <v>1</v>
      </c>
      <c r="Q249" s="116"/>
      <c r="R249" s="116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BT249" s="162"/>
      <c r="BU249" s="162"/>
      <c r="BV249" s="162"/>
      <c r="BW249" s="162"/>
      <c r="BX249" s="162"/>
      <c r="BY249" s="162"/>
      <c r="BZ249" s="162"/>
      <c r="CA249" s="162"/>
      <c r="CB249" s="162"/>
      <c r="CC249" s="162"/>
      <c r="CD249" s="162"/>
      <c r="CE249" s="162"/>
      <c r="CF249" s="162"/>
      <c r="CG249" s="162"/>
      <c r="CH249" s="162"/>
      <c r="CI249" s="162"/>
      <c r="CJ249" s="162"/>
      <c r="CK249" s="162"/>
      <c r="CL249" s="162"/>
      <c r="CM249" s="162"/>
      <c r="CN249" s="162"/>
      <c r="CO249" s="162"/>
      <c r="CP249" s="162"/>
      <c r="CQ249" s="162"/>
      <c r="CR249" s="162"/>
      <c r="CS249" s="162"/>
      <c r="CT249" s="162"/>
      <c r="CU249" s="162"/>
      <c r="CV249" s="162"/>
      <c r="CW249" s="162"/>
      <c r="CX249" s="162"/>
      <c r="CY249" s="162"/>
      <c r="CZ249" s="162"/>
      <c r="DA249" s="162"/>
      <c r="DB249" s="162"/>
      <c r="DC249" s="162"/>
      <c r="DD249" s="162"/>
      <c r="DE249" s="162"/>
      <c r="DF249" s="162"/>
      <c r="DG249" s="162"/>
      <c r="DH249" s="162"/>
      <c r="DI249" s="162"/>
      <c r="DJ249" s="162"/>
      <c r="DK249" s="162"/>
      <c r="DL249" s="162"/>
      <c r="DM249" s="162"/>
      <c r="DN249" s="162"/>
      <c r="DO249" s="162"/>
      <c r="DP249" s="162"/>
      <c r="DQ249" s="162"/>
      <c r="DR249" s="162"/>
      <c r="DS249" s="162"/>
      <c r="DT249" s="162"/>
      <c r="DU249" s="162"/>
      <c r="DV249" s="162"/>
      <c r="DW249" s="162"/>
      <c r="DX249" s="162"/>
      <c r="DY249" s="162"/>
      <c r="DZ249" s="162"/>
      <c r="EA249" s="162"/>
      <c r="EB249" s="162"/>
      <c r="EC249" s="162"/>
      <c r="ED249" s="162"/>
      <c r="EE249" s="162"/>
      <c r="EF249" s="162"/>
      <c r="EG249" s="162"/>
      <c r="EH249" s="162"/>
      <c r="EI249" s="162"/>
      <c r="EJ249" s="162"/>
      <c r="EK249" s="162"/>
      <c r="EL249" s="162"/>
      <c r="EM249" s="162"/>
      <c r="EN249" s="162"/>
      <c r="EO249" s="162"/>
      <c r="EP249" s="162"/>
      <c r="EQ249" s="162"/>
      <c r="ER249" s="162"/>
      <c r="ES249" s="162"/>
      <c r="ET249" s="162"/>
      <c r="EU249" s="162"/>
      <c r="EV249" s="162"/>
      <c r="EW249" s="162"/>
      <c r="EX249" s="162"/>
      <c r="EY249" s="162"/>
      <c r="EZ249" s="162"/>
      <c r="FA249" s="162"/>
      <c r="FB249" s="162"/>
      <c r="FC249" s="162"/>
      <c r="FD249" s="162"/>
      <c r="FE249" s="162"/>
      <c r="FF249" s="162"/>
      <c r="FG249" s="162"/>
      <c r="FH249" s="162"/>
      <c r="FI249" s="162"/>
      <c r="FJ249" s="162"/>
      <c r="FK249" s="162"/>
      <c r="FL249" s="162"/>
      <c r="FM249" s="162"/>
      <c r="FN249" s="162"/>
      <c r="FO249" s="162"/>
      <c r="FP249" s="162"/>
      <c r="FQ249" s="162"/>
      <c r="FR249" s="162"/>
      <c r="FS249" s="162"/>
      <c r="FT249" s="162"/>
      <c r="FU249" s="162"/>
      <c r="FV249" s="162"/>
      <c r="FW249" s="162"/>
      <c r="FX249" s="162"/>
      <c r="FY249" s="162"/>
      <c r="FZ249" s="162"/>
      <c r="GA249" s="162"/>
      <c r="GB249" s="162"/>
      <c r="GC249" s="162"/>
      <c r="GD249" s="162"/>
      <c r="GE249" s="162"/>
      <c r="GF249" s="162"/>
      <c r="GG249" s="162"/>
      <c r="GH249" s="162"/>
      <c r="GI249" s="162"/>
      <c r="GJ249" s="162"/>
      <c r="GK249" s="162"/>
      <c r="GL249" s="162"/>
      <c r="GM249" s="162"/>
      <c r="GN249" s="162"/>
      <c r="GO249" s="162"/>
      <c r="GP249" s="162"/>
      <c r="GQ249" s="162"/>
      <c r="GR249" s="162"/>
      <c r="GS249" s="162"/>
      <c r="GT249" s="162"/>
      <c r="GU249" s="162"/>
      <c r="GV249" s="162"/>
      <c r="GW249" s="162"/>
      <c r="GX249" s="162"/>
      <c r="GY249" s="162"/>
      <c r="GZ249" s="162"/>
      <c r="HA249" s="162"/>
      <c r="HB249" s="162"/>
      <c r="HC249" s="162"/>
      <c r="HD249" s="162"/>
      <c r="HE249" s="162"/>
      <c r="HF249" s="162"/>
      <c r="HG249" s="162"/>
      <c r="HH249" s="162"/>
      <c r="HI249" s="162"/>
      <c r="HJ249" s="162"/>
      <c r="HK249" s="162"/>
      <c r="HL249" s="162"/>
      <c r="HM249" s="162"/>
      <c r="HN249" s="162"/>
      <c r="HO249" s="162"/>
      <c r="HP249" s="162"/>
      <c r="HQ249" s="162"/>
      <c r="HR249" s="162"/>
      <c r="HS249" s="162"/>
      <c r="HT249" s="162"/>
      <c r="HU249" s="162"/>
      <c r="HV249" s="162"/>
      <c r="HW249" s="162"/>
      <c r="HX249" s="162"/>
      <c r="HY249" s="162"/>
      <c r="HZ249" s="162"/>
      <c r="IA249" s="162"/>
      <c r="IB249" s="162"/>
      <c r="IC249" s="162"/>
      <c r="ID249" s="162"/>
      <c r="IE249" s="162"/>
      <c r="IF249" s="162"/>
      <c r="IG249" s="162"/>
      <c r="IH249" s="162"/>
      <c r="II249" s="162"/>
      <c r="IJ249" s="162"/>
      <c r="IK249" s="162"/>
      <c r="IL249" s="162"/>
      <c r="IM249" s="162"/>
      <c r="IN249" s="162"/>
    </row>
    <row r="250" spans="1:248" ht="105">
      <c r="A250" s="226">
        <v>77</v>
      </c>
      <c r="B250" s="276" t="s">
        <v>680</v>
      </c>
      <c r="C250" s="276" t="s">
        <v>2403</v>
      </c>
      <c r="D250" s="90" t="s">
        <v>2404</v>
      </c>
      <c r="E250" s="101">
        <v>120</v>
      </c>
      <c r="F250" s="90" t="s">
        <v>524</v>
      </c>
      <c r="G250" s="96" t="s">
        <v>525</v>
      </c>
      <c r="H250" s="101">
        <v>1</v>
      </c>
      <c r="I250" s="90" t="s">
        <v>1148</v>
      </c>
      <c r="J250" s="90" t="s">
        <v>1124</v>
      </c>
      <c r="K250" s="276">
        <v>1498.8</v>
      </c>
      <c r="L250" s="277">
        <v>1249</v>
      </c>
      <c r="M250" s="278">
        <v>1505.77</v>
      </c>
      <c r="N250" s="101">
        <v>1630.91</v>
      </c>
      <c r="O250" s="278">
        <v>1498.8</v>
      </c>
      <c r="P250" s="115">
        <v>2</v>
      </c>
      <c r="Q250" s="116"/>
      <c r="R250" s="116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  <c r="BI250" s="162"/>
      <c r="BJ250" s="162"/>
      <c r="BK250" s="162"/>
      <c r="BL250" s="162"/>
      <c r="BM250" s="162"/>
      <c r="BN250" s="162"/>
      <c r="BO250" s="162"/>
      <c r="BP250" s="162"/>
      <c r="BQ250" s="162"/>
      <c r="BR250" s="162"/>
      <c r="BS250" s="162"/>
      <c r="BT250" s="162"/>
      <c r="BU250" s="162"/>
      <c r="BV250" s="162"/>
      <c r="BW250" s="162"/>
      <c r="BX250" s="162"/>
      <c r="BY250" s="162"/>
      <c r="BZ250" s="162"/>
      <c r="CA250" s="162"/>
      <c r="CB250" s="162"/>
      <c r="CC250" s="162"/>
      <c r="CD250" s="162"/>
      <c r="CE250" s="162"/>
      <c r="CF250" s="162"/>
      <c r="CG250" s="162"/>
      <c r="CH250" s="162"/>
      <c r="CI250" s="162"/>
      <c r="CJ250" s="162"/>
      <c r="CK250" s="162"/>
      <c r="CL250" s="162"/>
      <c r="CM250" s="162"/>
      <c r="CN250" s="162"/>
      <c r="CO250" s="162"/>
      <c r="CP250" s="162"/>
      <c r="CQ250" s="162"/>
      <c r="CR250" s="162"/>
      <c r="CS250" s="162"/>
      <c r="CT250" s="162"/>
      <c r="CU250" s="162"/>
      <c r="CV250" s="162"/>
      <c r="CW250" s="162"/>
      <c r="CX250" s="162"/>
      <c r="CY250" s="162"/>
      <c r="CZ250" s="162"/>
      <c r="DA250" s="162"/>
      <c r="DB250" s="162"/>
      <c r="DC250" s="162"/>
      <c r="DD250" s="162"/>
      <c r="DE250" s="162"/>
      <c r="DF250" s="162"/>
      <c r="DG250" s="162"/>
      <c r="DH250" s="162"/>
      <c r="DI250" s="162"/>
      <c r="DJ250" s="162"/>
      <c r="DK250" s="162"/>
      <c r="DL250" s="162"/>
      <c r="DM250" s="162"/>
      <c r="DN250" s="162"/>
      <c r="DO250" s="162"/>
      <c r="DP250" s="162"/>
      <c r="DQ250" s="162"/>
      <c r="DR250" s="162"/>
      <c r="DS250" s="162"/>
      <c r="DT250" s="162"/>
      <c r="DU250" s="162"/>
      <c r="DV250" s="162"/>
      <c r="DW250" s="162"/>
      <c r="DX250" s="162"/>
      <c r="DY250" s="162"/>
      <c r="DZ250" s="162"/>
      <c r="EA250" s="162"/>
      <c r="EB250" s="162"/>
      <c r="EC250" s="162"/>
      <c r="ED250" s="162"/>
      <c r="EE250" s="162"/>
      <c r="EF250" s="162"/>
      <c r="EG250" s="162"/>
      <c r="EH250" s="162"/>
      <c r="EI250" s="162"/>
      <c r="EJ250" s="162"/>
      <c r="EK250" s="162"/>
      <c r="EL250" s="162"/>
      <c r="EM250" s="162"/>
      <c r="EN250" s="162"/>
      <c r="EO250" s="162"/>
      <c r="EP250" s="162"/>
      <c r="EQ250" s="162"/>
      <c r="ER250" s="162"/>
      <c r="ES250" s="162"/>
      <c r="ET250" s="162"/>
      <c r="EU250" s="162"/>
      <c r="EV250" s="162"/>
      <c r="EW250" s="162"/>
      <c r="EX250" s="162"/>
      <c r="EY250" s="162"/>
      <c r="EZ250" s="162"/>
      <c r="FA250" s="162"/>
      <c r="FB250" s="162"/>
      <c r="FC250" s="162"/>
      <c r="FD250" s="162"/>
      <c r="FE250" s="162"/>
      <c r="FF250" s="162"/>
      <c r="FG250" s="162"/>
      <c r="FH250" s="162"/>
      <c r="FI250" s="162"/>
      <c r="FJ250" s="162"/>
      <c r="FK250" s="162"/>
      <c r="FL250" s="162"/>
      <c r="FM250" s="162"/>
      <c r="FN250" s="162"/>
      <c r="FO250" s="162"/>
      <c r="FP250" s="162"/>
      <c r="FQ250" s="162"/>
      <c r="FR250" s="162"/>
      <c r="FS250" s="162"/>
      <c r="FT250" s="162"/>
      <c r="FU250" s="162"/>
      <c r="FV250" s="162"/>
      <c r="FW250" s="162"/>
      <c r="FX250" s="162"/>
      <c r="FY250" s="162"/>
      <c r="FZ250" s="162"/>
      <c r="GA250" s="162"/>
      <c r="GB250" s="162"/>
      <c r="GC250" s="162"/>
      <c r="GD250" s="162"/>
      <c r="GE250" s="162"/>
      <c r="GF250" s="162"/>
      <c r="GG250" s="162"/>
      <c r="GH250" s="162"/>
      <c r="GI250" s="162"/>
      <c r="GJ250" s="162"/>
      <c r="GK250" s="162"/>
      <c r="GL250" s="162"/>
      <c r="GM250" s="162"/>
      <c r="GN250" s="162"/>
      <c r="GO250" s="162"/>
      <c r="GP250" s="162"/>
      <c r="GQ250" s="162"/>
      <c r="GR250" s="162"/>
      <c r="GS250" s="162"/>
      <c r="GT250" s="162"/>
      <c r="GU250" s="162"/>
      <c r="GV250" s="162"/>
      <c r="GW250" s="162"/>
      <c r="GX250" s="162"/>
      <c r="GY250" s="162"/>
      <c r="GZ250" s="162"/>
      <c r="HA250" s="162"/>
      <c r="HB250" s="162"/>
      <c r="HC250" s="162"/>
      <c r="HD250" s="162"/>
      <c r="HE250" s="162"/>
      <c r="HF250" s="162"/>
      <c r="HG250" s="162"/>
      <c r="HH250" s="162"/>
      <c r="HI250" s="162"/>
      <c r="HJ250" s="162"/>
      <c r="HK250" s="162"/>
      <c r="HL250" s="162"/>
      <c r="HM250" s="162"/>
      <c r="HN250" s="162"/>
      <c r="HO250" s="162"/>
      <c r="HP250" s="162"/>
      <c r="HQ250" s="162"/>
      <c r="HR250" s="162"/>
      <c r="HS250" s="162"/>
      <c r="HT250" s="162"/>
      <c r="HU250" s="162"/>
      <c r="HV250" s="162"/>
      <c r="HW250" s="162"/>
      <c r="HX250" s="162"/>
      <c r="HY250" s="162"/>
      <c r="HZ250" s="162"/>
      <c r="IA250" s="162"/>
      <c r="IB250" s="162"/>
      <c r="IC250" s="162"/>
      <c r="ID250" s="162"/>
      <c r="IE250" s="162"/>
      <c r="IF250" s="162"/>
      <c r="IG250" s="162"/>
      <c r="IH250" s="162"/>
      <c r="II250" s="162"/>
      <c r="IJ250" s="162"/>
      <c r="IK250" s="162"/>
      <c r="IL250" s="162"/>
      <c r="IM250" s="162"/>
      <c r="IN250" s="162"/>
    </row>
    <row r="251" spans="1:248" ht="63">
      <c r="A251" s="222">
        <v>77</v>
      </c>
      <c r="B251" s="279" t="s">
        <v>680</v>
      </c>
      <c r="C251" s="279" t="s">
        <v>2403</v>
      </c>
      <c r="D251" s="96" t="s">
        <v>2404</v>
      </c>
      <c r="E251" s="101">
        <v>120</v>
      </c>
      <c r="F251" s="254" t="s">
        <v>1048</v>
      </c>
      <c r="G251" s="254"/>
      <c r="H251" s="254"/>
      <c r="I251" s="254" t="s">
        <v>1729</v>
      </c>
      <c r="J251" s="254" t="s">
        <v>1724</v>
      </c>
      <c r="K251" s="403">
        <v>1500</v>
      </c>
      <c r="L251" s="404">
        <v>1500</v>
      </c>
      <c r="M251" s="403">
        <v>1505.77</v>
      </c>
      <c r="N251" s="403">
        <v>1630.91</v>
      </c>
      <c r="O251" s="403">
        <v>1500</v>
      </c>
      <c r="P251" s="115">
        <v>3</v>
      </c>
      <c r="Q251" s="116"/>
      <c r="R251" s="116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162"/>
      <c r="AT251" s="162"/>
      <c r="AU251" s="162"/>
      <c r="AV251" s="162"/>
      <c r="AW251" s="162"/>
      <c r="AX251" s="162"/>
      <c r="AY251" s="162"/>
      <c r="AZ251" s="162"/>
      <c r="BA251" s="162"/>
      <c r="BB251" s="162"/>
      <c r="BC251" s="162"/>
      <c r="BD251" s="162"/>
      <c r="BE251" s="162"/>
      <c r="BF251" s="162"/>
      <c r="BG251" s="162"/>
      <c r="BH251" s="162"/>
      <c r="BI251" s="162"/>
      <c r="BJ251" s="162"/>
      <c r="BK251" s="162"/>
      <c r="BL251" s="162"/>
      <c r="BM251" s="162"/>
      <c r="BN251" s="162"/>
      <c r="BO251" s="162"/>
      <c r="BP251" s="162"/>
      <c r="BQ251" s="162"/>
      <c r="BR251" s="162"/>
      <c r="BS251" s="162"/>
      <c r="BT251" s="162"/>
      <c r="BU251" s="162"/>
      <c r="BV251" s="162"/>
      <c r="BW251" s="162"/>
      <c r="BX251" s="162"/>
      <c r="BY251" s="162"/>
      <c r="BZ251" s="162"/>
      <c r="CA251" s="162"/>
      <c r="CB251" s="162"/>
      <c r="CC251" s="162"/>
      <c r="CD251" s="162"/>
      <c r="CE251" s="162"/>
      <c r="CF251" s="162"/>
      <c r="CG251" s="162"/>
      <c r="CH251" s="162"/>
      <c r="CI251" s="162"/>
      <c r="CJ251" s="162"/>
      <c r="CK251" s="162"/>
      <c r="CL251" s="162"/>
      <c r="CM251" s="162"/>
      <c r="CN251" s="162"/>
      <c r="CO251" s="162"/>
      <c r="CP251" s="162"/>
      <c r="CQ251" s="162"/>
      <c r="CR251" s="162"/>
      <c r="CS251" s="162"/>
      <c r="CT251" s="162"/>
      <c r="CU251" s="162"/>
      <c r="CV251" s="162"/>
      <c r="CW251" s="162"/>
      <c r="CX251" s="162"/>
      <c r="CY251" s="162"/>
      <c r="CZ251" s="162"/>
      <c r="DA251" s="162"/>
      <c r="DB251" s="162"/>
      <c r="DC251" s="162"/>
      <c r="DD251" s="162"/>
      <c r="DE251" s="162"/>
      <c r="DF251" s="162"/>
      <c r="DG251" s="162"/>
      <c r="DH251" s="162"/>
      <c r="DI251" s="162"/>
      <c r="DJ251" s="162"/>
      <c r="DK251" s="162"/>
      <c r="DL251" s="162"/>
      <c r="DM251" s="162"/>
      <c r="DN251" s="162"/>
      <c r="DO251" s="162"/>
      <c r="DP251" s="162"/>
      <c r="DQ251" s="162"/>
      <c r="DR251" s="162"/>
      <c r="DS251" s="162"/>
      <c r="DT251" s="162"/>
      <c r="DU251" s="162"/>
      <c r="DV251" s="162"/>
      <c r="DW251" s="162"/>
      <c r="DX251" s="162"/>
      <c r="DY251" s="162"/>
      <c r="DZ251" s="162"/>
      <c r="EA251" s="162"/>
      <c r="EB251" s="162"/>
      <c r="EC251" s="162"/>
      <c r="ED251" s="162"/>
      <c r="EE251" s="162"/>
      <c r="EF251" s="162"/>
      <c r="EG251" s="162"/>
      <c r="EH251" s="162"/>
      <c r="EI251" s="162"/>
      <c r="EJ251" s="162"/>
      <c r="EK251" s="162"/>
      <c r="EL251" s="162"/>
      <c r="EM251" s="162"/>
      <c r="EN251" s="162"/>
      <c r="EO251" s="162"/>
      <c r="EP251" s="162"/>
      <c r="EQ251" s="162"/>
      <c r="ER251" s="162"/>
      <c r="ES251" s="162"/>
      <c r="ET251" s="162"/>
      <c r="EU251" s="162"/>
      <c r="EV251" s="162"/>
      <c r="EW251" s="162"/>
      <c r="EX251" s="162"/>
      <c r="EY251" s="162"/>
      <c r="EZ251" s="162"/>
      <c r="FA251" s="162"/>
      <c r="FB251" s="162"/>
      <c r="FC251" s="162"/>
      <c r="FD251" s="162"/>
      <c r="FE251" s="162"/>
      <c r="FF251" s="162"/>
      <c r="FG251" s="162"/>
      <c r="FH251" s="162"/>
      <c r="FI251" s="162"/>
      <c r="FJ251" s="162"/>
      <c r="FK251" s="162"/>
      <c r="FL251" s="162"/>
      <c r="FM251" s="162"/>
      <c r="FN251" s="162"/>
      <c r="FO251" s="162"/>
      <c r="FP251" s="162"/>
      <c r="FQ251" s="162"/>
      <c r="FR251" s="162"/>
      <c r="FS251" s="162"/>
      <c r="FT251" s="162"/>
      <c r="FU251" s="162"/>
      <c r="FV251" s="162"/>
      <c r="FW251" s="162"/>
      <c r="FX251" s="162"/>
      <c r="FY251" s="162"/>
      <c r="FZ251" s="162"/>
      <c r="GA251" s="162"/>
      <c r="GB251" s="162"/>
      <c r="GC251" s="162"/>
      <c r="GD251" s="162"/>
      <c r="GE251" s="162"/>
      <c r="GF251" s="162"/>
      <c r="GG251" s="162"/>
      <c r="GH251" s="162"/>
      <c r="GI251" s="162"/>
      <c r="GJ251" s="162"/>
      <c r="GK251" s="162"/>
      <c r="GL251" s="162"/>
      <c r="GM251" s="162"/>
      <c r="GN251" s="162"/>
      <c r="GO251" s="162"/>
      <c r="GP251" s="162"/>
      <c r="GQ251" s="162"/>
      <c r="GR251" s="162"/>
      <c r="GS251" s="162"/>
      <c r="GT251" s="162"/>
      <c r="GU251" s="162"/>
      <c r="GV251" s="162"/>
      <c r="GW251" s="162"/>
      <c r="GX251" s="162"/>
      <c r="GY251" s="162"/>
      <c r="GZ251" s="162"/>
      <c r="HA251" s="162"/>
      <c r="HB251" s="162"/>
      <c r="HC251" s="162"/>
      <c r="HD251" s="162"/>
      <c r="HE251" s="162"/>
      <c r="HF251" s="162"/>
      <c r="HG251" s="162"/>
      <c r="HH251" s="162"/>
      <c r="HI251" s="162"/>
      <c r="HJ251" s="162"/>
      <c r="HK251" s="162"/>
      <c r="HL251" s="162"/>
      <c r="HM251" s="162"/>
      <c r="HN251" s="162"/>
      <c r="HO251" s="162"/>
      <c r="HP251" s="162"/>
      <c r="HQ251" s="162"/>
      <c r="HR251" s="162"/>
      <c r="HS251" s="162"/>
      <c r="HT251" s="162"/>
      <c r="HU251" s="162"/>
      <c r="HV251" s="162"/>
      <c r="HW251" s="162"/>
      <c r="HX251" s="162"/>
      <c r="HY251" s="162"/>
      <c r="HZ251" s="162"/>
      <c r="IA251" s="162"/>
      <c r="IB251" s="162"/>
      <c r="IC251" s="162"/>
      <c r="ID251" s="162"/>
      <c r="IE251" s="162"/>
      <c r="IF251" s="162"/>
      <c r="IG251" s="162"/>
      <c r="IH251" s="162"/>
      <c r="II251" s="162"/>
      <c r="IJ251" s="162"/>
      <c r="IK251" s="162"/>
      <c r="IL251" s="162"/>
      <c r="IM251" s="162"/>
      <c r="IN251" s="162"/>
    </row>
    <row r="252" spans="1:248" ht="210">
      <c r="A252" s="222">
        <v>77</v>
      </c>
      <c r="B252" s="279" t="s">
        <v>680</v>
      </c>
      <c r="C252" s="279" t="s">
        <v>2403</v>
      </c>
      <c r="D252" s="96" t="s">
        <v>2404</v>
      </c>
      <c r="E252" s="101">
        <v>120</v>
      </c>
      <c r="F252" s="254" t="s">
        <v>175</v>
      </c>
      <c r="G252" s="254"/>
      <c r="H252" s="254"/>
      <c r="I252" s="254" t="s">
        <v>176</v>
      </c>
      <c r="J252" s="254" t="s">
        <v>147</v>
      </c>
      <c r="K252" s="423">
        <v>1500</v>
      </c>
      <c r="L252" s="466">
        <f>K252</f>
        <v>1500</v>
      </c>
      <c r="M252" s="254">
        <v>1505.77</v>
      </c>
      <c r="N252" s="254">
        <v>1505.77</v>
      </c>
      <c r="O252" s="423">
        <v>1500</v>
      </c>
      <c r="P252" s="115">
        <v>3</v>
      </c>
      <c r="Q252" s="116"/>
      <c r="R252" s="116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162"/>
      <c r="AT252" s="162"/>
      <c r="AU252" s="162"/>
      <c r="AV252" s="162"/>
      <c r="AW252" s="162"/>
      <c r="AX252" s="162"/>
      <c r="AY252" s="162"/>
      <c r="AZ252" s="162"/>
      <c r="BA252" s="162"/>
      <c r="BB252" s="162"/>
      <c r="BC252" s="162"/>
      <c r="BD252" s="162"/>
      <c r="BE252" s="162"/>
      <c r="BF252" s="162"/>
      <c r="BG252" s="162"/>
      <c r="BH252" s="162"/>
      <c r="BI252" s="162"/>
      <c r="BJ252" s="162"/>
      <c r="BK252" s="162"/>
      <c r="BL252" s="162"/>
      <c r="BM252" s="162"/>
      <c r="BN252" s="162"/>
      <c r="BO252" s="162"/>
      <c r="BP252" s="162"/>
      <c r="BQ252" s="162"/>
      <c r="BR252" s="162"/>
      <c r="BS252" s="162"/>
      <c r="BT252" s="162"/>
      <c r="BU252" s="162"/>
      <c r="BV252" s="162"/>
      <c r="BW252" s="162"/>
      <c r="BX252" s="162"/>
      <c r="BY252" s="162"/>
      <c r="BZ252" s="162"/>
      <c r="CA252" s="162"/>
      <c r="CB252" s="162"/>
      <c r="CC252" s="162"/>
      <c r="CD252" s="162"/>
      <c r="CE252" s="162"/>
      <c r="CF252" s="162"/>
      <c r="CG252" s="162"/>
      <c r="CH252" s="162"/>
      <c r="CI252" s="162"/>
      <c r="CJ252" s="162"/>
      <c r="CK252" s="162"/>
      <c r="CL252" s="162"/>
      <c r="CM252" s="162"/>
      <c r="CN252" s="162"/>
      <c r="CO252" s="162"/>
      <c r="CP252" s="162"/>
      <c r="CQ252" s="162"/>
      <c r="CR252" s="162"/>
      <c r="CS252" s="162"/>
      <c r="CT252" s="162"/>
      <c r="CU252" s="162"/>
      <c r="CV252" s="162"/>
      <c r="CW252" s="162"/>
      <c r="CX252" s="162"/>
      <c r="CY252" s="162"/>
      <c r="CZ252" s="162"/>
      <c r="DA252" s="162"/>
      <c r="DB252" s="162"/>
      <c r="DC252" s="162"/>
      <c r="DD252" s="162"/>
      <c r="DE252" s="162"/>
      <c r="DF252" s="162"/>
      <c r="DG252" s="162"/>
      <c r="DH252" s="162"/>
      <c r="DI252" s="162"/>
      <c r="DJ252" s="162"/>
      <c r="DK252" s="162"/>
      <c r="DL252" s="162"/>
      <c r="DM252" s="162"/>
      <c r="DN252" s="162"/>
      <c r="DO252" s="162"/>
      <c r="DP252" s="162"/>
      <c r="DQ252" s="162"/>
      <c r="DR252" s="162"/>
      <c r="DS252" s="162"/>
      <c r="DT252" s="162"/>
      <c r="DU252" s="162"/>
      <c r="DV252" s="162"/>
      <c r="DW252" s="162"/>
      <c r="DX252" s="162"/>
      <c r="DY252" s="162"/>
      <c r="DZ252" s="162"/>
      <c r="EA252" s="162"/>
      <c r="EB252" s="162"/>
      <c r="EC252" s="162"/>
      <c r="ED252" s="162"/>
      <c r="EE252" s="162"/>
      <c r="EF252" s="162"/>
      <c r="EG252" s="162"/>
      <c r="EH252" s="162"/>
      <c r="EI252" s="162"/>
      <c r="EJ252" s="162"/>
      <c r="EK252" s="162"/>
      <c r="EL252" s="162"/>
      <c r="EM252" s="162"/>
      <c r="EN252" s="162"/>
      <c r="EO252" s="162"/>
      <c r="EP252" s="162"/>
      <c r="EQ252" s="162"/>
      <c r="ER252" s="162"/>
      <c r="ES252" s="162"/>
      <c r="ET252" s="162"/>
      <c r="EU252" s="162"/>
      <c r="EV252" s="162"/>
      <c r="EW252" s="162"/>
      <c r="EX252" s="162"/>
      <c r="EY252" s="162"/>
      <c r="EZ252" s="162"/>
      <c r="FA252" s="162"/>
      <c r="FB252" s="162"/>
      <c r="FC252" s="162"/>
      <c r="FD252" s="162"/>
      <c r="FE252" s="162"/>
      <c r="FF252" s="162"/>
      <c r="FG252" s="162"/>
      <c r="FH252" s="162"/>
      <c r="FI252" s="162"/>
      <c r="FJ252" s="162"/>
      <c r="FK252" s="162"/>
      <c r="FL252" s="162"/>
      <c r="FM252" s="162"/>
      <c r="FN252" s="162"/>
      <c r="FO252" s="162"/>
      <c r="FP252" s="162"/>
      <c r="FQ252" s="162"/>
      <c r="FR252" s="162"/>
      <c r="FS252" s="162"/>
      <c r="FT252" s="162"/>
      <c r="FU252" s="162"/>
      <c r="FV252" s="162"/>
      <c r="FW252" s="162"/>
      <c r="FX252" s="162"/>
      <c r="FY252" s="162"/>
      <c r="FZ252" s="162"/>
      <c r="GA252" s="162"/>
      <c r="GB252" s="162"/>
      <c r="GC252" s="162"/>
      <c r="GD252" s="162"/>
      <c r="GE252" s="162"/>
      <c r="GF252" s="162"/>
      <c r="GG252" s="162"/>
      <c r="GH252" s="162"/>
      <c r="GI252" s="162"/>
      <c r="GJ252" s="162"/>
      <c r="GK252" s="162"/>
      <c r="GL252" s="162"/>
      <c r="GM252" s="162"/>
      <c r="GN252" s="162"/>
      <c r="GO252" s="162"/>
      <c r="GP252" s="162"/>
      <c r="GQ252" s="162"/>
      <c r="GR252" s="162"/>
      <c r="GS252" s="162"/>
      <c r="GT252" s="162"/>
      <c r="GU252" s="162"/>
      <c r="GV252" s="162"/>
      <c r="GW252" s="162"/>
      <c r="GX252" s="162"/>
      <c r="GY252" s="162"/>
      <c r="GZ252" s="162"/>
      <c r="HA252" s="162"/>
      <c r="HB252" s="162"/>
      <c r="HC252" s="162"/>
      <c r="HD252" s="162"/>
      <c r="HE252" s="162"/>
      <c r="HF252" s="162"/>
      <c r="HG252" s="162"/>
      <c r="HH252" s="162"/>
      <c r="HI252" s="162"/>
      <c r="HJ252" s="162"/>
      <c r="HK252" s="162"/>
      <c r="HL252" s="162"/>
      <c r="HM252" s="162"/>
      <c r="HN252" s="162"/>
      <c r="HO252" s="162"/>
      <c r="HP252" s="162"/>
      <c r="HQ252" s="162"/>
      <c r="HR252" s="162"/>
      <c r="HS252" s="162"/>
      <c r="HT252" s="162"/>
      <c r="HU252" s="162"/>
      <c r="HV252" s="162"/>
      <c r="HW252" s="162"/>
      <c r="HX252" s="162"/>
      <c r="HY252" s="162"/>
      <c r="HZ252" s="162"/>
      <c r="IA252" s="162"/>
      <c r="IB252" s="162"/>
      <c r="IC252" s="162"/>
      <c r="ID252" s="162"/>
      <c r="IE252" s="162"/>
      <c r="IF252" s="162"/>
      <c r="IG252" s="162"/>
      <c r="IH252" s="162"/>
      <c r="II252" s="162"/>
      <c r="IJ252" s="162"/>
      <c r="IK252" s="162"/>
      <c r="IL252" s="162"/>
      <c r="IM252" s="162"/>
      <c r="IN252" s="162"/>
    </row>
    <row r="253" spans="1:248" ht="21">
      <c r="A253" s="167"/>
      <c r="B253" s="214"/>
      <c r="C253" s="214"/>
      <c r="D253" s="207"/>
      <c r="E253" s="168"/>
      <c r="F253" s="168"/>
      <c r="G253" s="111"/>
      <c r="H253" s="137"/>
      <c r="I253" s="168"/>
      <c r="J253" s="168"/>
      <c r="K253" s="168"/>
      <c r="L253" s="168"/>
      <c r="M253" s="168"/>
      <c r="N253" s="168"/>
      <c r="O253" s="168"/>
      <c r="P253" s="133"/>
      <c r="Q253" s="133"/>
      <c r="R253" s="133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  <c r="AS253" s="162"/>
      <c r="AT253" s="162"/>
      <c r="AU253" s="162"/>
      <c r="AV253" s="162"/>
      <c r="AW253" s="162"/>
      <c r="AX253" s="162"/>
      <c r="AY253" s="162"/>
      <c r="AZ253" s="162"/>
      <c r="BA253" s="162"/>
      <c r="BB253" s="162"/>
      <c r="BC253" s="162"/>
      <c r="BD253" s="162"/>
      <c r="BE253" s="162"/>
      <c r="BF253" s="162"/>
      <c r="BG253" s="162"/>
      <c r="BH253" s="162"/>
      <c r="BI253" s="162"/>
      <c r="BJ253" s="162"/>
      <c r="BK253" s="162"/>
      <c r="BL253" s="162"/>
      <c r="BM253" s="162"/>
      <c r="BN253" s="162"/>
      <c r="BO253" s="162"/>
      <c r="BP253" s="162"/>
      <c r="BQ253" s="162"/>
      <c r="BR253" s="162"/>
      <c r="BS253" s="162"/>
      <c r="BT253" s="162"/>
      <c r="BU253" s="162"/>
      <c r="BV253" s="162"/>
      <c r="BW253" s="162"/>
      <c r="BX253" s="162"/>
      <c r="BY253" s="162"/>
      <c r="BZ253" s="162"/>
      <c r="CA253" s="162"/>
      <c r="CB253" s="162"/>
      <c r="CC253" s="162"/>
      <c r="CD253" s="162"/>
      <c r="CE253" s="162"/>
      <c r="CF253" s="162"/>
      <c r="CG253" s="162"/>
      <c r="CH253" s="162"/>
      <c r="CI253" s="162"/>
      <c r="CJ253" s="162"/>
      <c r="CK253" s="162"/>
      <c r="CL253" s="162"/>
      <c r="CM253" s="162"/>
      <c r="CN253" s="162"/>
      <c r="CO253" s="162"/>
      <c r="CP253" s="162"/>
      <c r="CQ253" s="162"/>
      <c r="CR253" s="162"/>
      <c r="CS253" s="162"/>
      <c r="CT253" s="162"/>
      <c r="CU253" s="162"/>
      <c r="CV253" s="162"/>
      <c r="CW253" s="162"/>
      <c r="CX253" s="162"/>
      <c r="CY253" s="162"/>
      <c r="CZ253" s="162"/>
      <c r="DA253" s="162"/>
      <c r="DB253" s="162"/>
      <c r="DC253" s="162"/>
      <c r="DD253" s="162"/>
      <c r="DE253" s="162"/>
      <c r="DF253" s="162"/>
      <c r="DG253" s="162"/>
      <c r="DH253" s="162"/>
      <c r="DI253" s="162"/>
      <c r="DJ253" s="162"/>
      <c r="DK253" s="162"/>
      <c r="DL253" s="162"/>
      <c r="DM253" s="162"/>
      <c r="DN253" s="162"/>
      <c r="DO253" s="162"/>
      <c r="DP253" s="162"/>
      <c r="DQ253" s="162"/>
      <c r="DR253" s="162"/>
      <c r="DS253" s="162"/>
      <c r="DT253" s="162"/>
      <c r="DU253" s="162"/>
      <c r="DV253" s="162"/>
      <c r="DW253" s="162"/>
      <c r="DX253" s="162"/>
      <c r="DY253" s="162"/>
      <c r="DZ253" s="162"/>
      <c r="EA253" s="162"/>
      <c r="EB253" s="162"/>
      <c r="EC253" s="162"/>
      <c r="ED253" s="162"/>
      <c r="EE253" s="162"/>
      <c r="EF253" s="162"/>
      <c r="EG253" s="162"/>
      <c r="EH253" s="162"/>
      <c r="EI253" s="162"/>
      <c r="EJ253" s="162"/>
      <c r="EK253" s="162"/>
      <c r="EL253" s="162"/>
      <c r="EM253" s="162"/>
      <c r="EN253" s="162"/>
      <c r="EO253" s="162"/>
      <c r="EP253" s="162"/>
      <c r="EQ253" s="162"/>
      <c r="ER253" s="162"/>
      <c r="ES253" s="162"/>
      <c r="ET253" s="162"/>
      <c r="EU253" s="162"/>
      <c r="EV253" s="162"/>
      <c r="EW253" s="162"/>
      <c r="EX253" s="162"/>
      <c r="EY253" s="162"/>
      <c r="EZ253" s="162"/>
      <c r="FA253" s="162"/>
      <c r="FB253" s="162"/>
      <c r="FC253" s="162"/>
      <c r="FD253" s="162"/>
      <c r="FE253" s="162"/>
      <c r="FF253" s="162"/>
      <c r="FG253" s="162"/>
      <c r="FH253" s="162"/>
      <c r="FI253" s="162"/>
      <c r="FJ253" s="162"/>
      <c r="FK253" s="162"/>
      <c r="FL253" s="162"/>
      <c r="FM253" s="162"/>
      <c r="FN253" s="162"/>
      <c r="FO253" s="162"/>
      <c r="FP253" s="162"/>
      <c r="FQ253" s="162"/>
      <c r="FR253" s="162"/>
      <c r="FS253" s="162"/>
      <c r="FT253" s="162"/>
      <c r="FU253" s="162"/>
      <c r="FV253" s="162"/>
      <c r="FW253" s="162"/>
      <c r="FX253" s="162"/>
      <c r="FY253" s="162"/>
      <c r="FZ253" s="162"/>
      <c r="GA253" s="162"/>
      <c r="GB253" s="162"/>
      <c r="GC253" s="162"/>
      <c r="GD253" s="162"/>
      <c r="GE253" s="162"/>
      <c r="GF253" s="162"/>
      <c r="GG253" s="162"/>
      <c r="GH253" s="162"/>
      <c r="GI253" s="162"/>
      <c r="GJ253" s="162"/>
      <c r="GK253" s="162"/>
      <c r="GL253" s="162"/>
      <c r="GM253" s="162"/>
      <c r="GN253" s="162"/>
      <c r="GO253" s="162"/>
      <c r="GP253" s="162"/>
      <c r="GQ253" s="162"/>
      <c r="GR253" s="162"/>
      <c r="GS253" s="162"/>
      <c r="GT253" s="162"/>
      <c r="GU253" s="162"/>
      <c r="GV253" s="162"/>
      <c r="GW253" s="162"/>
      <c r="GX253" s="162"/>
      <c r="GY253" s="162"/>
      <c r="GZ253" s="162"/>
      <c r="HA253" s="162"/>
      <c r="HB253" s="162"/>
      <c r="HC253" s="162"/>
      <c r="HD253" s="162"/>
      <c r="HE253" s="162"/>
      <c r="HF253" s="162"/>
      <c r="HG253" s="162"/>
      <c r="HH253" s="162"/>
      <c r="HI253" s="162"/>
      <c r="HJ253" s="162"/>
      <c r="HK253" s="162"/>
      <c r="HL253" s="162"/>
      <c r="HM253" s="162"/>
      <c r="HN253" s="162"/>
      <c r="HO253" s="162"/>
      <c r="HP253" s="162"/>
      <c r="HQ253" s="162"/>
      <c r="HR253" s="162"/>
      <c r="HS253" s="162"/>
      <c r="HT253" s="162"/>
      <c r="HU253" s="162"/>
      <c r="HV253" s="162"/>
      <c r="HW253" s="162"/>
      <c r="HX253" s="162"/>
      <c r="HY253" s="162"/>
      <c r="HZ253" s="162"/>
      <c r="IA253" s="162"/>
      <c r="IB253" s="162"/>
      <c r="IC253" s="162"/>
      <c r="ID253" s="162"/>
      <c r="IE253" s="162"/>
      <c r="IF253" s="162"/>
      <c r="IG253" s="162"/>
      <c r="IH253" s="162"/>
      <c r="II253" s="162"/>
      <c r="IJ253" s="162"/>
      <c r="IK253" s="162"/>
      <c r="IL253" s="162"/>
      <c r="IM253" s="162"/>
      <c r="IN253" s="162"/>
    </row>
    <row r="254" spans="1:248" ht="168">
      <c r="A254" s="222">
        <v>78</v>
      </c>
      <c r="B254" s="254" t="s">
        <v>688</v>
      </c>
      <c r="C254" s="90" t="s">
        <v>689</v>
      </c>
      <c r="D254" s="90" t="s">
        <v>1318</v>
      </c>
      <c r="E254" s="254">
        <v>1000</v>
      </c>
      <c r="F254" s="90" t="s">
        <v>526</v>
      </c>
      <c r="G254" s="96" t="s">
        <v>527</v>
      </c>
      <c r="H254" s="101">
        <v>4</v>
      </c>
      <c r="I254" s="90" t="s">
        <v>528</v>
      </c>
      <c r="J254" s="90" t="s">
        <v>1124</v>
      </c>
      <c r="K254" s="276">
        <v>149.28</v>
      </c>
      <c r="L254" s="277">
        <v>31.1</v>
      </c>
      <c r="M254" s="278">
        <v>149.76</v>
      </c>
      <c r="N254" s="101">
        <v>149.76</v>
      </c>
      <c r="O254" s="276">
        <v>149.28</v>
      </c>
      <c r="P254" s="115">
        <v>1</v>
      </c>
      <c r="Q254" s="116"/>
      <c r="R254" s="116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  <c r="BA254" s="162"/>
      <c r="BB254" s="162"/>
      <c r="BC254" s="162"/>
      <c r="BD254" s="162"/>
      <c r="BE254" s="162"/>
      <c r="BF254" s="162"/>
      <c r="BG254" s="162"/>
      <c r="BH254" s="162"/>
      <c r="BI254" s="162"/>
      <c r="BJ254" s="162"/>
      <c r="BK254" s="162"/>
      <c r="BL254" s="162"/>
      <c r="BM254" s="162"/>
      <c r="BN254" s="162"/>
      <c r="BO254" s="162"/>
      <c r="BP254" s="162"/>
      <c r="BQ254" s="162"/>
      <c r="BR254" s="162"/>
      <c r="BS254" s="162"/>
      <c r="BT254" s="162"/>
      <c r="BU254" s="162"/>
      <c r="BV254" s="162"/>
      <c r="BW254" s="162"/>
      <c r="BX254" s="162"/>
      <c r="BY254" s="162"/>
      <c r="BZ254" s="162"/>
      <c r="CA254" s="162"/>
      <c r="CB254" s="162"/>
      <c r="CC254" s="162"/>
      <c r="CD254" s="162"/>
      <c r="CE254" s="162"/>
      <c r="CF254" s="162"/>
      <c r="CG254" s="162"/>
      <c r="CH254" s="162"/>
      <c r="CI254" s="162"/>
      <c r="CJ254" s="162"/>
      <c r="CK254" s="162"/>
      <c r="CL254" s="162"/>
      <c r="CM254" s="162"/>
      <c r="CN254" s="162"/>
      <c r="CO254" s="162"/>
      <c r="CP254" s="162"/>
      <c r="CQ254" s="162"/>
      <c r="CR254" s="162"/>
      <c r="CS254" s="162"/>
      <c r="CT254" s="162"/>
      <c r="CU254" s="162"/>
      <c r="CV254" s="162"/>
      <c r="CW254" s="162"/>
      <c r="CX254" s="162"/>
      <c r="CY254" s="162"/>
      <c r="CZ254" s="162"/>
      <c r="DA254" s="162"/>
      <c r="DB254" s="162"/>
      <c r="DC254" s="162"/>
      <c r="DD254" s="162"/>
      <c r="DE254" s="162"/>
      <c r="DF254" s="162"/>
      <c r="DG254" s="162"/>
      <c r="DH254" s="162"/>
      <c r="DI254" s="162"/>
      <c r="DJ254" s="162"/>
      <c r="DK254" s="162"/>
      <c r="DL254" s="162"/>
      <c r="DM254" s="162"/>
      <c r="DN254" s="162"/>
      <c r="DO254" s="162"/>
      <c r="DP254" s="162"/>
      <c r="DQ254" s="162"/>
      <c r="DR254" s="162"/>
      <c r="DS254" s="162"/>
      <c r="DT254" s="162"/>
      <c r="DU254" s="162"/>
      <c r="DV254" s="162"/>
      <c r="DW254" s="162"/>
      <c r="DX254" s="162"/>
      <c r="DY254" s="162"/>
      <c r="DZ254" s="162"/>
      <c r="EA254" s="162"/>
      <c r="EB254" s="162"/>
      <c r="EC254" s="162"/>
      <c r="ED254" s="162"/>
      <c r="EE254" s="162"/>
      <c r="EF254" s="162"/>
      <c r="EG254" s="162"/>
      <c r="EH254" s="162"/>
      <c r="EI254" s="162"/>
      <c r="EJ254" s="162"/>
      <c r="EK254" s="162"/>
      <c r="EL254" s="162"/>
      <c r="EM254" s="162"/>
      <c r="EN254" s="162"/>
      <c r="EO254" s="162"/>
      <c r="EP254" s="162"/>
      <c r="EQ254" s="162"/>
      <c r="ER254" s="162"/>
      <c r="ES254" s="162"/>
      <c r="ET254" s="162"/>
      <c r="EU254" s="162"/>
      <c r="EV254" s="162"/>
      <c r="EW254" s="162"/>
      <c r="EX254" s="162"/>
      <c r="EY254" s="162"/>
      <c r="EZ254" s="162"/>
      <c r="FA254" s="162"/>
      <c r="FB254" s="162"/>
      <c r="FC254" s="162"/>
      <c r="FD254" s="162"/>
      <c r="FE254" s="162"/>
      <c r="FF254" s="162"/>
      <c r="FG254" s="162"/>
      <c r="FH254" s="162"/>
      <c r="FI254" s="162"/>
      <c r="FJ254" s="162"/>
      <c r="FK254" s="162"/>
      <c r="FL254" s="162"/>
      <c r="FM254" s="162"/>
      <c r="FN254" s="162"/>
      <c r="FO254" s="162"/>
      <c r="FP254" s="162"/>
      <c r="FQ254" s="162"/>
      <c r="FR254" s="162"/>
      <c r="FS254" s="162"/>
      <c r="FT254" s="162"/>
      <c r="FU254" s="162"/>
      <c r="FV254" s="162"/>
      <c r="FW254" s="162"/>
      <c r="FX254" s="162"/>
      <c r="FY254" s="162"/>
      <c r="FZ254" s="162"/>
      <c r="GA254" s="162"/>
      <c r="GB254" s="162"/>
      <c r="GC254" s="162"/>
      <c r="GD254" s="162"/>
      <c r="GE254" s="162"/>
      <c r="GF254" s="162"/>
      <c r="GG254" s="162"/>
      <c r="GH254" s="162"/>
      <c r="GI254" s="162"/>
      <c r="GJ254" s="162"/>
      <c r="GK254" s="162"/>
      <c r="GL254" s="162"/>
      <c r="GM254" s="162"/>
      <c r="GN254" s="162"/>
      <c r="GO254" s="162"/>
      <c r="GP254" s="162"/>
      <c r="GQ254" s="162"/>
      <c r="GR254" s="162"/>
      <c r="GS254" s="162"/>
      <c r="GT254" s="162"/>
      <c r="GU254" s="162"/>
      <c r="GV254" s="162"/>
      <c r="GW254" s="162"/>
      <c r="GX254" s="162"/>
      <c r="GY254" s="162"/>
      <c r="GZ254" s="162"/>
      <c r="HA254" s="162"/>
      <c r="HB254" s="162"/>
      <c r="HC254" s="162"/>
      <c r="HD254" s="162"/>
      <c r="HE254" s="162"/>
      <c r="HF254" s="162"/>
      <c r="HG254" s="162"/>
      <c r="HH254" s="162"/>
      <c r="HI254" s="162"/>
      <c r="HJ254" s="162"/>
      <c r="HK254" s="162"/>
      <c r="HL254" s="162"/>
      <c r="HM254" s="162"/>
      <c r="HN254" s="162"/>
      <c r="HO254" s="162"/>
      <c r="HP254" s="162"/>
      <c r="HQ254" s="162"/>
      <c r="HR254" s="162"/>
      <c r="HS254" s="162"/>
      <c r="HT254" s="162"/>
      <c r="HU254" s="162"/>
      <c r="HV254" s="162"/>
      <c r="HW254" s="162"/>
      <c r="HX254" s="162"/>
      <c r="HY254" s="162"/>
      <c r="HZ254" s="162"/>
      <c r="IA254" s="162"/>
      <c r="IB254" s="162"/>
      <c r="IC254" s="162"/>
      <c r="ID254" s="162"/>
      <c r="IE254" s="162"/>
      <c r="IF254" s="162"/>
      <c r="IG254" s="162"/>
      <c r="IH254" s="162"/>
      <c r="II254" s="162"/>
      <c r="IJ254" s="162"/>
      <c r="IK254" s="162"/>
      <c r="IL254" s="162"/>
      <c r="IM254" s="162"/>
      <c r="IN254" s="162"/>
    </row>
    <row r="255" spans="1:248" ht="21">
      <c r="A255" s="225"/>
      <c r="B255" s="137"/>
      <c r="C255" s="111"/>
      <c r="D255" s="111"/>
      <c r="E255" s="137"/>
      <c r="F255" s="111"/>
      <c r="G255" s="111"/>
      <c r="H255" s="137"/>
      <c r="I255" s="111"/>
      <c r="J255" s="111"/>
      <c r="K255" s="272"/>
      <c r="L255" s="273"/>
      <c r="M255" s="274"/>
      <c r="N255" s="137"/>
      <c r="O255" s="137"/>
      <c r="P255" s="133"/>
      <c r="Q255" s="133"/>
      <c r="R255" s="133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62"/>
      <c r="BD255" s="162"/>
      <c r="BE255" s="162"/>
      <c r="BF255" s="162"/>
      <c r="BG255" s="162"/>
      <c r="BH255" s="162"/>
      <c r="BI255" s="162"/>
      <c r="BJ255" s="162"/>
      <c r="BK255" s="162"/>
      <c r="BL255" s="162"/>
      <c r="BM255" s="162"/>
      <c r="BN255" s="162"/>
      <c r="BO255" s="162"/>
      <c r="BP255" s="162"/>
      <c r="BQ255" s="162"/>
      <c r="BR255" s="162"/>
      <c r="BS255" s="162"/>
      <c r="BT255" s="162"/>
      <c r="BU255" s="162"/>
      <c r="BV255" s="162"/>
      <c r="BW255" s="162"/>
      <c r="BX255" s="162"/>
      <c r="BY255" s="162"/>
      <c r="BZ255" s="162"/>
      <c r="CA255" s="162"/>
      <c r="CB255" s="162"/>
      <c r="CC255" s="162"/>
      <c r="CD255" s="162"/>
      <c r="CE255" s="162"/>
      <c r="CF255" s="162"/>
      <c r="CG255" s="162"/>
      <c r="CH255" s="162"/>
      <c r="CI255" s="162"/>
      <c r="CJ255" s="162"/>
      <c r="CK255" s="162"/>
      <c r="CL255" s="162"/>
      <c r="CM255" s="162"/>
      <c r="CN255" s="162"/>
      <c r="CO255" s="162"/>
      <c r="CP255" s="162"/>
      <c r="CQ255" s="162"/>
      <c r="CR255" s="162"/>
      <c r="CS255" s="162"/>
      <c r="CT255" s="162"/>
      <c r="CU255" s="162"/>
      <c r="CV255" s="162"/>
      <c r="CW255" s="162"/>
      <c r="CX255" s="162"/>
      <c r="CY255" s="162"/>
      <c r="CZ255" s="162"/>
      <c r="DA255" s="162"/>
      <c r="DB255" s="162"/>
      <c r="DC255" s="162"/>
      <c r="DD255" s="162"/>
      <c r="DE255" s="162"/>
      <c r="DF255" s="162"/>
      <c r="DG255" s="162"/>
      <c r="DH255" s="162"/>
      <c r="DI255" s="162"/>
      <c r="DJ255" s="162"/>
      <c r="DK255" s="162"/>
      <c r="DL255" s="162"/>
      <c r="DM255" s="162"/>
      <c r="DN255" s="162"/>
      <c r="DO255" s="162"/>
      <c r="DP255" s="162"/>
      <c r="DQ255" s="162"/>
      <c r="DR255" s="162"/>
      <c r="DS255" s="162"/>
      <c r="DT255" s="162"/>
      <c r="DU255" s="162"/>
      <c r="DV255" s="162"/>
      <c r="DW255" s="162"/>
      <c r="DX255" s="162"/>
      <c r="DY255" s="162"/>
      <c r="DZ255" s="162"/>
      <c r="EA255" s="162"/>
      <c r="EB255" s="162"/>
      <c r="EC255" s="162"/>
      <c r="ED255" s="162"/>
      <c r="EE255" s="162"/>
      <c r="EF255" s="162"/>
      <c r="EG255" s="162"/>
      <c r="EH255" s="162"/>
      <c r="EI255" s="162"/>
      <c r="EJ255" s="162"/>
      <c r="EK255" s="162"/>
      <c r="EL255" s="162"/>
      <c r="EM255" s="162"/>
      <c r="EN255" s="162"/>
      <c r="EO255" s="162"/>
      <c r="EP255" s="162"/>
      <c r="EQ255" s="162"/>
      <c r="ER255" s="162"/>
      <c r="ES255" s="162"/>
      <c r="ET255" s="162"/>
      <c r="EU255" s="162"/>
      <c r="EV255" s="162"/>
      <c r="EW255" s="162"/>
      <c r="EX255" s="162"/>
      <c r="EY255" s="162"/>
      <c r="EZ255" s="162"/>
      <c r="FA255" s="162"/>
      <c r="FB255" s="162"/>
      <c r="FC255" s="162"/>
      <c r="FD255" s="162"/>
      <c r="FE255" s="162"/>
      <c r="FF255" s="162"/>
      <c r="FG255" s="162"/>
      <c r="FH255" s="162"/>
      <c r="FI255" s="162"/>
      <c r="FJ255" s="162"/>
      <c r="FK255" s="162"/>
      <c r="FL255" s="162"/>
      <c r="FM255" s="162"/>
      <c r="FN255" s="162"/>
      <c r="FO255" s="162"/>
      <c r="FP255" s="162"/>
      <c r="FQ255" s="162"/>
      <c r="FR255" s="162"/>
      <c r="FS255" s="162"/>
      <c r="FT255" s="162"/>
      <c r="FU255" s="162"/>
      <c r="FV255" s="162"/>
      <c r="FW255" s="162"/>
      <c r="FX255" s="162"/>
      <c r="FY255" s="162"/>
      <c r="FZ255" s="162"/>
      <c r="GA255" s="162"/>
      <c r="GB255" s="162"/>
      <c r="GC255" s="162"/>
      <c r="GD255" s="162"/>
      <c r="GE255" s="162"/>
      <c r="GF255" s="162"/>
      <c r="GG255" s="162"/>
      <c r="GH255" s="162"/>
      <c r="GI255" s="162"/>
      <c r="GJ255" s="162"/>
      <c r="GK255" s="162"/>
      <c r="GL255" s="162"/>
      <c r="GM255" s="162"/>
      <c r="GN255" s="162"/>
      <c r="GO255" s="162"/>
      <c r="GP255" s="162"/>
      <c r="GQ255" s="162"/>
      <c r="GR255" s="162"/>
      <c r="GS255" s="162"/>
      <c r="GT255" s="162"/>
      <c r="GU255" s="162"/>
      <c r="GV255" s="162"/>
      <c r="GW255" s="162"/>
      <c r="GX255" s="162"/>
      <c r="GY255" s="162"/>
      <c r="GZ255" s="162"/>
      <c r="HA255" s="162"/>
      <c r="HB255" s="162"/>
      <c r="HC255" s="162"/>
      <c r="HD255" s="162"/>
      <c r="HE255" s="162"/>
      <c r="HF255" s="162"/>
      <c r="HG255" s="162"/>
      <c r="HH255" s="162"/>
      <c r="HI255" s="162"/>
      <c r="HJ255" s="162"/>
      <c r="HK255" s="162"/>
      <c r="HL255" s="162"/>
      <c r="HM255" s="162"/>
      <c r="HN255" s="162"/>
      <c r="HO255" s="162"/>
      <c r="HP255" s="162"/>
      <c r="HQ255" s="162"/>
      <c r="HR255" s="162"/>
      <c r="HS255" s="162"/>
      <c r="HT255" s="162"/>
      <c r="HU255" s="162"/>
      <c r="HV255" s="162"/>
      <c r="HW255" s="162"/>
      <c r="HX255" s="162"/>
      <c r="HY255" s="162"/>
      <c r="HZ255" s="162"/>
      <c r="IA255" s="162"/>
      <c r="IB255" s="162"/>
      <c r="IC255" s="162"/>
      <c r="ID255" s="162"/>
      <c r="IE255" s="162"/>
      <c r="IF255" s="162"/>
      <c r="IG255" s="162"/>
      <c r="IH255" s="162"/>
      <c r="II255" s="162"/>
      <c r="IJ255" s="162"/>
      <c r="IK255" s="162"/>
      <c r="IL255" s="162"/>
      <c r="IM255" s="162"/>
      <c r="IN255" s="162"/>
    </row>
    <row r="256" ht="21">
      <c r="B256" s="196"/>
    </row>
    <row r="257" ht="21">
      <c r="B257" s="196"/>
    </row>
    <row r="258" spans="1:248" ht="21">
      <c r="A258" s="568"/>
      <c r="B258" s="568"/>
      <c r="C258" s="100"/>
      <c r="D258" s="100"/>
      <c r="E258" s="107"/>
      <c r="F258" s="100"/>
      <c r="G258" s="100"/>
      <c r="H258" s="100"/>
      <c r="I258" s="100"/>
      <c r="J258" s="100"/>
      <c r="K258" s="108"/>
      <c r="L258" s="109"/>
      <c r="M258" s="108"/>
      <c r="N258" s="108"/>
      <c r="O258" s="108"/>
      <c r="P258" s="99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0"/>
      <c r="EV258" s="100"/>
      <c r="EW258" s="100"/>
      <c r="EX258" s="100"/>
      <c r="EY258" s="100"/>
      <c r="EZ258" s="100"/>
      <c r="FA258" s="100"/>
      <c r="FB258" s="100"/>
      <c r="FC258" s="100"/>
      <c r="FD258" s="100"/>
      <c r="FE258" s="100"/>
      <c r="FF258" s="100"/>
      <c r="FG258" s="100"/>
      <c r="FH258" s="100"/>
      <c r="FI258" s="100"/>
      <c r="FJ258" s="100"/>
      <c r="FK258" s="100"/>
      <c r="FL258" s="100"/>
      <c r="FM258" s="100"/>
      <c r="FN258" s="100"/>
      <c r="FO258" s="100"/>
      <c r="FP258" s="100"/>
      <c r="FQ258" s="100"/>
      <c r="FR258" s="100"/>
      <c r="FS258" s="100"/>
      <c r="FT258" s="100"/>
      <c r="FU258" s="100"/>
      <c r="FV258" s="100"/>
      <c r="FW258" s="100"/>
      <c r="FX258" s="100"/>
      <c r="FY258" s="100"/>
      <c r="FZ258" s="100"/>
      <c r="GA258" s="100"/>
      <c r="GB258" s="100"/>
      <c r="GC258" s="100"/>
      <c r="GD258" s="100"/>
      <c r="GE258" s="100"/>
      <c r="GF258" s="100"/>
      <c r="GG258" s="100"/>
      <c r="GH258" s="100"/>
      <c r="GI258" s="100"/>
      <c r="GJ258" s="100"/>
      <c r="GK258" s="100"/>
      <c r="GL258" s="100"/>
      <c r="GM258" s="100"/>
      <c r="GN258" s="100"/>
      <c r="GO258" s="100"/>
      <c r="GP258" s="100"/>
      <c r="GQ258" s="100"/>
      <c r="GR258" s="100"/>
      <c r="GS258" s="100"/>
      <c r="GT258" s="100"/>
      <c r="GU258" s="100"/>
      <c r="GV258" s="100"/>
      <c r="GW258" s="100"/>
      <c r="GX258" s="100"/>
      <c r="GY258" s="100"/>
      <c r="GZ258" s="100"/>
      <c r="HA258" s="100"/>
      <c r="HB258" s="100"/>
      <c r="HC258" s="100"/>
      <c r="HD258" s="100"/>
      <c r="HE258" s="100"/>
      <c r="HF258" s="100"/>
      <c r="HG258" s="100"/>
      <c r="HH258" s="100"/>
      <c r="HI258" s="100"/>
      <c r="HJ258" s="100"/>
      <c r="HK258" s="100"/>
      <c r="HL258" s="100"/>
      <c r="HM258" s="100"/>
      <c r="HN258" s="100"/>
      <c r="HO258" s="100"/>
      <c r="HP258" s="100"/>
      <c r="HQ258" s="100"/>
      <c r="HR258" s="100"/>
      <c r="HS258" s="100"/>
      <c r="HT258" s="100"/>
      <c r="HU258" s="100"/>
      <c r="HV258" s="100"/>
      <c r="HW258" s="100"/>
      <c r="HX258" s="100"/>
      <c r="HY258" s="100"/>
      <c r="HZ258" s="100"/>
      <c r="IA258" s="100"/>
      <c r="IB258" s="100"/>
      <c r="IC258" s="100"/>
      <c r="ID258" s="100"/>
      <c r="IE258" s="100"/>
      <c r="IF258" s="100"/>
      <c r="IG258" s="100"/>
      <c r="IH258" s="100"/>
      <c r="II258" s="100"/>
      <c r="IJ258" s="100"/>
      <c r="IK258" s="100"/>
      <c r="IL258" s="100"/>
      <c r="IM258" s="100"/>
      <c r="IN258" s="100"/>
    </row>
    <row r="259" spans="1:8" ht="21">
      <c r="A259" s="569"/>
      <c r="B259" s="569"/>
      <c r="C259" s="569"/>
      <c r="D259" s="569"/>
      <c r="E259" s="569"/>
      <c r="F259" s="110"/>
      <c r="G259" s="110"/>
      <c r="H259" s="110"/>
    </row>
    <row r="260" spans="1:248" ht="21">
      <c r="A260" s="100"/>
      <c r="B260" s="100"/>
      <c r="C260" s="100"/>
      <c r="D260" s="100"/>
      <c r="E260" s="107"/>
      <c r="F260" s="100"/>
      <c r="G260" s="100"/>
      <c r="H260" s="100"/>
      <c r="I260" s="100"/>
      <c r="J260" s="100"/>
      <c r="K260" s="108"/>
      <c r="L260" s="109"/>
      <c r="M260" s="108"/>
      <c r="N260" s="108"/>
      <c r="O260" s="108"/>
      <c r="P260" s="99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  <c r="EN260" s="100"/>
      <c r="EO260" s="100"/>
      <c r="EP260" s="100"/>
      <c r="EQ260" s="100"/>
      <c r="ER260" s="100"/>
      <c r="ES260" s="100"/>
      <c r="ET260" s="100"/>
      <c r="EU260" s="100"/>
      <c r="EV260" s="100"/>
      <c r="EW260" s="100"/>
      <c r="EX260" s="100"/>
      <c r="EY260" s="100"/>
      <c r="EZ260" s="100"/>
      <c r="FA260" s="100"/>
      <c r="FB260" s="100"/>
      <c r="FC260" s="100"/>
      <c r="FD260" s="100"/>
      <c r="FE260" s="100"/>
      <c r="FF260" s="100"/>
      <c r="FG260" s="100"/>
      <c r="FH260" s="100"/>
      <c r="FI260" s="100"/>
      <c r="FJ260" s="100"/>
      <c r="FK260" s="100"/>
      <c r="FL260" s="100"/>
      <c r="FM260" s="100"/>
      <c r="FN260" s="100"/>
      <c r="FO260" s="100"/>
      <c r="FP260" s="100"/>
      <c r="FQ260" s="100"/>
      <c r="FR260" s="100"/>
      <c r="FS260" s="100"/>
      <c r="FT260" s="100"/>
      <c r="FU260" s="100"/>
      <c r="FV260" s="100"/>
      <c r="FW260" s="100"/>
      <c r="FX260" s="100"/>
      <c r="FY260" s="100"/>
      <c r="FZ260" s="100"/>
      <c r="GA260" s="100"/>
      <c r="GB260" s="100"/>
      <c r="GC260" s="100"/>
      <c r="GD260" s="100"/>
      <c r="GE260" s="100"/>
      <c r="GF260" s="100"/>
      <c r="GG260" s="100"/>
      <c r="GH260" s="100"/>
      <c r="GI260" s="100"/>
      <c r="GJ260" s="100"/>
      <c r="GK260" s="100"/>
      <c r="GL260" s="100"/>
      <c r="GM260" s="100"/>
      <c r="GN260" s="100"/>
      <c r="GO260" s="100"/>
      <c r="GP260" s="100"/>
      <c r="GQ260" s="100"/>
      <c r="GR260" s="100"/>
      <c r="GS260" s="100"/>
      <c r="GT260" s="100"/>
      <c r="GU260" s="100"/>
      <c r="GV260" s="100"/>
      <c r="GW260" s="100"/>
      <c r="GX260" s="100"/>
      <c r="GY260" s="100"/>
      <c r="GZ260" s="100"/>
      <c r="HA260" s="100"/>
      <c r="HB260" s="100"/>
      <c r="HC260" s="100"/>
      <c r="HD260" s="100"/>
      <c r="HE260" s="100"/>
      <c r="HF260" s="100"/>
      <c r="HG260" s="100"/>
      <c r="HH260" s="100"/>
      <c r="HI260" s="100"/>
      <c r="HJ260" s="100"/>
      <c r="HK260" s="100"/>
      <c r="HL260" s="100"/>
      <c r="HM260" s="100"/>
      <c r="HN260" s="100"/>
      <c r="HO260" s="100"/>
      <c r="HP260" s="100"/>
      <c r="HQ260" s="100"/>
      <c r="HR260" s="100"/>
      <c r="HS260" s="100"/>
      <c r="HT260" s="100"/>
      <c r="HU260" s="100"/>
      <c r="HV260" s="100"/>
      <c r="HW260" s="100"/>
      <c r="HX260" s="100"/>
      <c r="HY260" s="100"/>
      <c r="HZ260" s="100"/>
      <c r="IA260" s="100"/>
      <c r="IB260" s="100"/>
      <c r="IC260" s="100"/>
      <c r="ID260" s="100"/>
      <c r="IE260" s="100"/>
      <c r="IF260" s="100"/>
      <c r="IG260" s="100"/>
      <c r="IH260" s="100"/>
      <c r="II260" s="100"/>
      <c r="IJ260" s="100"/>
      <c r="IK260" s="100"/>
      <c r="IL260" s="100"/>
      <c r="IM260" s="100"/>
      <c r="IN260" s="100"/>
    </row>
  </sheetData>
  <sheetProtection/>
  <mergeCells count="6">
    <mergeCell ref="A1:R2"/>
    <mergeCell ref="C233:F233"/>
    <mergeCell ref="A258:B258"/>
    <mergeCell ref="A259:E259"/>
    <mergeCell ref="A4:K4"/>
    <mergeCell ref="D5:I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46"/>
  <sheetViews>
    <sheetView zoomScale="46" zoomScaleNormal="46" zoomScalePageLayoutView="0" workbookViewId="0" topLeftCell="A1">
      <selection activeCell="H238" sqref="H238"/>
    </sheetView>
  </sheetViews>
  <sheetFormatPr defaultColWidth="9.140625" defaultRowHeight="12.75"/>
  <cols>
    <col min="1" max="1" width="13.421875" style="242" customWidth="1"/>
    <col min="2" max="2" width="9.140625" style="242" customWidth="1"/>
    <col min="3" max="3" width="22.7109375" style="242" customWidth="1"/>
    <col min="4" max="4" width="24.140625" style="242" customWidth="1"/>
    <col min="5" max="5" width="14.8515625" style="242" customWidth="1"/>
    <col min="6" max="6" width="23.421875" style="476" customWidth="1"/>
    <col min="7" max="7" width="13.00390625" style="476" customWidth="1"/>
    <col min="8" max="8" width="13.57421875" style="476" customWidth="1"/>
    <col min="9" max="9" width="9.140625" style="242" customWidth="1"/>
    <col min="10" max="10" width="15.8515625" style="476" customWidth="1"/>
    <col min="11" max="11" width="13.28125" style="477" customWidth="1"/>
    <col min="12" max="12" width="19.00390625" style="478" customWidth="1"/>
    <col min="13" max="13" width="21.28125" style="477" customWidth="1"/>
    <col min="14" max="14" width="15.57421875" style="477" customWidth="1"/>
    <col min="15" max="15" width="19.57421875" style="477" customWidth="1"/>
    <col min="16" max="16" width="9.140625" style="81" customWidth="1"/>
    <col min="17" max="17" width="24.00390625" style="82" customWidth="1"/>
    <col min="18" max="18" width="16.00390625" style="82" customWidth="1"/>
    <col min="19" max="16384" width="9.140625" style="82" customWidth="1"/>
  </cols>
  <sheetData>
    <row r="1" spans="1:18" ht="42.75" customHeight="1">
      <c r="A1" s="561" t="s">
        <v>1013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21" customHeight="1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</row>
    <row r="3" spans="1:18" ht="224.25">
      <c r="A3" s="221" t="s">
        <v>1712</v>
      </c>
      <c r="B3" s="243" t="s">
        <v>1715</v>
      </c>
      <c r="C3" s="244" t="s">
        <v>260</v>
      </c>
      <c r="D3" s="245" t="s">
        <v>2097</v>
      </c>
      <c r="E3" s="246" t="s">
        <v>2633</v>
      </c>
      <c r="F3" s="245" t="s">
        <v>1716</v>
      </c>
      <c r="G3" s="247" t="s">
        <v>1125</v>
      </c>
      <c r="H3" s="247" t="s">
        <v>1126</v>
      </c>
      <c r="I3" s="247" t="s">
        <v>1717</v>
      </c>
      <c r="J3" s="247" t="s">
        <v>1718</v>
      </c>
      <c r="K3" s="248" t="s">
        <v>1719</v>
      </c>
      <c r="L3" s="249" t="s">
        <v>1720</v>
      </c>
      <c r="M3" s="248" t="s">
        <v>2002</v>
      </c>
      <c r="N3" s="248" t="s">
        <v>2632</v>
      </c>
      <c r="O3" s="247" t="s">
        <v>1218</v>
      </c>
      <c r="P3" s="88" t="s">
        <v>316</v>
      </c>
      <c r="Q3" s="89" t="s">
        <v>1011</v>
      </c>
      <c r="R3" s="89" t="s">
        <v>1012</v>
      </c>
    </row>
    <row r="4" spans="1:18" ht="30" customHeight="1">
      <c r="A4" s="576" t="s">
        <v>2326</v>
      </c>
      <c r="B4" s="577"/>
      <c r="C4" s="577"/>
      <c r="D4" s="577"/>
      <c r="E4" s="577"/>
      <c r="F4" s="577"/>
      <c r="G4" s="577"/>
      <c r="H4" s="577"/>
      <c r="I4" s="577"/>
      <c r="J4" s="578"/>
      <c r="K4" s="250"/>
      <c r="L4" s="251"/>
      <c r="M4" s="250"/>
      <c r="N4" s="250"/>
      <c r="O4" s="252"/>
      <c r="P4" s="112"/>
      <c r="Q4" s="113"/>
      <c r="R4" s="113"/>
    </row>
    <row r="5" spans="1:18" ht="69.75" customHeight="1">
      <c r="A5" s="222"/>
      <c r="B5" s="222" t="s">
        <v>2693</v>
      </c>
      <c r="C5" s="564" t="s">
        <v>1473</v>
      </c>
      <c r="D5" s="564"/>
      <c r="E5" s="254"/>
      <c r="F5" s="255"/>
      <c r="G5" s="255"/>
      <c r="H5" s="255"/>
      <c r="I5" s="256"/>
      <c r="J5" s="255"/>
      <c r="K5" s="250"/>
      <c r="L5" s="251"/>
      <c r="M5" s="250"/>
      <c r="N5" s="250"/>
      <c r="O5" s="250"/>
      <c r="P5" s="112"/>
      <c r="Q5" s="113"/>
      <c r="R5" s="113"/>
    </row>
    <row r="6" spans="1:18" ht="63">
      <c r="A6" s="223">
        <v>1</v>
      </c>
      <c r="B6" s="257" t="s">
        <v>972</v>
      </c>
      <c r="C6" s="257" t="s">
        <v>1116</v>
      </c>
      <c r="D6" s="257" t="s">
        <v>984</v>
      </c>
      <c r="E6" s="257">
        <v>1200</v>
      </c>
      <c r="F6" s="258" t="s">
        <v>1722</v>
      </c>
      <c r="G6" s="258"/>
      <c r="H6" s="258"/>
      <c r="I6" s="259" t="s">
        <v>1723</v>
      </c>
      <c r="J6" s="258" t="s">
        <v>1724</v>
      </c>
      <c r="K6" s="260">
        <v>6.45</v>
      </c>
      <c r="L6" s="261">
        <v>1.29</v>
      </c>
      <c r="M6" s="260">
        <v>7.2</v>
      </c>
      <c r="N6" s="260"/>
      <c r="O6" s="260">
        <v>6.45</v>
      </c>
      <c r="P6" s="119">
        <v>1</v>
      </c>
      <c r="Q6" s="113"/>
      <c r="R6" s="113"/>
    </row>
    <row r="7" spans="1:18" ht="21">
      <c r="A7" s="225"/>
      <c r="B7" s="137"/>
      <c r="C7" s="137"/>
      <c r="D7" s="137"/>
      <c r="E7" s="137"/>
      <c r="F7" s="111"/>
      <c r="G7" s="111"/>
      <c r="H7" s="272"/>
      <c r="I7" s="111"/>
      <c r="J7" s="111"/>
      <c r="K7" s="272"/>
      <c r="L7" s="273"/>
      <c r="M7" s="274"/>
      <c r="N7" s="272"/>
      <c r="O7" s="275"/>
      <c r="P7" s="114"/>
      <c r="Q7" s="114"/>
      <c r="R7" s="114"/>
    </row>
    <row r="8" spans="1:18" ht="63">
      <c r="A8" s="222">
        <v>2</v>
      </c>
      <c r="B8" s="254" t="s">
        <v>443</v>
      </c>
      <c r="C8" s="254" t="s">
        <v>1089</v>
      </c>
      <c r="D8" s="254" t="s">
        <v>2417</v>
      </c>
      <c r="E8" s="254">
        <v>20</v>
      </c>
      <c r="F8" s="255" t="s">
        <v>1725</v>
      </c>
      <c r="G8" s="255"/>
      <c r="H8" s="255"/>
      <c r="I8" s="256" t="s">
        <v>1726</v>
      </c>
      <c r="J8" s="255" t="s">
        <v>1724</v>
      </c>
      <c r="K8" s="250">
        <v>8.98</v>
      </c>
      <c r="L8" s="251">
        <v>8.98</v>
      </c>
      <c r="M8" s="250"/>
      <c r="N8" s="250"/>
      <c r="O8" s="250">
        <v>8.98</v>
      </c>
      <c r="P8" s="112">
        <v>1</v>
      </c>
      <c r="Q8" s="113"/>
      <c r="R8" s="113"/>
    </row>
    <row r="9" spans="1:18" ht="21">
      <c r="A9" s="225"/>
      <c r="B9" s="137"/>
      <c r="C9" s="137"/>
      <c r="D9" s="137"/>
      <c r="E9" s="137"/>
      <c r="F9" s="111"/>
      <c r="G9" s="111"/>
      <c r="H9" s="272"/>
      <c r="I9" s="111"/>
      <c r="J9" s="111"/>
      <c r="K9" s="272"/>
      <c r="L9" s="273"/>
      <c r="M9" s="274"/>
      <c r="N9" s="272"/>
      <c r="O9" s="275"/>
      <c r="P9" s="114"/>
      <c r="Q9" s="114"/>
      <c r="R9" s="114"/>
    </row>
    <row r="10" spans="1:18" ht="147">
      <c r="A10" s="226">
        <v>3</v>
      </c>
      <c r="B10" s="101" t="s">
        <v>443</v>
      </c>
      <c r="C10" s="101" t="s">
        <v>1089</v>
      </c>
      <c r="D10" s="101" t="s">
        <v>2418</v>
      </c>
      <c r="E10" s="101">
        <v>20</v>
      </c>
      <c r="F10" s="90" t="s">
        <v>1130</v>
      </c>
      <c r="G10" s="96" t="s">
        <v>1128</v>
      </c>
      <c r="H10" s="276">
        <v>14</v>
      </c>
      <c r="I10" s="90" t="s">
        <v>1129</v>
      </c>
      <c r="J10" s="90" t="s">
        <v>1124</v>
      </c>
      <c r="K10" s="276">
        <v>6.04</v>
      </c>
      <c r="L10" s="277">
        <v>0.3593</v>
      </c>
      <c r="M10" s="278"/>
      <c r="N10" s="276"/>
      <c r="O10" s="276">
        <v>6.04</v>
      </c>
      <c r="P10" s="120">
        <v>1</v>
      </c>
      <c r="Q10" s="120"/>
      <c r="R10" s="120"/>
    </row>
    <row r="11" spans="1:18" ht="21">
      <c r="A11" s="225"/>
      <c r="B11" s="137"/>
      <c r="C11" s="137"/>
      <c r="D11" s="137"/>
      <c r="E11" s="137"/>
      <c r="F11" s="111"/>
      <c r="G11" s="111"/>
      <c r="H11" s="272"/>
      <c r="I11" s="111"/>
      <c r="J11" s="111"/>
      <c r="K11" s="272"/>
      <c r="L11" s="273"/>
      <c r="M11" s="274"/>
      <c r="N11" s="272"/>
      <c r="O11" s="275"/>
      <c r="P11" s="114"/>
      <c r="Q11" s="114"/>
      <c r="R11" s="114"/>
    </row>
    <row r="12" spans="1:18" ht="147">
      <c r="A12" s="222">
        <v>4</v>
      </c>
      <c r="B12" s="254" t="s">
        <v>443</v>
      </c>
      <c r="C12" s="254" t="s">
        <v>1089</v>
      </c>
      <c r="D12" s="254" t="s">
        <v>666</v>
      </c>
      <c r="E12" s="254">
        <v>1300</v>
      </c>
      <c r="F12" s="96" t="s">
        <v>145</v>
      </c>
      <c r="G12" s="96"/>
      <c r="H12" s="96"/>
      <c r="I12" s="96" t="s">
        <v>146</v>
      </c>
      <c r="J12" s="279" t="s">
        <v>147</v>
      </c>
      <c r="K12" s="280">
        <v>66.6</v>
      </c>
      <c r="L12" s="281">
        <f>K12/10</f>
        <v>6.659999999999999</v>
      </c>
      <c r="M12" s="279">
        <v>82.26</v>
      </c>
      <c r="N12" s="279"/>
      <c r="O12" s="280">
        <v>66.6</v>
      </c>
      <c r="P12" s="112">
        <v>1</v>
      </c>
      <c r="Q12" s="113"/>
      <c r="R12" s="113"/>
    </row>
    <row r="13" spans="1:18" ht="21">
      <c r="A13" s="225"/>
      <c r="B13" s="137"/>
      <c r="C13" s="137"/>
      <c r="D13" s="137"/>
      <c r="E13" s="137"/>
      <c r="F13" s="111"/>
      <c r="G13" s="111"/>
      <c r="H13" s="111"/>
      <c r="I13" s="111"/>
      <c r="J13" s="272"/>
      <c r="K13" s="274"/>
      <c r="L13" s="273"/>
      <c r="M13" s="272"/>
      <c r="N13" s="272"/>
      <c r="O13" s="275"/>
      <c r="P13" s="114"/>
      <c r="Q13" s="114"/>
      <c r="R13" s="114"/>
    </row>
    <row r="14" spans="1:19" ht="147">
      <c r="A14" s="226">
        <v>5</v>
      </c>
      <c r="B14" s="101" t="s">
        <v>443</v>
      </c>
      <c r="C14" s="101" t="s">
        <v>1090</v>
      </c>
      <c r="D14" s="101" t="s">
        <v>953</v>
      </c>
      <c r="E14" s="101">
        <v>200</v>
      </c>
      <c r="F14" s="90" t="s">
        <v>1131</v>
      </c>
      <c r="G14" s="96" t="s">
        <v>1132</v>
      </c>
      <c r="H14" s="276">
        <v>28</v>
      </c>
      <c r="I14" s="90" t="s">
        <v>1129</v>
      </c>
      <c r="J14" s="90" t="s">
        <v>1124</v>
      </c>
      <c r="K14" s="276">
        <v>4.42</v>
      </c>
      <c r="L14" s="277">
        <v>0.1314</v>
      </c>
      <c r="M14" s="278">
        <v>9.11</v>
      </c>
      <c r="N14" s="282"/>
      <c r="O14" s="276">
        <v>4.42</v>
      </c>
      <c r="P14" s="120">
        <v>1</v>
      </c>
      <c r="Q14" s="120"/>
      <c r="R14" s="120"/>
      <c r="S14" s="121"/>
    </row>
    <row r="15" spans="1:18" ht="21">
      <c r="A15" s="225"/>
      <c r="B15" s="137"/>
      <c r="C15" s="137"/>
      <c r="D15" s="137"/>
      <c r="E15" s="137"/>
      <c r="F15" s="111"/>
      <c r="G15" s="111"/>
      <c r="H15" s="272"/>
      <c r="I15" s="111"/>
      <c r="J15" s="111"/>
      <c r="K15" s="272"/>
      <c r="L15" s="273"/>
      <c r="M15" s="274"/>
      <c r="N15" s="272"/>
      <c r="O15" s="275"/>
      <c r="P15" s="114"/>
      <c r="Q15" s="114"/>
      <c r="R15" s="114"/>
    </row>
    <row r="16" spans="1:18" ht="189">
      <c r="A16" s="222">
        <v>6</v>
      </c>
      <c r="B16" s="254" t="s">
        <v>443</v>
      </c>
      <c r="C16" s="254" t="s">
        <v>1090</v>
      </c>
      <c r="D16" s="254" t="s">
        <v>2849</v>
      </c>
      <c r="E16" s="291">
        <v>1300</v>
      </c>
      <c r="F16" s="96" t="s">
        <v>150</v>
      </c>
      <c r="G16" s="96"/>
      <c r="H16" s="96"/>
      <c r="I16" s="96" t="s">
        <v>151</v>
      </c>
      <c r="J16" s="279" t="s">
        <v>147</v>
      </c>
      <c r="K16" s="280">
        <v>27.3</v>
      </c>
      <c r="L16" s="281">
        <f>K16/10</f>
        <v>2.73</v>
      </c>
      <c r="M16" s="280">
        <v>47.04</v>
      </c>
      <c r="N16" s="250"/>
      <c r="O16" s="278">
        <v>27.3</v>
      </c>
      <c r="P16" s="120">
        <v>1</v>
      </c>
      <c r="Q16" s="120"/>
      <c r="R16" s="120"/>
    </row>
    <row r="17" spans="1:18" ht="21">
      <c r="A17" s="225"/>
      <c r="B17" s="137"/>
      <c r="C17" s="137"/>
      <c r="D17" s="137"/>
      <c r="E17" s="137"/>
      <c r="F17" s="111"/>
      <c r="G17" s="111"/>
      <c r="H17" s="111"/>
      <c r="I17" s="111"/>
      <c r="J17" s="272"/>
      <c r="K17" s="274"/>
      <c r="L17" s="273"/>
      <c r="M17" s="274"/>
      <c r="N17" s="292"/>
      <c r="O17" s="293"/>
      <c r="P17" s="114"/>
      <c r="Q17" s="114"/>
      <c r="R17" s="114"/>
    </row>
    <row r="18" spans="1:18" ht="105">
      <c r="A18" s="222">
        <v>7</v>
      </c>
      <c r="B18" s="254" t="s">
        <v>443</v>
      </c>
      <c r="C18" s="254" t="s">
        <v>1440</v>
      </c>
      <c r="D18" s="254" t="s">
        <v>2848</v>
      </c>
      <c r="E18" s="254">
        <v>10</v>
      </c>
      <c r="F18" s="96" t="s">
        <v>152</v>
      </c>
      <c r="G18" s="96"/>
      <c r="H18" s="96"/>
      <c r="I18" s="96" t="s">
        <v>153</v>
      </c>
      <c r="J18" s="279" t="s">
        <v>147</v>
      </c>
      <c r="K18" s="280">
        <v>9</v>
      </c>
      <c r="L18" s="281">
        <f>K18/30</f>
        <v>0.3</v>
      </c>
      <c r="M18" s="279">
        <v>10.36</v>
      </c>
      <c r="N18" s="279"/>
      <c r="O18" s="280">
        <v>9</v>
      </c>
      <c r="P18" s="112">
        <v>1</v>
      </c>
      <c r="Q18" s="113"/>
      <c r="R18" s="113"/>
    </row>
    <row r="19" spans="1:18" ht="21">
      <c r="A19" s="225"/>
      <c r="B19" s="137"/>
      <c r="C19" s="137"/>
      <c r="D19" s="137"/>
      <c r="E19" s="137"/>
      <c r="F19" s="111"/>
      <c r="G19" s="111"/>
      <c r="H19" s="272"/>
      <c r="I19" s="111"/>
      <c r="J19" s="111"/>
      <c r="K19" s="272"/>
      <c r="L19" s="273"/>
      <c r="M19" s="274"/>
      <c r="N19" s="272"/>
      <c r="O19" s="275"/>
      <c r="P19" s="114"/>
      <c r="Q19" s="114"/>
      <c r="R19" s="114"/>
    </row>
    <row r="20" spans="1:18" ht="126">
      <c r="A20" s="226">
        <v>8</v>
      </c>
      <c r="B20" s="101" t="s">
        <v>443</v>
      </c>
      <c r="C20" s="101" t="s">
        <v>893</v>
      </c>
      <c r="D20" s="101" t="s">
        <v>896</v>
      </c>
      <c r="E20" s="101">
        <v>10</v>
      </c>
      <c r="F20" s="90" t="s">
        <v>1135</v>
      </c>
      <c r="G20" s="96" t="s">
        <v>1136</v>
      </c>
      <c r="H20" s="276">
        <v>30</v>
      </c>
      <c r="I20" s="90" t="s">
        <v>1137</v>
      </c>
      <c r="J20" s="90" t="s">
        <v>1124</v>
      </c>
      <c r="K20" s="276">
        <v>2.82</v>
      </c>
      <c r="L20" s="277">
        <v>0.0783</v>
      </c>
      <c r="M20" s="278"/>
      <c r="N20" s="282"/>
      <c r="O20" s="276">
        <v>2.82</v>
      </c>
      <c r="P20" s="112">
        <v>1</v>
      </c>
      <c r="Q20" s="113"/>
      <c r="R20" s="113"/>
    </row>
    <row r="21" spans="1:18" ht="21">
      <c r="A21" s="225"/>
      <c r="B21" s="137"/>
      <c r="C21" s="137"/>
      <c r="D21" s="137"/>
      <c r="E21" s="137"/>
      <c r="F21" s="111"/>
      <c r="G21" s="111"/>
      <c r="H21" s="272"/>
      <c r="I21" s="111"/>
      <c r="J21" s="111"/>
      <c r="K21" s="272"/>
      <c r="L21" s="273"/>
      <c r="M21" s="274"/>
      <c r="N21" s="294"/>
      <c r="O21" s="272"/>
      <c r="P21" s="114"/>
      <c r="Q21" s="114"/>
      <c r="R21" s="114"/>
    </row>
    <row r="22" spans="1:18" ht="147">
      <c r="A22" s="226">
        <v>9</v>
      </c>
      <c r="B22" s="101" t="s">
        <v>443</v>
      </c>
      <c r="C22" s="101" t="s">
        <v>893</v>
      </c>
      <c r="D22" s="101" t="s">
        <v>1414</v>
      </c>
      <c r="E22" s="101">
        <v>20</v>
      </c>
      <c r="F22" s="90" t="s">
        <v>1138</v>
      </c>
      <c r="G22" s="96" t="s">
        <v>1128</v>
      </c>
      <c r="H22" s="276">
        <v>1</v>
      </c>
      <c r="I22" s="90" t="s">
        <v>1139</v>
      </c>
      <c r="J22" s="90" t="s">
        <v>1124</v>
      </c>
      <c r="K22" s="276">
        <v>3.78</v>
      </c>
      <c r="L22" s="277">
        <v>3.15</v>
      </c>
      <c r="M22" s="278">
        <v>7.38</v>
      </c>
      <c r="N22" s="282"/>
      <c r="O22" s="276">
        <v>3.78</v>
      </c>
      <c r="P22" s="120">
        <v>1</v>
      </c>
      <c r="Q22" s="120"/>
      <c r="R22" s="120"/>
    </row>
    <row r="23" spans="1:18" ht="21">
      <c r="A23" s="225"/>
      <c r="B23" s="137"/>
      <c r="C23" s="137"/>
      <c r="D23" s="137"/>
      <c r="E23" s="137"/>
      <c r="F23" s="111"/>
      <c r="G23" s="111"/>
      <c r="H23" s="272"/>
      <c r="I23" s="111"/>
      <c r="J23" s="111"/>
      <c r="K23" s="272"/>
      <c r="L23" s="273"/>
      <c r="M23" s="274"/>
      <c r="N23" s="294"/>
      <c r="O23" s="272"/>
      <c r="P23" s="114"/>
      <c r="Q23" s="114"/>
      <c r="R23" s="114"/>
    </row>
    <row r="24" spans="1:18" ht="147">
      <c r="A24" s="226">
        <v>10</v>
      </c>
      <c r="B24" s="101" t="s">
        <v>1091</v>
      </c>
      <c r="C24" s="101" t="s">
        <v>1092</v>
      </c>
      <c r="D24" s="101" t="s">
        <v>2850</v>
      </c>
      <c r="E24" s="101">
        <v>3</v>
      </c>
      <c r="F24" s="90" t="s">
        <v>1140</v>
      </c>
      <c r="G24" s="96" t="s">
        <v>1141</v>
      </c>
      <c r="H24" s="276">
        <v>25</v>
      </c>
      <c r="I24" s="90" t="s">
        <v>1142</v>
      </c>
      <c r="J24" s="90" t="s">
        <v>1124</v>
      </c>
      <c r="K24" s="276">
        <v>3.04</v>
      </c>
      <c r="L24" s="277">
        <v>0.1012</v>
      </c>
      <c r="M24" s="278"/>
      <c r="N24" s="282"/>
      <c r="O24" s="276">
        <v>3.04</v>
      </c>
      <c r="P24" s="120">
        <v>1</v>
      </c>
      <c r="Q24" s="120"/>
      <c r="R24" s="120"/>
    </row>
    <row r="25" spans="1:18" ht="21">
      <c r="A25" s="225"/>
      <c r="B25" s="137"/>
      <c r="C25" s="137"/>
      <c r="D25" s="137"/>
      <c r="E25" s="137"/>
      <c r="F25" s="111"/>
      <c r="G25" s="111"/>
      <c r="H25" s="272"/>
      <c r="I25" s="111"/>
      <c r="J25" s="111"/>
      <c r="K25" s="272"/>
      <c r="L25" s="273"/>
      <c r="M25" s="274"/>
      <c r="N25" s="294"/>
      <c r="O25" s="272"/>
      <c r="P25" s="114"/>
      <c r="Q25" s="114"/>
      <c r="R25" s="114"/>
    </row>
    <row r="26" spans="1:18" ht="88.5" customHeight="1">
      <c r="A26" s="222"/>
      <c r="B26" s="222" t="s">
        <v>1093</v>
      </c>
      <c r="C26" s="564" t="s">
        <v>869</v>
      </c>
      <c r="D26" s="564"/>
      <c r="E26" s="254"/>
      <c r="F26" s="255"/>
      <c r="G26" s="255"/>
      <c r="H26" s="255"/>
      <c r="I26" s="256"/>
      <c r="J26" s="255"/>
      <c r="K26" s="250"/>
      <c r="L26" s="251"/>
      <c r="M26" s="250"/>
      <c r="N26" s="290"/>
      <c r="O26" s="250"/>
      <c r="P26" s="112"/>
      <c r="Q26" s="113"/>
      <c r="R26" s="113"/>
    </row>
    <row r="27" spans="1:18" ht="88.5" customHeight="1">
      <c r="A27" s="226">
        <v>11</v>
      </c>
      <c r="B27" s="101" t="s">
        <v>1632</v>
      </c>
      <c r="C27" s="101" t="s">
        <v>1633</v>
      </c>
      <c r="D27" s="101" t="s">
        <v>1634</v>
      </c>
      <c r="E27" s="101">
        <v>7</v>
      </c>
      <c r="F27" s="90" t="s">
        <v>1143</v>
      </c>
      <c r="G27" s="96" t="s">
        <v>1144</v>
      </c>
      <c r="H27" s="276">
        <v>30</v>
      </c>
      <c r="I27" s="90" t="s">
        <v>1145</v>
      </c>
      <c r="J27" s="90" t="s">
        <v>1124</v>
      </c>
      <c r="K27" s="276">
        <v>15.92</v>
      </c>
      <c r="L27" s="277">
        <v>0.4423</v>
      </c>
      <c r="M27" s="278"/>
      <c r="N27" s="282"/>
      <c r="O27" s="276">
        <v>15.92</v>
      </c>
      <c r="P27" s="112">
        <v>1</v>
      </c>
      <c r="Q27" s="113"/>
      <c r="R27" s="113"/>
    </row>
    <row r="28" spans="1:18" ht="21">
      <c r="A28" s="225"/>
      <c r="B28" s="137"/>
      <c r="C28" s="137"/>
      <c r="D28" s="137"/>
      <c r="E28" s="137"/>
      <c r="F28" s="111"/>
      <c r="G28" s="111"/>
      <c r="H28" s="272"/>
      <c r="I28" s="111"/>
      <c r="J28" s="111"/>
      <c r="K28" s="272"/>
      <c r="L28" s="273"/>
      <c r="M28" s="274"/>
      <c r="N28" s="294"/>
      <c r="O28" s="272"/>
      <c r="P28" s="114"/>
      <c r="Q28" s="114"/>
      <c r="R28" s="114"/>
    </row>
    <row r="29" spans="1:18" ht="105">
      <c r="A29" s="226">
        <v>12</v>
      </c>
      <c r="B29" s="101" t="s">
        <v>1094</v>
      </c>
      <c r="C29" s="101" t="s">
        <v>2231</v>
      </c>
      <c r="D29" s="101" t="s">
        <v>2245</v>
      </c>
      <c r="E29" s="101">
        <v>2000</v>
      </c>
      <c r="F29" s="90" t="s">
        <v>1146</v>
      </c>
      <c r="G29" s="96" t="s">
        <v>1147</v>
      </c>
      <c r="H29" s="276">
        <v>25</v>
      </c>
      <c r="I29" s="90" t="s">
        <v>1148</v>
      </c>
      <c r="J29" s="90" t="s">
        <v>1124</v>
      </c>
      <c r="K29" s="276">
        <v>8.54</v>
      </c>
      <c r="L29" s="277">
        <v>0.2848</v>
      </c>
      <c r="M29" s="278">
        <v>9.04</v>
      </c>
      <c r="N29" s="282"/>
      <c r="O29" s="276">
        <v>8.54</v>
      </c>
      <c r="P29" s="112">
        <v>1</v>
      </c>
      <c r="Q29" s="113"/>
      <c r="R29" s="113"/>
    </row>
    <row r="30" spans="1:18" ht="21">
      <c r="A30" s="225"/>
      <c r="B30" s="137"/>
      <c r="C30" s="137"/>
      <c r="D30" s="137"/>
      <c r="E30" s="137"/>
      <c r="F30" s="111"/>
      <c r="G30" s="111"/>
      <c r="H30" s="272"/>
      <c r="I30" s="111"/>
      <c r="J30" s="111"/>
      <c r="K30" s="272"/>
      <c r="L30" s="273"/>
      <c r="M30" s="274"/>
      <c r="N30" s="294"/>
      <c r="O30" s="272"/>
      <c r="P30" s="114"/>
      <c r="Q30" s="114"/>
      <c r="R30" s="114"/>
    </row>
    <row r="31" spans="1:18" ht="63">
      <c r="A31" s="222">
        <v>13</v>
      </c>
      <c r="B31" s="254" t="s">
        <v>1094</v>
      </c>
      <c r="C31" s="254" t="s">
        <v>2231</v>
      </c>
      <c r="D31" s="254" t="s">
        <v>2851</v>
      </c>
      <c r="E31" s="254">
        <v>10</v>
      </c>
      <c r="F31" s="255" t="s">
        <v>1737</v>
      </c>
      <c r="G31" s="255"/>
      <c r="H31" s="255"/>
      <c r="I31" s="256" t="s">
        <v>1726</v>
      </c>
      <c r="J31" s="255" t="s">
        <v>1724</v>
      </c>
      <c r="K31" s="250">
        <v>2.69</v>
      </c>
      <c r="L31" s="251">
        <v>2.69</v>
      </c>
      <c r="M31" s="250"/>
      <c r="N31" s="290"/>
      <c r="O31" s="250">
        <v>2.69</v>
      </c>
      <c r="P31" s="112">
        <v>1</v>
      </c>
      <c r="Q31" s="113"/>
      <c r="R31" s="113"/>
    </row>
    <row r="32" spans="1:18" ht="21">
      <c r="A32" s="225"/>
      <c r="B32" s="137"/>
      <c r="C32" s="137"/>
      <c r="D32" s="137"/>
      <c r="E32" s="137"/>
      <c r="F32" s="111"/>
      <c r="G32" s="111"/>
      <c r="H32" s="272"/>
      <c r="I32" s="111"/>
      <c r="J32" s="111"/>
      <c r="K32" s="272"/>
      <c r="L32" s="273"/>
      <c r="M32" s="274"/>
      <c r="N32" s="294"/>
      <c r="O32" s="272"/>
      <c r="P32" s="114"/>
      <c r="Q32" s="114"/>
      <c r="R32" s="114"/>
    </row>
    <row r="33" spans="1:18" ht="63">
      <c r="A33" s="222">
        <v>14</v>
      </c>
      <c r="B33" s="254" t="s">
        <v>1094</v>
      </c>
      <c r="C33" s="254" t="s">
        <v>935</v>
      </c>
      <c r="D33" s="254" t="s">
        <v>2246</v>
      </c>
      <c r="E33" s="254">
        <v>100</v>
      </c>
      <c r="F33" s="255" t="s">
        <v>1738</v>
      </c>
      <c r="G33" s="255"/>
      <c r="H33" s="255"/>
      <c r="I33" s="256" t="s">
        <v>1723</v>
      </c>
      <c r="J33" s="255" t="s">
        <v>1724</v>
      </c>
      <c r="K33" s="250">
        <v>6.4</v>
      </c>
      <c r="L33" s="251">
        <v>0.64</v>
      </c>
      <c r="M33" s="250">
        <v>6.54</v>
      </c>
      <c r="N33" s="290"/>
      <c r="O33" s="250">
        <v>6.4</v>
      </c>
      <c r="P33" s="112">
        <v>1</v>
      </c>
      <c r="Q33" s="113"/>
      <c r="R33" s="113"/>
    </row>
    <row r="34" spans="1:18" ht="21">
      <c r="A34" s="225"/>
      <c r="B34" s="137"/>
      <c r="C34" s="137"/>
      <c r="D34" s="137"/>
      <c r="E34" s="137"/>
      <c r="F34" s="296"/>
      <c r="G34" s="296"/>
      <c r="H34" s="296"/>
      <c r="I34" s="297"/>
      <c r="J34" s="296"/>
      <c r="K34" s="292"/>
      <c r="L34" s="298"/>
      <c r="M34" s="292"/>
      <c r="N34" s="299"/>
      <c r="O34" s="292"/>
      <c r="P34" s="114"/>
      <c r="Q34" s="114"/>
      <c r="R34" s="114"/>
    </row>
    <row r="35" spans="1:18" ht="63">
      <c r="A35" s="222">
        <v>15</v>
      </c>
      <c r="B35" s="254" t="s">
        <v>1094</v>
      </c>
      <c r="C35" s="254" t="s">
        <v>935</v>
      </c>
      <c r="D35" s="254" t="s">
        <v>2852</v>
      </c>
      <c r="E35" s="254">
        <v>2</v>
      </c>
      <c r="F35" s="255" t="s">
        <v>1739</v>
      </c>
      <c r="G35" s="255"/>
      <c r="H35" s="255"/>
      <c r="I35" s="256" t="s">
        <v>1726</v>
      </c>
      <c r="J35" s="255" t="s">
        <v>1724</v>
      </c>
      <c r="K35" s="250">
        <v>2.76</v>
      </c>
      <c r="L35" s="251">
        <v>2.76</v>
      </c>
      <c r="M35" s="250">
        <v>2.78</v>
      </c>
      <c r="N35" s="290"/>
      <c r="O35" s="250">
        <v>2.76</v>
      </c>
      <c r="P35" s="112">
        <v>1</v>
      </c>
      <c r="Q35" s="113"/>
      <c r="R35" s="113"/>
    </row>
    <row r="36" spans="1:18" ht="21">
      <c r="A36" s="225"/>
      <c r="B36" s="137"/>
      <c r="C36" s="137"/>
      <c r="D36" s="137"/>
      <c r="E36" s="137"/>
      <c r="F36" s="296"/>
      <c r="G36" s="296"/>
      <c r="H36" s="296"/>
      <c r="I36" s="297"/>
      <c r="J36" s="296"/>
      <c r="K36" s="292"/>
      <c r="L36" s="298"/>
      <c r="M36" s="292"/>
      <c r="N36" s="299"/>
      <c r="O36" s="292"/>
      <c r="P36" s="114"/>
      <c r="Q36" s="114"/>
      <c r="R36" s="114"/>
    </row>
    <row r="37" spans="1:18" ht="81.75">
      <c r="A37" s="222">
        <v>16</v>
      </c>
      <c r="B37" s="254" t="s">
        <v>936</v>
      </c>
      <c r="C37" s="254" t="s">
        <v>2252</v>
      </c>
      <c r="D37" s="254" t="s">
        <v>1431</v>
      </c>
      <c r="E37" s="254">
        <v>700</v>
      </c>
      <c r="F37" s="255" t="s">
        <v>1740</v>
      </c>
      <c r="G37" s="255"/>
      <c r="H37" s="255"/>
      <c r="I37" s="256" t="s">
        <v>1723</v>
      </c>
      <c r="J37" s="255" t="s">
        <v>1724</v>
      </c>
      <c r="K37" s="250">
        <v>9.3</v>
      </c>
      <c r="L37" s="251">
        <v>0.93</v>
      </c>
      <c r="M37" s="250">
        <v>9.38</v>
      </c>
      <c r="N37" s="290"/>
      <c r="O37" s="250">
        <v>9.3</v>
      </c>
      <c r="P37" s="112">
        <v>1</v>
      </c>
      <c r="Q37" s="113"/>
      <c r="R37" s="113"/>
    </row>
    <row r="38" spans="1:18" ht="21">
      <c r="A38" s="225"/>
      <c r="B38" s="137"/>
      <c r="C38" s="137"/>
      <c r="D38" s="137"/>
      <c r="E38" s="137"/>
      <c r="F38" s="296"/>
      <c r="G38" s="296"/>
      <c r="H38" s="296"/>
      <c r="I38" s="297"/>
      <c r="J38" s="296"/>
      <c r="K38" s="292"/>
      <c r="L38" s="298"/>
      <c r="M38" s="292"/>
      <c r="N38" s="299"/>
      <c r="O38" s="292"/>
      <c r="P38" s="114"/>
      <c r="Q38" s="114"/>
      <c r="R38" s="114"/>
    </row>
    <row r="39" spans="1:18" ht="61.5">
      <c r="A39" s="222">
        <v>17</v>
      </c>
      <c r="B39" s="254" t="s">
        <v>936</v>
      </c>
      <c r="C39" s="91" t="s">
        <v>2677</v>
      </c>
      <c r="D39" s="91" t="s">
        <v>2678</v>
      </c>
      <c r="E39" s="254">
        <v>40</v>
      </c>
      <c r="F39" s="255" t="s">
        <v>1741</v>
      </c>
      <c r="G39" s="255"/>
      <c r="H39" s="255"/>
      <c r="I39" s="256" t="s">
        <v>1726</v>
      </c>
      <c r="J39" s="255" t="s">
        <v>1724</v>
      </c>
      <c r="K39" s="250">
        <v>11.86</v>
      </c>
      <c r="L39" s="251">
        <v>11.86</v>
      </c>
      <c r="M39" s="250"/>
      <c r="N39" s="290"/>
      <c r="O39" s="250">
        <v>11.86</v>
      </c>
      <c r="P39" s="112">
        <v>1</v>
      </c>
      <c r="Q39" s="113"/>
      <c r="R39" s="113"/>
    </row>
    <row r="40" spans="1:18" ht="21">
      <c r="A40" s="225"/>
      <c r="B40" s="137"/>
      <c r="C40" s="123"/>
      <c r="D40" s="123"/>
      <c r="E40" s="137"/>
      <c r="F40" s="111"/>
      <c r="G40" s="111"/>
      <c r="H40" s="272"/>
      <c r="I40" s="111"/>
      <c r="J40" s="111"/>
      <c r="K40" s="272"/>
      <c r="L40" s="273"/>
      <c r="M40" s="274"/>
      <c r="N40" s="294"/>
      <c r="O40" s="272"/>
      <c r="P40" s="114"/>
      <c r="Q40" s="114"/>
      <c r="R40" s="114"/>
    </row>
    <row r="41" spans="1:18" ht="81.75">
      <c r="A41" s="222">
        <v>18</v>
      </c>
      <c r="B41" s="254" t="s">
        <v>2283</v>
      </c>
      <c r="C41" s="254" t="s">
        <v>2651</v>
      </c>
      <c r="D41" s="254" t="s">
        <v>1432</v>
      </c>
      <c r="E41" s="254">
        <v>250</v>
      </c>
      <c r="F41" s="300" t="s">
        <v>533</v>
      </c>
      <c r="G41" s="96"/>
      <c r="H41" s="276"/>
      <c r="I41" s="300" t="s">
        <v>534</v>
      </c>
      <c r="J41" s="301" t="s">
        <v>535</v>
      </c>
      <c r="K41" s="301">
        <v>11.399999999999999</v>
      </c>
      <c r="L41" s="301">
        <v>1.14</v>
      </c>
      <c r="M41" s="301">
        <v>12.8</v>
      </c>
      <c r="N41" s="302">
        <v>12.8</v>
      </c>
      <c r="O41" s="309">
        <v>11.4</v>
      </c>
      <c r="P41" s="120">
        <v>1</v>
      </c>
      <c r="Q41" s="120"/>
      <c r="R41" s="120"/>
    </row>
    <row r="42" spans="1:18" ht="21">
      <c r="A42" s="225"/>
      <c r="B42" s="137"/>
      <c r="C42" s="137"/>
      <c r="D42" s="137"/>
      <c r="E42" s="137"/>
      <c r="F42" s="303"/>
      <c r="G42" s="111"/>
      <c r="H42" s="272"/>
      <c r="I42" s="303"/>
      <c r="J42" s="304"/>
      <c r="K42" s="304"/>
      <c r="L42" s="304"/>
      <c r="M42" s="304"/>
      <c r="N42" s="305"/>
      <c r="O42" s="304"/>
      <c r="P42" s="114"/>
      <c r="Q42" s="114"/>
      <c r="R42" s="114"/>
    </row>
    <row r="43" spans="1:18" ht="63">
      <c r="A43" s="222">
        <v>19</v>
      </c>
      <c r="B43" s="254" t="s">
        <v>2283</v>
      </c>
      <c r="C43" s="254" t="s">
        <v>2651</v>
      </c>
      <c r="D43" s="254" t="s">
        <v>2853</v>
      </c>
      <c r="E43" s="254">
        <v>10</v>
      </c>
      <c r="F43" s="255" t="s">
        <v>1743</v>
      </c>
      <c r="G43" s="255"/>
      <c r="H43" s="255"/>
      <c r="I43" s="256" t="s">
        <v>1744</v>
      </c>
      <c r="J43" s="255" t="s">
        <v>1724</v>
      </c>
      <c r="K43" s="250">
        <v>2.8</v>
      </c>
      <c r="L43" s="251">
        <v>2.8</v>
      </c>
      <c r="M43" s="250"/>
      <c r="N43" s="290"/>
      <c r="O43" s="250">
        <v>2.8</v>
      </c>
      <c r="P43" s="112">
        <v>1</v>
      </c>
      <c r="Q43" s="113"/>
      <c r="R43" s="113"/>
    </row>
    <row r="44" spans="1:18" ht="21">
      <c r="A44" s="225"/>
      <c r="B44" s="137"/>
      <c r="C44" s="137"/>
      <c r="D44" s="137"/>
      <c r="E44" s="137"/>
      <c r="F44" s="296"/>
      <c r="G44" s="296"/>
      <c r="H44" s="296"/>
      <c r="I44" s="297"/>
      <c r="J44" s="296"/>
      <c r="K44" s="292"/>
      <c r="L44" s="298"/>
      <c r="M44" s="292"/>
      <c r="N44" s="299"/>
      <c r="O44" s="292"/>
      <c r="P44" s="114"/>
      <c r="Q44" s="114"/>
      <c r="R44" s="114"/>
    </row>
    <row r="45" spans="1:18" ht="210">
      <c r="A45" s="222">
        <v>20</v>
      </c>
      <c r="B45" s="254" t="s">
        <v>2284</v>
      </c>
      <c r="C45" s="164" t="s">
        <v>2652</v>
      </c>
      <c r="D45" s="254" t="s">
        <v>2706</v>
      </c>
      <c r="E45" s="254">
        <v>250</v>
      </c>
      <c r="F45" s="255" t="s">
        <v>1745</v>
      </c>
      <c r="G45" s="255"/>
      <c r="H45" s="255"/>
      <c r="I45" s="256" t="s">
        <v>1723</v>
      </c>
      <c r="J45" s="255" t="s">
        <v>1724</v>
      </c>
      <c r="K45" s="250">
        <v>5.05</v>
      </c>
      <c r="L45" s="251">
        <v>1.01</v>
      </c>
      <c r="M45" s="250"/>
      <c r="N45" s="290"/>
      <c r="O45" s="250">
        <v>5.05</v>
      </c>
      <c r="P45" s="112">
        <v>1</v>
      </c>
      <c r="Q45" s="113"/>
      <c r="R45" s="113"/>
    </row>
    <row r="46" spans="1:18" ht="21">
      <c r="A46" s="225"/>
      <c r="B46" s="137"/>
      <c r="C46" s="168"/>
      <c r="D46" s="137"/>
      <c r="E46" s="137"/>
      <c r="F46" s="296"/>
      <c r="G46" s="296"/>
      <c r="H46" s="296"/>
      <c r="I46" s="297"/>
      <c r="J46" s="296"/>
      <c r="K46" s="292"/>
      <c r="L46" s="298"/>
      <c r="M46" s="292"/>
      <c r="N46" s="299"/>
      <c r="O46" s="292"/>
      <c r="P46" s="114"/>
      <c r="Q46" s="114"/>
      <c r="R46" s="114"/>
    </row>
    <row r="47" spans="1:18" ht="168">
      <c r="A47" s="226">
        <v>21</v>
      </c>
      <c r="B47" s="101" t="s">
        <v>2284</v>
      </c>
      <c r="C47" s="195" t="s">
        <v>2652</v>
      </c>
      <c r="D47" s="101" t="s">
        <v>2854</v>
      </c>
      <c r="E47" s="101">
        <v>100</v>
      </c>
      <c r="F47" s="90" t="s">
        <v>1156</v>
      </c>
      <c r="G47" s="96" t="s">
        <v>1157</v>
      </c>
      <c r="H47" s="276">
        <v>20</v>
      </c>
      <c r="I47" s="90" t="s">
        <v>1150</v>
      </c>
      <c r="J47" s="90" t="s">
        <v>1124</v>
      </c>
      <c r="K47" s="276">
        <v>3.74</v>
      </c>
      <c r="L47" s="277">
        <v>0.156</v>
      </c>
      <c r="M47" s="278"/>
      <c r="N47" s="306"/>
      <c r="O47" s="307">
        <v>3.74</v>
      </c>
      <c r="P47" s="120">
        <v>1</v>
      </c>
      <c r="Q47" s="120"/>
      <c r="R47" s="120"/>
    </row>
    <row r="48" spans="1:18" ht="21">
      <c r="A48" s="225"/>
      <c r="B48" s="137"/>
      <c r="C48" s="168"/>
      <c r="D48" s="137"/>
      <c r="E48" s="137"/>
      <c r="F48" s="111"/>
      <c r="G48" s="111"/>
      <c r="H48" s="272"/>
      <c r="I48" s="111"/>
      <c r="J48" s="111"/>
      <c r="K48" s="272"/>
      <c r="L48" s="273"/>
      <c r="M48" s="274"/>
      <c r="N48" s="294"/>
      <c r="O48" s="272"/>
      <c r="P48" s="114"/>
      <c r="Q48" s="114"/>
      <c r="R48" s="114"/>
    </row>
    <row r="49" spans="1:18" ht="61.5">
      <c r="A49" s="222">
        <v>22</v>
      </c>
      <c r="B49" s="254" t="s">
        <v>1420</v>
      </c>
      <c r="C49" s="254" t="s">
        <v>2287</v>
      </c>
      <c r="D49" s="254" t="s">
        <v>2855</v>
      </c>
      <c r="E49" s="254">
        <v>5</v>
      </c>
      <c r="F49" s="255" t="s">
        <v>1747</v>
      </c>
      <c r="G49" s="255"/>
      <c r="H49" s="255"/>
      <c r="I49" s="256" t="s">
        <v>1726</v>
      </c>
      <c r="J49" s="255" t="s">
        <v>1724</v>
      </c>
      <c r="K49" s="250">
        <v>3.36</v>
      </c>
      <c r="L49" s="251">
        <v>3.36</v>
      </c>
      <c r="M49" s="250"/>
      <c r="N49" s="290"/>
      <c r="O49" s="250">
        <v>3.36</v>
      </c>
      <c r="P49" s="112">
        <v>1</v>
      </c>
      <c r="Q49" s="113"/>
      <c r="R49" s="113"/>
    </row>
    <row r="50" spans="1:18" ht="21">
      <c r="A50" s="225"/>
      <c r="B50" s="137"/>
      <c r="C50" s="137"/>
      <c r="D50" s="137"/>
      <c r="E50" s="137"/>
      <c r="F50" s="111"/>
      <c r="G50" s="111"/>
      <c r="H50" s="272"/>
      <c r="I50" s="111"/>
      <c r="J50" s="111"/>
      <c r="K50" s="272"/>
      <c r="L50" s="273"/>
      <c r="M50" s="274"/>
      <c r="N50" s="294"/>
      <c r="O50" s="272"/>
      <c r="P50" s="114"/>
      <c r="Q50" s="114"/>
      <c r="R50" s="114"/>
    </row>
    <row r="51" spans="1:18" ht="105">
      <c r="A51" s="226">
        <v>23</v>
      </c>
      <c r="B51" s="101" t="s">
        <v>1420</v>
      </c>
      <c r="C51" s="101" t="s">
        <v>468</v>
      </c>
      <c r="D51" s="101" t="s">
        <v>909</v>
      </c>
      <c r="E51" s="101">
        <v>9000</v>
      </c>
      <c r="F51" s="90" t="s">
        <v>1159</v>
      </c>
      <c r="G51" s="96" t="s">
        <v>1155</v>
      </c>
      <c r="H51" s="276">
        <v>100</v>
      </c>
      <c r="I51" s="90" t="s">
        <v>1148</v>
      </c>
      <c r="J51" s="90" t="s">
        <v>1124</v>
      </c>
      <c r="K51" s="276">
        <v>91.98</v>
      </c>
      <c r="L51" s="277">
        <v>0.7665</v>
      </c>
      <c r="M51" s="278">
        <v>109.44</v>
      </c>
      <c r="N51" s="282"/>
      <c r="O51" s="278">
        <v>91.98</v>
      </c>
      <c r="P51" s="120">
        <v>1</v>
      </c>
      <c r="Q51" s="120"/>
      <c r="R51" s="120"/>
    </row>
    <row r="52" spans="1:18" ht="21">
      <c r="A52" s="225"/>
      <c r="B52" s="137"/>
      <c r="C52" s="137"/>
      <c r="D52" s="137"/>
      <c r="E52" s="137"/>
      <c r="F52" s="303"/>
      <c r="G52" s="111"/>
      <c r="H52" s="272"/>
      <c r="I52" s="303"/>
      <c r="J52" s="304"/>
      <c r="K52" s="304"/>
      <c r="L52" s="304"/>
      <c r="M52" s="304"/>
      <c r="N52" s="305"/>
      <c r="O52" s="304"/>
      <c r="P52" s="114"/>
      <c r="Q52" s="114"/>
      <c r="R52" s="114"/>
    </row>
    <row r="53" spans="1:18" ht="84">
      <c r="A53" s="226">
        <v>24</v>
      </c>
      <c r="B53" s="101" t="s">
        <v>1420</v>
      </c>
      <c r="C53" s="101" t="s">
        <v>468</v>
      </c>
      <c r="D53" s="101" t="s">
        <v>2856</v>
      </c>
      <c r="E53" s="101">
        <v>30</v>
      </c>
      <c r="F53" s="90" t="s">
        <v>1160</v>
      </c>
      <c r="G53" s="96" t="s">
        <v>1161</v>
      </c>
      <c r="H53" s="276">
        <v>50</v>
      </c>
      <c r="I53" s="90" t="s">
        <v>1150</v>
      </c>
      <c r="J53" s="90" t="s">
        <v>1124</v>
      </c>
      <c r="K53" s="276">
        <v>3.47</v>
      </c>
      <c r="L53" s="277">
        <v>0.0578</v>
      </c>
      <c r="M53" s="278"/>
      <c r="N53" s="282"/>
      <c r="O53" s="278">
        <v>2.08</v>
      </c>
      <c r="P53" s="120">
        <v>1</v>
      </c>
      <c r="Q53" s="120"/>
      <c r="R53" s="120"/>
    </row>
    <row r="54" spans="1:18" ht="21">
      <c r="A54" s="225"/>
      <c r="B54" s="137"/>
      <c r="C54" s="137"/>
      <c r="D54" s="137"/>
      <c r="E54" s="137"/>
      <c r="F54" s="111"/>
      <c r="G54" s="111"/>
      <c r="H54" s="272"/>
      <c r="I54" s="111"/>
      <c r="J54" s="111"/>
      <c r="K54" s="272"/>
      <c r="L54" s="273"/>
      <c r="M54" s="274"/>
      <c r="N54" s="294"/>
      <c r="O54" s="272"/>
      <c r="P54" s="114"/>
      <c r="Q54" s="114"/>
      <c r="R54" s="114"/>
    </row>
    <row r="55" spans="1:18" ht="21">
      <c r="A55" s="222"/>
      <c r="B55" s="254"/>
      <c r="C55" s="254"/>
      <c r="D55" s="308" t="s">
        <v>2641</v>
      </c>
      <c r="E55" s="254"/>
      <c r="F55" s="255"/>
      <c r="G55" s="255"/>
      <c r="H55" s="255"/>
      <c r="I55" s="256"/>
      <c r="J55" s="255"/>
      <c r="K55" s="250"/>
      <c r="L55" s="251"/>
      <c r="M55" s="250"/>
      <c r="N55" s="290"/>
      <c r="O55" s="250"/>
      <c r="P55" s="112"/>
      <c r="Q55" s="113"/>
      <c r="R55" s="113"/>
    </row>
    <row r="56" spans="1:18" ht="61.5">
      <c r="A56" s="222">
        <v>25</v>
      </c>
      <c r="B56" s="254" t="s">
        <v>2640</v>
      </c>
      <c r="C56" s="254" t="s">
        <v>2642</v>
      </c>
      <c r="D56" s="254" t="s">
        <v>2643</v>
      </c>
      <c r="E56" s="254">
        <v>9000</v>
      </c>
      <c r="F56" s="255" t="s">
        <v>1750</v>
      </c>
      <c r="G56" s="255"/>
      <c r="H56" s="255"/>
      <c r="I56" s="256" t="s">
        <v>1723</v>
      </c>
      <c r="J56" s="255" t="s">
        <v>1724</v>
      </c>
      <c r="K56" s="250">
        <v>16.7</v>
      </c>
      <c r="L56" s="251">
        <v>16.7</v>
      </c>
      <c r="M56" s="250">
        <v>54.11</v>
      </c>
      <c r="N56" s="290"/>
      <c r="O56" s="250">
        <v>16.7</v>
      </c>
      <c r="P56" s="112">
        <v>1</v>
      </c>
      <c r="Q56" s="113"/>
      <c r="R56" s="113"/>
    </row>
    <row r="57" spans="1:18" ht="21">
      <c r="A57" s="225"/>
      <c r="B57" s="137"/>
      <c r="C57" s="137"/>
      <c r="D57" s="137"/>
      <c r="E57" s="137"/>
      <c r="F57" s="111"/>
      <c r="G57" s="111"/>
      <c r="H57" s="272"/>
      <c r="I57" s="111"/>
      <c r="J57" s="111"/>
      <c r="K57" s="272"/>
      <c r="L57" s="273"/>
      <c r="M57" s="274"/>
      <c r="N57" s="294"/>
      <c r="O57" s="272"/>
      <c r="P57" s="114"/>
      <c r="Q57" s="114"/>
      <c r="R57" s="114"/>
    </row>
    <row r="58" spans="1:18" ht="168">
      <c r="A58" s="226">
        <v>29</v>
      </c>
      <c r="B58" s="101" t="s">
        <v>2640</v>
      </c>
      <c r="C58" s="101" t="s">
        <v>2648</v>
      </c>
      <c r="D58" s="101" t="s">
        <v>2649</v>
      </c>
      <c r="E58" s="101">
        <v>5</v>
      </c>
      <c r="F58" s="90" t="s">
        <v>1165</v>
      </c>
      <c r="G58" s="96" t="s">
        <v>1163</v>
      </c>
      <c r="H58" s="276">
        <v>1</v>
      </c>
      <c r="I58" s="90" t="s">
        <v>165</v>
      </c>
      <c r="J58" s="90" t="s">
        <v>1124</v>
      </c>
      <c r="K58" s="276">
        <v>27</v>
      </c>
      <c r="L58" s="277">
        <v>22.5</v>
      </c>
      <c r="M58" s="278">
        <v>45.047999999999995</v>
      </c>
      <c r="N58" s="282"/>
      <c r="O58" s="278">
        <v>27</v>
      </c>
      <c r="P58" s="120">
        <v>1</v>
      </c>
      <c r="Q58" s="120"/>
      <c r="R58" s="120"/>
    </row>
    <row r="59" spans="1:18" ht="21">
      <c r="A59" s="225"/>
      <c r="B59" s="137"/>
      <c r="C59" s="137"/>
      <c r="D59" s="137"/>
      <c r="E59" s="137"/>
      <c r="F59" s="303"/>
      <c r="G59" s="111"/>
      <c r="H59" s="272"/>
      <c r="I59" s="303"/>
      <c r="J59" s="304"/>
      <c r="K59" s="304"/>
      <c r="L59" s="304"/>
      <c r="M59" s="304"/>
      <c r="N59" s="305"/>
      <c r="O59" s="304"/>
      <c r="P59" s="114"/>
      <c r="Q59" s="114"/>
      <c r="R59" s="114"/>
    </row>
    <row r="60" spans="1:18" ht="81.75">
      <c r="A60" s="222"/>
      <c r="B60" s="222" t="s">
        <v>1421</v>
      </c>
      <c r="C60" s="254"/>
      <c r="D60" s="308" t="s">
        <v>297</v>
      </c>
      <c r="E60" s="254"/>
      <c r="F60" s="255"/>
      <c r="G60" s="255"/>
      <c r="H60" s="255"/>
      <c r="I60" s="256"/>
      <c r="J60" s="255"/>
      <c r="K60" s="250"/>
      <c r="L60" s="251"/>
      <c r="M60" s="250"/>
      <c r="N60" s="290"/>
      <c r="O60" s="250"/>
      <c r="P60" s="112"/>
      <c r="Q60" s="113"/>
      <c r="R60" s="113"/>
    </row>
    <row r="61" spans="1:18" ht="105">
      <c r="A61" s="226">
        <v>30</v>
      </c>
      <c r="B61" s="101" t="s">
        <v>431</v>
      </c>
      <c r="C61" s="101" t="s">
        <v>432</v>
      </c>
      <c r="D61" s="101" t="s">
        <v>2857</v>
      </c>
      <c r="E61" s="101">
        <v>3</v>
      </c>
      <c r="F61" s="90" t="s">
        <v>1166</v>
      </c>
      <c r="G61" s="96" t="s">
        <v>1167</v>
      </c>
      <c r="H61" s="276">
        <v>100</v>
      </c>
      <c r="I61" s="90" t="s">
        <v>1168</v>
      </c>
      <c r="J61" s="90" t="s">
        <v>1124</v>
      </c>
      <c r="K61" s="276">
        <v>44.87</v>
      </c>
      <c r="L61" s="277">
        <v>0.3739</v>
      </c>
      <c r="M61" s="278">
        <v>44.940000000000005</v>
      </c>
      <c r="N61" s="282"/>
      <c r="O61" s="250">
        <v>44.87</v>
      </c>
      <c r="P61" s="112">
        <v>1</v>
      </c>
      <c r="Q61" s="113"/>
      <c r="R61" s="113"/>
    </row>
    <row r="62" spans="1:18" ht="21">
      <c r="A62" s="225"/>
      <c r="B62" s="137"/>
      <c r="C62" s="137"/>
      <c r="D62" s="137"/>
      <c r="E62" s="137"/>
      <c r="F62" s="111"/>
      <c r="G62" s="111"/>
      <c r="H62" s="272"/>
      <c r="I62" s="111"/>
      <c r="J62" s="111"/>
      <c r="K62" s="272"/>
      <c r="L62" s="273"/>
      <c r="M62" s="274"/>
      <c r="N62" s="294"/>
      <c r="O62" s="272"/>
      <c r="P62" s="114"/>
      <c r="Q62" s="114"/>
      <c r="R62" s="114"/>
    </row>
    <row r="63" spans="1:18" ht="63">
      <c r="A63" s="222">
        <v>31</v>
      </c>
      <c r="B63" s="254" t="s">
        <v>1422</v>
      </c>
      <c r="C63" s="254" t="s">
        <v>1423</v>
      </c>
      <c r="D63" s="254" t="s">
        <v>2858</v>
      </c>
      <c r="E63" s="254">
        <v>2</v>
      </c>
      <c r="F63" s="255" t="s">
        <v>1752</v>
      </c>
      <c r="G63" s="255"/>
      <c r="H63" s="255"/>
      <c r="I63" s="256" t="s">
        <v>1744</v>
      </c>
      <c r="J63" s="255" t="s">
        <v>1724</v>
      </c>
      <c r="K63" s="250">
        <v>9.52</v>
      </c>
      <c r="L63" s="251">
        <v>9.52</v>
      </c>
      <c r="M63" s="250"/>
      <c r="N63" s="290"/>
      <c r="O63" s="250">
        <v>9.52</v>
      </c>
      <c r="P63" s="112">
        <v>1</v>
      </c>
      <c r="Q63" s="113"/>
      <c r="R63" s="113"/>
    </row>
    <row r="64" spans="1:18" ht="21">
      <c r="A64" s="225"/>
      <c r="B64" s="137"/>
      <c r="C64" s="137"/>
      <c r="D64" s="137"/>
      <c r="E64" s="137"/>
      <c r="F64" s="111"/>
      <c r="G64" s="111"/>
      <c r="H64" s="272"/>
      <c r="I64" s="111"/>
      <c r="J64" s="111"/>
      <c r="K64" s="272"/>
      <c r="L64" s="273"/>
      <c r="M64" s="274"/>
      <c r="N64" s="294"/>
      <c r="O64" s="272"/>
      <c r="P64" s="114"/>
      <c r="Q64" s="114"/>
      <c r="R64" s="114"/>
    </row>
    <row r="65" spans="1:19" ht="105">
      <c r="A65" s="226">
        <v>32</v>
      </c>
      <c r="B65" s="101" t="s">
        <v>1424</v>
      </c>
      <c r="C65" s="195" t="s">
        <v>469</v>
      </c>
      <c r="D65" s="101" t="s">
        <v>2859</v>
      </c>
      <c r="E65" s="101">
        <v>5</v>
      </c>
      <c r="F65" s="90" t="s">
        <v>1172</v>
      </c>
      <c r="G65" s="96" t="s">
        <v>1147</v>
      </c>
      <c r="H65" s="276">
        <v>30</v>
      </c>
      <c r="I65" s="90" t="s">
        <v>1168</v>
      </c>
      <c r="J65" s="90" t="s">
        <v>1124</v>
      </c>
      <c r="K65" s="276">
        <v>12.42</v>
      </c>
      <c r="L65" s="277">
        <v>0.345</v>
      </c>
      <c r="M65" s="278"/>
      <c r="N65" s="282"/>
      <c r="O65" s="276">
        <v>12.42</v>
      </c>
      <c r="P65" s="120">
        <v>1</v>
      </c>
      <c r="Q65" s="120"/>
      <c r="R65" s="120"/>
      <c r="S65" s="121"/>
    </row>
    <row r="66" spans="1:18" ht="21">
      <c r="A66" s="225"/>
      <c r="B66" s="137"/>
      <c r="C66" s="168"/>
      <c r="D66" s="137"/>
      <c r="E66" s="137"/>
      <c r="F66" s="111"/>
      <c r="G66" s="111"/>
      <c r="H66" s="272"/>
      <c r="I66" s="111"/>
      <c r="J66" s="111"/>
      <c r="K66" s="272"/>
      <c r="L66" s="273"/>
      <c r="M66" s="274"/>
      <c r="N66" s="294"/>
      <c r="O66" s="272"/>
      <c r="P66" s="114"/>
      <c r="Q66" s="114"/>
      <c r="R66" s="114"/>
    </row>
    <row r="67" spans="1:18" ht="61.5">
      <c r="A67" s="222">
        <v>33</v>
      </c>
      <c r="B67" s="254" t="s">
        <v>1424</v>
      </c>
      <c r="C67" s="254" t="s">
        <v>298</v>
      </c>
      <c r="D67" s="254" t="s">
        <v>1009</v>
      </c>
      <c r="E67" s="254">
        <v>50</v>
      </c>
      <c r="F67" s="255" t="s">
        <v>1754</v>
      </c>
      <c r="G67" s="255"/>
      <c r="H67" s="255"/>
      <c r="I67" s="256" t="s">
        <v>1731</v>
      </c>
      <c r="J67" s="255" t="s">
        <v>1724</v>
      </c>
      <c r="K67" s="250">
        <v>8.9</v>
      </c>
      <c r="L67" s="251">
        <v>8.9</v>
      </c>
      <c r="M67" s="250">
        <v>8.95</v>
      </c>
      <c r="N67" s="290"/>
      <c r="O67" s="250">
        <v>8.9</v>
      </c>
      <c r="P67" s="112">
        <v>1</v>
      </c>
      <c r="Q67" s="113"/>
      <c r="R67" s="113"/>
    </row>
    <row r="68" spans="1:18" ht="21">
      <c r="A68" s="225"/>
      <c r="B68" s="137"/>
      <c r="C68" s="137"/>
      <c r="D68" s="137"/>
      <c r="E68" s="137"/>
      <c r="F68" s="296"/>
      <c r="G68" s="296"/>
      <c r="H68" s="296"/>
      <c r="I68" s="297"/>
      <c r="J68" s="296"/>
      <c r="K68" s="292"/>
      <c r="L68" s="298"/>
      <c r="M68" s="292"/>
      <c r="N68" s="299"/>
      <c r="O68" s="292"/>
      <c r="P68" s="114"/>
      <c r="Q68" s="114"/>
      <c r="R68" s="114"/>
    </row>
    <row r="69" spans="1:18" ht="61.5">
      <c r="A69" s="222">
        <v>34</v>
      </c>
      <c r="B69" s="254" t="s">
        <v>1424</v>
      </c>
      <c r="C69" s="254" t="s">
        <v>298</v>
      </c>
      <c r="D69" s="254" t="s">
        <v>1068</v>
      </c>
      <c r="E69" s="254">
        <v>10</v>
      </c>
      <c r="F69" s="255" t="s">
        <v>1755</v>
      </c>
      <c r="G69" s="255"/>
      <c r="H69" s="255"/>
      <c r="I69" s="256" t="s">
        <v>1731</v>
      </c>
      <c r="J69" s="255" t="s">
        <v>1724</v>
      </c>
      <c r="K69" s="250">
        <v>7.26</v>
      </c>
      <c r="L69" s="251">
        <v>7.26</v>
      </c>
      <c r="M69" s="250">
        <v>7.32</v>
      </c>
      <c r="N69" s="290"/>
      <c r="O69" s="250">
        <v>7.26</v>
      </c>
      <c r="P69" s="112">
        <v>1</v>
      </c>
      <c r="Q69" s="113"/>
      <c r="R69" s="113"/>
    </row>
    <row r="70" spans="1:18" ht="21">
      <c r="A70" s="225"/>
      <c r="B70" s="137"/>
      <c r="C70" s="137"/>
      <c r="D70" s="137"/>
      <c r="E70" s="137"/>
      <c r="F70" s="296"/>
      <c r="G70" s="296"/>
      <c r="H70" s="296"/>
      <c r="I70" s="297"/>
      <c r="J70" s="296"/>
      <c r="K70" s="292"/>
      <c r="L70" s="298"/>
      <c r="M70" s="292"/>
      <c r="N70" s="299"/>
      <c r="O70" s="292"/>
      <c r="P70" s="114"/>
      <c r="Q70" s="114"/>
      <c r="R70" s="114"/>
    </row>
    <row r="71" spans="1:18" ht="126">
      <c r="A71" s="222">
        <v>35</v>
      </c>
      <c r="B71" s="254" t="s">
        <v>1424</v>
      </c>
      <c r="C71" s="254" t="s">
        <v>1425</v>
      </c>
      <c r="D71" s="254" t="s">
        <v>2860</v>
      </c>
      <c r="E71" s="254">
        <v>5</v>
      </c>
      <c r="F71" s="90" t="s">
        <v>1173</v>
      </c>
      <c r="G71" s="96" t="s">
        <v>2946</v>
      </c>
      <c r="H71" s="276">
        <v>20</v>
      </c>
      <c r="I71" s="90" t="s">
        <v>2947</v>
      </c>
      <c r="J71" s="90" t="s">
        <v>1124</v>
      </c>
      <c r="K71" s="276">
        <v>17.58</v>
      </c>
      <c r="L71" s="277">
        <v>0.7325</v>
      </c>
      <c r="M71" s="278"/>
      <c r="N71" s="282"/>
      <c r="O71" s="276">
        <v>17.58</v>
      </c>
      <c r="P71" s="112">
        <v>1</v>
      </c>
      <c r="Q71" s="113"/>
      <c r="R71" s="113"/>
    </row>
    <row r="72" spans="1:18" ht="21">
      <c r="A72" s="225"/>
      <c r="B72" s="137"/>
      <c r="C72" s="137"/>
      <c r="D72" s="137"/>
      <c r="E72" s="137"/>
      <c r="F72" s="111"/>
      <c r="G72" s="111"/>
      <c r="H72" s="272"/>
      <c r="I72" s="111"/>
      <c r="J72" s="111"/>
      <c r="K72" s="272"/>
      <c r="L72" s="273"/>
      <c r="M72" s="274"/>
      <c r="N72" s="294"/>
      <c r="O72" s="272"/>
      <c r="P72" s="114"/>
      <c r="Q72" s="114"/>
      <c r="R72" s="114"/>
    </row>
    <row r="73" spans="1:18" ht="63">
      <c r="A73" s="222">
        <v>36</v>
      </c>
      <c r="B73" s="254" t="s">
        <v>1424</v>
      </c>
      <c r="C73" s="254" t="s">
        <v>2726</v>
      </c>
      <c r="D73" s="175" t="s">
        <v>1436</v>
      </c>
      <c r="E73" s="254">
        <v>5</v>
      </c>
      <c r="F73" s="255" t="s">
        <v>1756</v>
      </c>
      <c r="G73" s="255"/>
      <c r="H73" s="255"/>
      <c r="I73" s="256" t="s">
        <v>1723</v>
      </c>
      <c r="J73" s="255" t="s">
        <v>1724</v>
      </c>
      <c r="K73" s="250">
        <v>88.8</v>
      </c>
      <c r="L73" s="251">
        <v>8.88</v>
      </c>
      <c r="M73" s="250">
        <v>88.97</v>
      </c>
      <c r="N73" s="290"/>
      <c r="O73" s="250">
        <v>88.8</v>
      </c>
      <c r="P73" s="112">
        <v>1</v>
      </c>
      <c r="Q73" s="113"/>
      <c r="R73" s="113"/>
    </row>
    <row r="74" spans="1:18" ht="21">
      <c r="A74" s="225"/>
      <c r="B74" s="137"/>
      <c r="C74" s="137"/>
      <c r="D74" s="207"/>
      <c r="E74" s="137"/>
      <c r="F74" s="296"/>
      <c r="G74" s="296"/>
      <c r="H74" s="296"/>
      <c r="I74" s="297"/>
      <c r="J74" s="296"/>
      <c r="K74" s="292"/>
      <c r="L74" s="298"/>
      <c r="M74" s="292"/>
      <c r="N74" s="299"/>
      <c r="O74" s="292"/>
      <c r="P74" s="114"/>
      <c r="Q74" s="114"/>
      <c r="R74" s="114"/>
    </row>
    <row r="75" spans="1:18" ht="63">
      <c r="A75" s="222">
        <v>37</v>
      </c>
      <c r="B75" s="254" t="s">
        <v>1424</v>
      </c>
      <c r="C75" s="254" t="s">
        <v>2726</v>
      </c>
      <c r="D75" s="175" t="s">
        <v>2862</v>
      </c>
      <c r="E75" s="254">
        <v>5</v>
      </c>
      <c r="F75" s="255" t="s">
        <v>1757</v>
      </c>
      <c r="G75" s="255"/>
      <c r="H75" s="255"/>
      <c r="I75" s="256" t="s">
        <v>1758</v>
      </c>
      <c r="J75" s="255" t="s">
        <v>1724</v>
      </c>
      <c r="K75" s="250">
        <v>51.6</v>
      </c>
      <c r="L75" s="251">
        <v>51.6</v>
      </c>
      <c r="M75" s="250">
        <v>51.62</v>
      </c>
      <c r="N75" s="290"/>
      <c r="O75" s="250">
        <v>51.6</v>
      </c>
      <c r="P75" s="112">
        <v>1</v>
      </c>
      <c r="Q75" s="113"/>
      <c r="R75" s="113"/>
    </row>
    <row r="76" spans="1:18" ht="21">
      <c r="A76" s="225"/>
      <c r="B76" s="137"/>
      <c r="C76" s="137"/>
      <c r="D76" s="207"/>
      <c r="E76" s="137"/>
      <c r="F76" s="296"/>
      <c r="G76" s="296"/>
      <c r="H76" s="296"/>
      <c r="I76" s="297"/>
      <c r="J76" s="296"/>
      <c r="K76" s="292"/>
      <c r="L76" s="298"/>
      <c r="M76" s="292"/>
      <c r="N76" s="299"/>
      <c r="O76" s="292"/>
      <c r="P76" s="114"/>
      <c r="Q76" s="114"/>
      <c r="R76" s="114"/>
    </row>
    <row r="77" spans="1:18" ht="61.5">
      <c r="A77" s="222"/>
      <c r="B77" s="222" t="s">
        <v>1108</v>
      </c>
      <c r="C77" s="254"/>
      <c r="D77" s="308" t="s">
        <v>1607</v>
      </c>
      <c r="E77" s="254"/>
      <c r="F77" s="255"/>
      <c r="G77" s="255"/>
      <c r="H77" s="255"/>
      <c r="I77" s="256"/>
      <c r="J77" s="255"/>
      <c r="K77" s="250"/>
      <c r="L77" s="251"/>
      <c r="M77" s="250"/>
      <c r="N77" s="290"/>
      <c r="O77" s="250"/>
      <c r="P77" s="112"/>
      <c r="Q77" s="113"/>
      <c r="R77" s="113"/>
    </row>
    <row r="78" spans="1:18" ht="61.5">
      <c r="A78" s="226">
        <v>39</v>
      </c>
      <c r="B78" s="101" t="s">
        <v>912</v>
      </c>
      <c r="C78" s="101" t="s">
        <v>913</v>
      </c>
      <c r="D78" s="101" t="s">
        <v>2863</v>
      </c>
      <c r="E78" s="101">
        <v>120</v>
      </c>
      <c r="F78" s="508" t="s">
        <v>1759</v>
      </c>
      <c r="G78" s="508"/>
      <c r="H78" s="508"/>
      <c r="I78" s="509" t="s">
        <v>1760</v>
      </c>
      <c r="J78" s="508" t="s">
        <v>1724</v>
      </c>
      <c r="K78" s="307">
        <v>3.7</v>
      </c>
      <c r="L78" s="510">
        <v>3.7</v>
      </c>
      <c r="M78" s="307"/>
      <c r="N78" s="306"/>
      <c r="O78" s="307">
        <v>0.62</v>
      </c>
      <c r="P78" s="120">
        <v>1</v>
      </c>
      <c r="Q78" s="120"/>
      <c r="R78" s="120"/>
    </row>
    <row r="79" spans="1:18" ht="21">
      <c r="A79" s="225"/>
      <c r="B79" s="137"/>
      <c r="C79" s="137"/>
      <c r="D79" s="137"/>
      <c r="E79" s="137"/>
      <c r="F79" s="111"/>
      <c r="G79" s="111"/>
      <c r="H79" s="272"/>
      <c r="I79" s="111"/>
      <c r="J79" s="111"/>
      <c r="K79" s="272"/>
      <c r="L79" s="273"/>
      <c r="M79" s="274"/>
      <c r="N79" s="294"/>
      <c r="O79" s="272"/>
      <c r="P79" s="114"/>
      <c r="Q79" s="114"/>
      <c r="R79" s="114"/>
    </row>
    <row r="80" spans="1:18" ht="84">
      <c r="A80" s="226">
        <v>40</v>
      </c>
      <c r="B80" s="101" t="s">
        <v>912</v>
      </c>
      <c r="C80" s="101" t="s">
        <v>2751</v>
      </c>
      <c r="D80" s="101" t="s">
        <v>1437</v>
      </c>
      <c r="E80" s="101">
        <v>20</v>
      </c>
      <c r="F80" s="90" t="s">
        <v>160</v>
      </c>
      <c r="G80" s="90"/>
      <c r="H80" s="90"/>
      <c r="I80" s="90" t="s">
        <v>161</v>
      </c>
      <c r="J80" s="276" t="s">
        <v>147</v>
      </c>
      <c r="K80" s="276">
        <v>5.51</v>
      </c>
      <c r="L80" s="277">
        <f>K80</f>
        <v>5.51</v>
      </c>
      <c r="M80" s="276" t="s">
        <v>162</v>
      </c>
      <c r="N80" s="282"/>
      <c r="O80" s="276">
        <v>5.51</v>
      </c>
      <c r="P80" s="120">
        <v>1</v>
      </c>
      <c r="Q80" s="120"/>
      <c r="R80" s="521"/>
    </row>
    <row r="81" spans="1:18" ht="21">
      <c r="A81" s="228"/>
      <c r="B81" s="310"/>
      <c r="C81" s="310"/>
      <c r="D81" s="310"/>
      <c r="E81" s="310"/>
      <c r="F81" s="311"/>
      <c r="G81" s="311"/>
      <c r="H81" s="311"/>
      <c r="I81" s="312"/>
      <c r="J81" s="311"/>
      <c r="K81" s="313"/>
      <c r="L81" s="314"/>
      <c r="M81" s="313"/>
      <c r="N81" s="313"/>
      <c r="O81" s="315"/>
      <c r="P81" s="124"/>
      <c r="Q81" s="124"/>
      <c r="R81" s="124"/>
    </row>
    <row r="82" spans="1:18" ht="105">
      <c r="A82" s="226">
        <v>41</v>
      </c>
      <c r="B82" s="101" t="s">
        <v>2752</v>
      </c>
      <c r="C82" s="101" t="s">
        <v>2753</v>
      </c>
      <c r="D82" s="101" t="s">
        <v>2864</v>
      </c>
      <c r="E82" s="101">
        <v>60</v>
      </c>
      <c r="F82" s="90" t="s">
        <v>2949</v>
      </c>
      <c r="G82" s="96" t="s">
        <v>2950</v>
      </c>
      <c r="H82" s="276">
        <v>10</v>
      </c>
      <c r="I82" s="90" t="s">
        <v>2951</v>
      </c>
      <c r="J82" s="90" t="s">
        <v>1124</v>
      </c>
      <c r="K82" s="276">
        <v>8.77</v>
      </c>
      <c r="L82" s="277">
        <v>0.731</v>
      </c>
      <c r="M82" s="278"/>
      <c r="N82" s="282"/>
      <c r="O82" s="276">
        <v>8.77</v>
      </c>
      <c r="P82" s="120">
        <v>1</v>
      </c>
      <c r="Q82" s="120"/>
      <c r="R82" s="120"/>
    </row>
    <row r="83" spans="1:18" ht="21">
      <c r="A83" s="225"/>
      <c r="B83" s="137"/>
      <c r="C83" s="137"/>
      <c r="D83" s="137"/>
      <c r="E83" s="137"/>
      <c r="F83" s="111"/>
      <c r="G83" s="111"/>
      <c r="H83" s="272"/>
      <c r="I83" s="111"/>
      <c r="J83" s="111"/>
      <c r="K83" s="272"/>
      <c r="L83" s="273"/>
      <c r="M83" s="274"/>
      <c r="N83" s="294"/>
      <c r="O83" s="272"/>
      <c r="P83" s="114"/>
      <c r="Q83" s="114"/>
      <c r="R83" s="114"/>
    </row>
    <row r="84" spans="1:18" ht="198" customHeight="1">
      <c r="A84" s="226">
        <v>42</v>
      </c>
      <c r="B84" s="101" t="s">
        <v>2752</v>
      </c>
      <c r="C84" s="101" t="s">
        <v>2753</v>
      </c>
      <c r="D84" s="101" t="s">
        <v>2390</v>
      </c>
      <c r="E84" s="101">
        <v>5</v>
      </c>
      <c r="F84" s="90" t="s">
        <v>2952</v>
      </c>
      <c r="G84" s="96" t="s">
        <v>2953</v>
      </c>
      <c r="H84" s="276">
        <v>1</v>
      </c>
      <c r="I84" s="90" t="s">
        <v>2954</v>
      </c>
      <c r="J84" s="90" t="s">
        <v>1124</v>
      </c>
      <c r="K84" s="276">
        <v>6.95</v>
      </c>
      <c r="L84" s="277">
        <v>5.79</v>
      </c>
      <c r="M84" s="278"/>
      <c r="N84" s="282"/>
      <c r="O84" s="276">
        <v>6.95</v>
      </c>
      <c r="P84" s="120">
        <v>1</v>
      </c>
      <c r="Q84" s="120"/>
      <c r="R84" s="120"/>
    </row>
    <row r="85" spans="1:18" ht="21">
      <c r="A85" s="225"/>
      <c r="B85" s="137"/>
      <c r="C85" s="137"/>
      <c r="D85" s="137"/>
      <c r="E85" s="137"/>
      <c r="F85" s="111"/>
      <c r="G85" s="111"/>
      <c r="H85" s="272"/>
      <c r="I85" s="111"/>
      <c r="J85" s="111"/>
      <c r="K85" s="272"/>
      <c r="L85" s="273"/>
      <c r="M85" s="274"/>
      <c r="N85" s="294"/>
      <c r="O85" s="272"/>
      <c r="P85" s="114"/>
      <c r="Q85" s="114"/>
      <c r="R85" s="114"/>
    </row>
    <row r="86" spans="1:18" ht="147">
      <c r="A86" s="226">
        <v>44</v>
      </c>
      <c r="B86" s="101" t="s">
        <v>2752</v>
      </c>
      <c r="C86" s="101" t="s">
        <v>2353</v>
      </c>
      <c r="D86" s="101" t="s">
        <v>2865</v>
      </c>
      <c r="E86" s="101">
        <v>70</v>
      </c>
      <c r="F86" s="90" t="s">
        <v>2955</v>
      </c>
      <c r="G86" s="96" t="s">
        <v>1167</v>
      </c>
      <c r="H86" s="276">
        <v>6</v>
      </c>
      <c r="I86" s="90" t="s">
        <v>2956</v>
      </c>
      <c r="J86" s="90" t="s">
        <v>1124</v>
      </c>
      <c r="K86" s="276">
        <v>12.62</v>
      </c>
      <c r="L86" s="277">
        <v>1.7533</v>
      </c>
      <c r="M86" s="278">
        <v>12.8</v>
      </c>
      <c r="N86" s="282"/>
      <c r="O86" s="276">
        <v>12.62</v>
      </c>
      <c r="P86" s="112">
        <v>1</v>
      </c>
      <c r="Q86" s="113"/>
      <c r="R86" s="113"/>
    </row>
    <row r="87" spans="1:18" ht="21">
      <c r="A87" s="225"/>
      <c r="B87" s="137"/>
      <c r="C87" s="137"/>
      <c r="D87" s="137"/>
      <c r="E87" s="137"/>
      <c r="F87" s="111"/>
      <c r="G87" s="111"/>
      <c r="H87" s="272"/>
      <c r="I87" s="111"/>
      <c r="J87" s="111"/>
      <c r="K87" s="272"/>
      <c r="L87" s="273"/>
      <c r="M87" s="274"/>
      <c r="N87" s="294"/>
      <c r="O87" s="272"/>
      <c r="P87" s="114"/>
      <c r="Q87" s="114"/>
      <c r="R87" s="114"/>
    </row>
    <row r="88" spans="1:18" ht="189">
      <c r="A88" s="222">
        <v>45</v>
      </c>
      <c r="B88" s="254" t="s">
        <v>2752</v>
      </c>
      <c r="C88" s="254" t="s">
        <v>2353</v>
      </c>
      <c r="D88" s="254" t="s">
        <v>2812</v>
      </c>
      <c r="E88" s="254">
        <v>30</v>
      </c>
      <c r="F88" s="255" t="s">
        <v>1765</v>
      </c>
      <c r="G88" s="255"/>
      <c r="H88" s="255"/>
      <c r="I88" s="256" t="s">
        <v>1758</v>
      </c>
      <c r="J88" s="255" t="s">
        <v>1724</v>
      </c>
      <c r="K88" s="250">
        <v>25.38</v>
      </c>
      <c r="L88" s="251">
        <v>25.38</v>
      </c>
      <c r="M88" s="250"/>
      <c r="N88" s="290"/>
      <c r="O88" s="250">
        <v>25.38</v>
      </c>
      <c r="P88" s="112">
        <v>1</v>
      </c>
      <c r="Q88" s="113"/>
      <c r="R88" s="113"/>
    </row>
    <row r="89" spans="1:18" ht="21">
      <c r="A89" s="225"/>
      <c r="B89" s="137"/>
      <c r="C89" s="137"/>
      <c r="D89" s="137"/>
      <c r="E89" s="137"/>
      <c r="F89" s="296"/>
      <c r="G89" s="296"/>
      <c r="H89" s="296"/>
      <c r="I89" s="297"/>
      <c r="J89" s="296"/>
      <c r="K89" s="292"/>
      <c r="L89" s="298"/>
      <c r="M89" s="292"/>
      <c r="N89" s="299"/>
      <c r="O89" s="292"/>
      <c r="P89" s="114"/>
      <c r="Q89" s="114"/>
      <c r="R89" s="114"/>
    </row>
    <row r="90" spans="1:18" ht="102">
      <c r="A90" s="222"/>
      <c r="B90" s="222" t="s">
        <v>2754</v>
      </c>
      <c r="C90" s="164"/>
      <c r="D90" s="253" t="s">
        <v>1608</v>
      </c>
      <c r="E90" s="254"/>
      <c r="F90" s="255"/>
      <c r="G90" s="255"/>
      <c r="H90" s="255"/>
      <c r="I90" s="256"/>
      <c r="J90" s="255"/>
      <c r="K90" s="250"/>
      <c r="L90" s="251"/>
      <c r="M90" s="250"/>
      <c r="N90" s="290"/>
      <c r="O90" s="250"/>
      <c r="P90" s="112"/>
      <c r="Q90" s="113"/>
      <c r="R90" s="113"/>
    </row>
    <row r="91" spans="1:18" ht="61.5">
      <c r="A91" s="222">
        <v>46</v>
      </c>
      <c r="B91" s="254" t="s">
        <v>2747</v>
      </c>
      <c r="C91" s="254" t="s">
        <v>2748</v>
      </c>
      <c r="D91" s="254" t="s">
        <v>2866</v>
      </c>
      <c r="E91" s="254">
        <v>3</v>
      </c>
      <c r="F91" s="255" t="s">
        <v>1766</v>
      </c>
      <c r="G91" s="255"/>
      <c r="H91" s="255"/>
      <c r="I91" s="256" t="s">
        <v>1726</v>
      </c>
      <c r="J91" s="255" t="s">
        <v>1724</v>
      </c>
      <c r="K91" s="250">
        <v>4.5</v>
      </c>
      <c r="L91" s="251">
        <v>4.5</v>
      </c>
      <c r="M91" s="250"/>
      <c r="N91" s="290"/>
      <c r="O91" s="250">
        <v>4.5</v>
      </c>
      <c r="P91" s="112">
        <v>1</v>
      </c>
      <c r="Q91" s="113"/>
      <c r="R91" s="113"/>
    </row>
    <row r="92" spans="1:18" ht="21">
      <c r="A92" s="225"/>
      <c r="B92" s="137"/>
      <c r="C92" s="137"/>
      <c r="D92" s="137"/>
      <c r="E92" s="137"/>
      <c r="F92" s="296"/>
      <c r="G92" s="296"/>
      <c r="H92" s="296"/>
      <c r="I92" s="297"/>
      <c r="J92" s="296"/>
      <c r="K92" s="292"/>
      <c r="L92" s="298"/>
      <c r="M92" s="292"/>
      <c r="N92" s="299"/>
      <c r="O92" s="292"/>
      <c r="P92" s="114"/>
      <c r="Q92" s="114"/>
      <c r="R92" s="114"/>
    </row>
    <row r="93" spans="1:18" ht="61.5">
      <c r="A93" s="222">
        <v>47</v>
      </c>
      <c r="B93" s="254" t="s">
        <v>1426</v>
      </c>
      <c r="C93" s="164" t="s">
        <v>2288</v>
      </c>
      <c r="D93" s="254" t="s">
        <v>403</v>
      </c>
      <c r="E93" s="254">
        <v>3</v>
      </c>
      <c r="F93" s="255" t="s">
        <v>1767</v>
      </c>
      <c r="G93" s="255"/>
      <c r="H93" s="255"/>
      <c r="I93" s="256" t="s">
        <v>1726</v>
      </c>
      <c r="J93" s="255" t="s">
        <v>1724</v>
      </c>
      <c r="K93" s="250">
        <v>2.81</v>
      </c>
      <c r="L93" s="251">
        <v>2.81</v>
      </c>
      <c r="M93" s="250"/>
      <c r="N93" s="290"/>
      <c r="O93" s="250">
        <v>2.81</v>
      </c>
      <c r="P93" s="112">
        <v>1</v>
      </c>
      <c r="Q93" s="113"/>
      <c r="R93" s="113"/>
    </row>
    <row r="94" spans="1:18" ht="21">
      <c r="A94" s="225"/>
      <c r="B94" s="137"/>
      <c r="C94" s="168"/>
      <c r="D94" s="137"/>
      <c r="E94" s="137"/>
      <c r="F94" s="296"/>
      <c r="G94" s="296"/>
      <c r="H94" s="296"/>
      <c r="I94" s="297"/>
      <c r="J94" s="296"/>
      <c r="K94" s="292"/>
      <c r="L94" s="298"/>
      <c r="M94" s="292"/>
      <c r="N94" s="299"/>
      <c r="O94" s="292"/>
      <c r="P94" s="114"/>
      <c r="Q94" s="114"/>
      <c r="R94" s="114"/>
    </row>
    <row r="95" spans="1:18" ht="105">
      <c r="A95" s="226">
        <v>48</v>
      </c>
      <c r="B95" s="101" t="s">
        <v>1427</v>
      </c>
      <c r="C95" s="101" t="s">
        <v>2135</v>
      </c>
      <c r="D95" s="101" t="s">
        <v>2867</v>
      </c>
      <c r="E95" s="101">
        <v>300</v>
      </c>
      <c r="F95" s="90" t="s">
        <v>2957</v>
      </c>
      <c r="G95" s="96" t="s">
        <v>2958</v>
      </c>
      <c r="H95" s="276">
        <v>10</v>
      </c>
      <c r="I95" s="90" t="s">
        <v>2947</v>
      </c>
      <c r="J95" s="90" t="s">
        <v>1124</v>
      </c>
      <c r="K95" s="276">
        <v>2.89</v>
      </c>
      <c r="L95" s="277">
        <v>0.241</v>
      </c>
      <c r="M95" s="278"/>
      <c r="N95" s="282"/>
      <c r="O95" s="276">
        <v>2.89</v>
      </c>
      <c r="P95" s="112">
        <v>1</v>
      </c>
      <c r="Q95" s="113"/>
      <c r="R95" s="113"/>
    </row>
    <row r="96" spans="1:18" ht="21">
      <c r="A96" s="225"/>
      <c r="B96" s="137"/>
      <c r="C96" s="137"/>
      <c r="D96" s="137"/>
      <c r="E96" s="137"/>
      <c r="F96" s="111"/>
      <c r="G96" s="111"/>
      <c r="H96" s="272"/>
      <c r="I96" s="111"/>
      <c r="J96" s="111"/>
      <c r="K96" s="272"/>
      <c r="L96" s="273"/>
      <c r="M96" s="274"/>
      <c r="N96" s="294"/>
      <c r="O96" s="272"/>
      <c r="P96" s="114"/>
      <c r="Q96" s="114"/>
      <c r="R96" s="114"/>
    </row>
    <row r="97" spans="1:18" ht="84">
      <c r="A97" s="222">
        <v>49</v>
      </c>
      <c r="B97" s="254" t="s">
        <v>1427</v>
      </c>
      <c r="C97" s="254" t="s">
        <v>2135</v>
      </c>
      <c r="D97" s="254" t="s">
        <v>1791</v>
      </c>
      <c r="E97" s="254">
        <v>5</v>
      </c>
      <c r="F97" s="255" t="s">
        <v>1769</v>
      </c>
      <c r="G97" s="255"/>
      <c r="H97" s="255"/>
      <c r="I97" s="256" t="s">
        <v>1726</v>
      </c>
      <c r="J97" s="255" t="s">
        <v>1724</v>
      </c>
      <c r="K97" s="250">
        <v>3.41</v>
      </c>
      <c r="L97" s="251">
        <v>3.41</v>
      </c>
      <c r="M97" s="250"/>
      <c r="N97" s="290"/>
      <c r="O97" s="250">
        <v>3.41</v>
      </c>
      <c r="P97" s="112">
        <v>1</v>
      </c>
      <c r="Q97" s="113"/>
      <c r="R97" s="113"/>
    </row>
    <row r="98" spans="1:18" ht="21">
      <c r="A98" s="225"/>
      <c r="B98" s="137"/>
      <c r="C98" s="137"/>
      <c r="D98" s="137"/>
      <c r="E98" s="137"/>
      <c r="F98" s="296"/>
      <c r="G98" s="296"/>
      <c r="H98" s="296"/>
      <c r="I98" s="297"/>
      <c r="J98" s="296"/>
      <c r="K98" s="292"/>
      <c r="L98" s="298"/>
      <c r="M98" s="292"/>
      <c r="N98" s="299"/>
      <c r="O98" s="292"/>
      <c r="P98" s="114"/>
      <c r="Q98" s="114"/>
      <c r="R98" s="114"/>
    </row>
    <row r="99" spans="1:18" ht="61.5">
      <c r="A99" s="222">
        <v>51</v>
      </c>
      <c r="B99" s="254" t="s">
        <v>1428</v>
      </c>
      <c r="C99" s="254" t="s">
        <v>1429</v>
      </c>
      <c r="D99" s="254" t="s">
        <v>1010</v>
      </c>
      <c r="E99" s="254">
        <v>5</v>
      </c>
      <c r="F99" s="255" t="s">
        <v>1770</v>
      </c>
      <c r="G99" s="255"/>
      <c r="H99" s="255"/>
      <c r="I99" s="256" t="s">
        <v>1726</v>
      </c>
      <c r="J99" s="255" t="s">
        <v>1724</v>
      </c>
      <c r="K99" s="250">
        <v>43.4</v>
      </c>
      <c r="L99" s="251">
        <v>43.4</v>
      </c>
      <c r="M99" s="250">
        <v>43.69</v>
      </c>
      <c r="N99" s="290"/>
      <c r="O99" s="250">
        <v>43.4</v>
      </c>
      <c r="P99" s="112">
        <v>1</v>
      </c>
      <c r="Q99" s="113"/>
      <c r="R99" s="113"/>
    </row>
    <row r="100" spans="1:18" ht="21">
      <c r="A100" s="225"/>
      <c r="B100" s="137"/>
      <c r="C100" s="137"/>
      <c r="D100" s="137"/>
      <c r="E100" s="137"/>
      <c r="F100" s="111"/>
      <c r="G100" s="111"/>
      <c r="H100" s="272"/>
      <c r="I100" s="111"/>
      <c r="J100" s="111"/>
      <c r="K100" s="272"/>
      <c r="L100" s="273"/>
      <c r="M100" s="274"/>
      <c r="N100" s="294"/>
      <c r="O100" s="272"/>
      <c r="P100" s="114"/>
      <c r="Q100" s="114"/>
      <c r="R100" s="114"/>
    </row>
    <row r="101" spans="1:18" ht="63">
      <c r="A101" s="222">
        <v>52</v>
      </c>
      <c r="B101" s="254" t="s">
        <v>1428</v>
      </c>
      <c r="C101" s="254" t="s">
        <v>1429</v>
      </c>
      <c r="D101" s="254" t="s">
        <v>1792</v>
      </c>
      <c r="E101" s="254">
        <v>5</v>
      </c>
      <c r="F101" s="255" t="s">
        <v>1771</v>
      </c>
      <c r="G101" s="255"/>
      <c r="H101" s="255"/>
      <c r="I101" s="256" t="s">
        <v>1729</v>
      </c>
      <c r="J101" s="255" t="s">
        <v>1724</v>
      </c>
      <c r="K101" s="250">
        <v>59.68</v>
      </c>
      <c r="L101" s="251">
        <v>59.68</v>
      </c>
      <c r="M101" s="250">
        <v>60.1</v>
      </c>
      <c r="N101" s="290"/>
      <c r="O101" s="250">
        <v>59.68</v>
      </c>
      <c r="P101" s="112">
        <v>1</v>
      </c>
      <c r="Q101" s="113"/>
      <c r="R101" s="113"/>
    </row>
    <row r="102" spans="1:18" ht="21">
      <c r="A102" s="225"/>
      <c r="B102" s="137"/>
      <c r="C102" s="137"/>
      <c r="D102" s="137"/>
      <c r="E102" s="137"/>
      <c r="F102" s="111"/>
      <c r="G102" s="111"/>
      <c r="H102" s="272"/>
      <c r="I102" s="111"/>
      <c r="J102" s="111"/>
      <c r="K102" s="272"/>
      <c r="L102" s="273"/>
      <c r="M102" s="274"/>
      <c r="N102" s="294"/>
      <c r="O102" s="272"/>
      <c r="P102" s="114"/>
      <c r="Q102" s="114"/>
      <c r="R102" s="114"/>
    </row>
    <row r="103" spans="1:18" ht="105">
      <c r="A103" s="226">
        <v>53</v>
      </c>
      <c r="B103" s="101" t="s">
        <v>1428</v>
      </c>
      <c r="C103" s="101" t="s">
        <v>1429</v>
      </c>
      <c r="D103" s="101" t="s">
        <v>2811</v>
      </c>
      <c r="E103" s="101">
        <v>2</v>
      </c>
      <c r="F103" s="90" t="s">
        <v>2962</v>
      </c>
      <c r="G103" s="96" t="s">
        <v>1167</v>
      </c>
      <c r="H103" s="276">
        <v>30</v>
      </c>
      <c r="I103" s="90" t="s">
        <v>2963</v>
      </c>
      <c r="J103" s="90" t="s">
        <v>1124</v>
      </c>
      <c r="K103" s="276">
        <v>38.2</v>
      </c>
      <c r="L103" s="277">
        <v>1.061</v>
      </c>
      <c r="M103" s="278"/>
      <c r="N103" s="282"/>
      <c r="O103" s="278">
        <v>38.2</v>
      </c>
      <c r="P103" s="112">
        <v>1</v>
      </c>
      <c r="Q103" s="113"/>
      <c r="R103" s="113"/>
    </row>
    <row r="104" spans="1:18" ht="21">
      <c r="A104" s="225"/>
      <c r="B104" s="137"/>
      <c r="C104" s="137"/>
      <c r="D104" s="137"/>
      <c r="E104" s="137"/>
      <c r="F104" s="111"/>
      <c r="G104" s="111"/>
      <c r="H104" s="272"/>
      <c r="I104" s="111"/>
      <c r="J104" s="111"/>
      <c r="K104" s="272"/>
      <c r="L104" s="273"/>
      <c r="M104" s="274"/>
      <c r="N104" s="294"/>
      <c r="O104" s="272"/>
      <c r="P104" s="114"/>
      <c r="Q104" s="114"/>
      <c r="R104" s="114"/>
    </row>
    <row r="105" spans="1:18" ht="126">
      <c r="A105" s="226">
        <v>54</v>
      </c>
      <c r="B105" s="101" t="s">
        <v>1428</v>
      </c>
      <c r="C105" s="101" t="s">
        <v>962</v>
      </c>
      <c r="D105" s="101" t="s">
        <v>1793</v>
      </c>
      <c r="E105" s="101">
        <v>3</v>
      </c>
      <c r="F105" s="90" t="s">
        <v>2964</v>
      </c>
      <c r="G105" s="96" t="s">
        <v>1128</v>
      </c>
      <c r="H105" s="276">
        <v>50</v>
      </c>
      <c r="I105" s="90" t="s">
        <v>1137</v>
      </c>
      <c r="J105" s="90" t="s">
        <v>1124</v>
      </c>
      <c r="K105" s="276">
        <v>10.21</v>
      </c>
      <c r="L105" s="277">
        <v>0.1702</v>
      </c>
      <c r="M105" s="278">
        <v>10.78</v>
      </c>
      <c r="N105" s="282"/>
      <c r="O105" s="276">
        <v>10.21</v>
      </c>
      <c r="P105" s="120">
        <v>1</v>
      </c>
      <c r="Q105" s="120"/>
      <c r="R105" s="120"/>
    </row>
    <row r="106" spans="1:18" ht="21">
      <c r="A106" s="225"/>
      <c r="B106" s="137"/>
      <c r="C106" s="137"/>
      <c r="D106" s="137"/>
      <c r="E106" s="137"/>
      <c r="F106" s="111"/>
      <c r="G106" s="111"/>
      <c r="H106" s="272"/>
      <c r="I106" s="111"/>
      <c r="J106" s="111"/>
      <c r="K106" s="272"/>
      <c r="L106" s="273"/>
      <c r="M106" s="274"/>
      <c r="N106" s="294"/>
      <c r="O106" s="272"/>
      <c r="P106" s="114"/>
      <c r="Q106" s="114"/>
      <c r="R106" s="114"/>
    </row>
    <row r="107" spans="1:18" ht="61.5">
      <c r="A107" s="222">
        <v>55</v>
      </c>
      <c r="B107" s="254" t="s">
        <v>842</v>
      </c>
      <c r="C107" s="254" t="s">
        <v>1601</v>
      </c>
      <c r="D107" s="254" t="s">
        <v>1794</v>
      </c>
      <c r="E107" s="254">
        <v>2</v>
      </c>
      <c r="F107" s="255" t="s">
        <v>1773</v>
      </c>
      <c r="G107" s="255"/>
      <c r="H107" s="255"/>
      <c r="I107" s="256" t="s">
        <v>1731</v>
      </c>
      <c r="J107" s="255" t="s">
        <v>1724</v>
      </c>
      <c r="K107" s="250">
        <v>15.8</v>
      </c>
      <c r="L107" s="251">
        <v>15.8</v>
      </c>
      <c r="M107" s="250"/>
      <c r="N107" s="290"/>
      <c r="O107" s="250">
        <v>15.8</v>
      </c>
      <c r="P107" s="112">
        <v>1</v>
      </c>
      <c r="Q107" s="113"/>
      <c r="R107" s="113"/>
    </row>
    <row r="108" spans="1:18" ht="21">
      <c r="A108" s="225"/>
      <c r="B108" s="137"/>
      <c r="C108" s="137"/>
      <c r="D108" s="137"/>
      <c r="E108" s="137"/>
      <c r="F108" s="111"/>
      <c r="G108" s="111"/>
      <c r="H108" s="272"/>
      <c r="I108" s="111"/>
      <c r="J108" s="111"/>
      <c r="K108" s="272"/>
      <c r="L108" s="273"/>
      <c r="M108" s="274"/>
      <c r="N108" s="294"/>
      <c r="O108" s="272"/>
      <c r="P108" s="114"/>
      <c r="Q108" s="114"/>
      <c r="R108" s="114"/>
    </row>
    <row r="109" spans="1:18" ht="126">
      <c r="A109" s="226">
        <v>56</v>
      </c>
      <c r="B109" s="101" t="s">
        <v>842</v>
      </c>
      <c r="C109" s="101" t="s">
        <v>843</v>
      </c>
      <c r="D109" s="101" t="s">
        <v>1795</v>
      </c>
      <c r="E109" s="101">
        <v>5</v>
      </c>
      <c r="F109" s="90" t="s">
        <v>2967</v>
      </c>
      <c r="G109" s="96" t="s">
        <v>2968</v>
      </c>
      <c r="H109" s="276">
        <v>50</v>
      </c>
      <c r="I109" s="90" t="s">
        <v>2969</v>
      </c>
      <c r="J109" s="90" t="s">
        <v>1124</v>
      </c>
      <c r="K109" s="276">
        <v>23.1</v>
      </c>
      <c r="L109" s="277">
        <v>0.385</v>
      </c>
      <c r="M109" s="278"/>
      <c r="N109" s="282"/>
      <c r="O109" s="276">
        <v>4.62</v>
      </c>
      <c r="P109" s="112">
        <v>1</v>
      </c>
      <c r="Q109" s="113"/>
      <c r="R109" s="113"/>
    </row>
    <row r="110" spans="1:18" ht="21">
      <c r="A110" s="225"/>
      <c r="B110" s="137"/>
      <c r="C110" s="137"/>
      <c r="D110" s="137"/>
      <c r="E110" s="137"/>
      <c r="F110" s="111"/>
      <c r="G110" s="111"/>
      <c r="H110" s="272"/>
      <c r="I110" s="111"/>
      <c r="J110" s="111"/>
      <c r="K110" s="272"/>
      <c r="L110" s="273"/>
      <c r="M110" s="274"/>
      <c r="N110" s="294"/>
      <c r="O110" s="272"/>
      <c r="P110" s="114"/>
      <c r="Q110" s="114"/>
      <c r="R110" s="114"/>
    </row>
    <row r="111" spans="1:18" ht="61.5">
      <c r="A111" s="222">
        <v>61</v>
      </c>
      <c r="B111" s="254" t="s">
        <v>844</v>
      </c>
      <c r="C111" s="254" t="s">
        <v>985</v>
      </c>
      <c r="D111" s="254" t="s">
        <v>1797</v>
      </c>
      <c r="E111" s="254">
        <v>6</v>
      </c>
      <c r="F111" s="255" t="s">
        <v>1776</v>
      </c>
      <c r="G111" s="255"/>
      <c r="H111" s="255"/>
      <c r="I111" s="256" t="s">
        <v>1758</v>
      </c>
      <c r="J111" s="255" t="s">
        <v>1724</v>
      </c>
      <c r="K111" s="250">
        <v>22.12</v>
      </c>
      <c r="L111" s="251">
        <v>22.12</v>
      </c>
      <c r="M111" s="250"/>
      <c r="N111" s="290"/>
      <c r="O111" s="250">
        <v>22.12</v>
      </c>
      <c r="P111" s="112">
        <v>1</v>
      </c>
      <c r="Q111" s="113"/>
      <c r="R111" s="113"/>
    </row>
    <row r="112" spans="1:18" ht="21">
      <c r="A112" s="225"/>
      <c r="B112" s="137"/>
      <c r="C112" s="137"/>
      <c r="D112" s="137"/>
      <c r="E112" s="137"/>
      <c r="F112" s="111"/>
      <c r="G112" s="111"/>
      <c r="H112" s="272"/>
      <c r="I112" s="111"/>
      <c r="J112" s="111"/>
      <c r="K112" s="272"/>
      <c r="L112" s="273"/>
      <c r="M112" s="274"/>
      <c r="N112" s="294"/>
      <c r="O112" s="272"/>
      <c r="P112" s="114"/>
      <c r="Q112" s="114"/>
      <c r="R112" s="114"/>
    </row>
    <row r="113" spans="1:18" ht="81.75">
      <c r="A113" s="222"/>
      <c r="B113" s="222" t="s">
        <v>845</v>
      </c>
      <c r="C113" s="164"/>
      <c r="D113" s="308" t="s">
        <v>846</v>
      </c>
      <c r="E113" s="254"/>
      <c r="F113" s="255"/>
      <c r="G113" s="255"/>
      <c r="H113" s="255"/>
      <c r="I113" s="256"/>
      <c r="J113" s="255"/>
      <c r="K113" s="250"/>
      <c r="L113" s="251"/>
      <c r="M113" s="250"/>
      <c r="N113" s="290"/>
      <c r="O113" s="250"/>
      <c r="P113" s="112"/>
      <c r="Q113" s="113"/>
      <c r="R113" s="113"/>
    </row>
    <row r="114" spans="1:18" ht="126">
      <c r="A114" s="222">
        <v>62</v>
      </c>
      <c r="B114" s="254" t="s">
        <v>847</v>
      </c>
      <c r="C114" s="254" t="s">
        <v>848</v>
      </c>
      <c r="D114" s="254" t="s">
        <v>1798</v>
      </c>
      <c r="E114" s="254">
        <v>10</v>
      </c>
      <c r="F114" s="255" t="s">
        <v>1777</v>
      </c>
      <c r="G114" s="255"/>
      <c r="H114" s="255"/>
      <c r="I114" s="256" t="s">
        <v>1731</v>
      </c>
      <c r="J114" s="255" t="s">
        <v>1724</v>
      </c>
      <c r="K114" s="250">
        <v>6.89</v>
      </c>
      <c r="L114" s="251">
        <v>6.89</v>
      </c>
      <c r="M114" s="250"/>
      <c r="N114" s="290"/>
      <c r="O114" s="250">
        <v>6.89</v>
      </c>
      <c r="P114" s="112">
        <v>1</v>
      </c>
      <c r="Q114" s="113"/>
      <c r="R114" s="113"/>
    </row>
    <row r="115" spans="1:18" ht="21">
      <c r="A115" s="225"/>
      <c r="B115" s="137"/>
      <c r="C115" s="137"/>
      <c r="D115" s="137"/>
      <c r="E115" s="137"/>
      <c r="F115" s="111"/>
      <c r="G115" s="111"/>
      <c r="H115" s="272"/>
      <c r="I115" s="111"/>
      <c r="J115" s="111"/>
      <c r="K115" s="272"/>
      <c r="L115" s="273"/>
      <c r="M115" s="274"/>
      <c r="N115" s="294"/>
      <c r="O115" s="272"/>
      <c r="P115" s="114"/>
      <c r="Q115" s="114"/>
      <c r="R115" s="114"/>
    </row>
    <row r="116" spans="1:18" ht="105">
      <c r="A116" s="222">
        <v>63</v>
      </c>
      <c r="B116" s="254" t="s">
        <v>847</v>
      </c>
      <c r="C116" s="254" t="s">
        <v>848</v>
      </c>
      <c r="D116" s="254" t="s">
        <v>1799</v>
      </c>
      <c r="E116" s="254">
        <v>80</v>
      </c>
      <c r="F116" s="255" t="s">
        <v>1778</v>
      </c>
      <c r="G116" s="255"/>
      <c r="H116" s="255"/>
      <c r="I116" s="256" t="s">
        <v>1731</v>
      </c>
      <c r="J116" s="255" t="s">
        <v>1724</v>
      </c>
      <c r="K116" s="250">
        <v>12.12</v>
      </c>
      <c r="L116" s="251">
        <v>12.12</v>
      </c>
      <c r="M116" s="250">
        <v>12.43</v>
      </c>
      <c r="N116" s="290"/>
      <c r="O116" s="250">
        <v>12.12</v>
      </c>
      <c r="P116" s="112">
        <v>1</v>
      </c>
      <c r="Q116" s="113"/>
      <c r="R116" s="113"/>
    </row>
    <row r="117" spans="1:18" ht="21">
      <c r="A117" s="225"/>
      <c r="B117" s="137"/>
      <c r="C117" s="137"/>
      <c r="D117" s="137"/>
      <c r="E117" s="137"/>
      <c r="F117" s="111"/>
      <c r="G117" s="111"/>
      <c r="H117" s="272"/>
      <c r="I117" s="111"/>
      <c r="J117" s="111"/>
      <c r="K117" s="272"/>
      <c r="L117" s="273"/>
      <c r="M117" s="274"/>
      <c r="N117" s="299"/>
      <c r="O117" s="292"/>
      <c r="P117" s="114"/>
      <c r="Q117" s="114"/>
      <c r="R117" s="114"/>
    </row>
    <row r="118" spans="1:18" ht="126">
      <c r="A118" s="226">
        <v>64</v>
      </c>
      <c r="B118" s="101" t="s">
        <v>847</v>
      </c>
      <c r="C118" s="101" t="s">
        <v>848</v>
      </c>
      <c r="D118" s="101" t="s">
        <v>1800</v>
      </c>
      <c r="E118" s="101">
        <v>10</v>
      </c>
      <c r="F118" s="90" t="s">
        <v>2975</v>
      </c>
      <c r="G118" s="96" t="s">
        <v>2976</v>
      </c>
      <c r="H118" s="276">
        <v>20</v>
      </c>
      <c r="I118" s="90" t="s">
        <v>1137</v>
      </c>
      <c r="J118" s="90" t="s">
        <v>1124</v>
      </c>
      <c r="K118" s="276">
        <v>6.16</v>
      </c>
      <c r="L118" s="277">
        <v>0.2565</v>
      </c>
      <c r="M118" s="278"/>
      <c r="N118" s="282"/>
      <c r="O118" s="276">
        <v>3.08</v>
      </c>
      <c r="P118" s="120">
        <v>1</v>
      </c>
      <c r="Q118" s="120"/>
      <c r="R118" s="120"/>
    </row>
    <row r="119" spans="1:18" ht="21">
      <c r="A119" s="225"/>
      <c r="B119" s="137"/>
      <c r="C119" s="137"/>
      <c r="D119" s="137"/>
      <c r="E119" s="137"/>
      <c r="F119" s="111"/>
      <c r="G119" s="111"/>
      <c r="H119" s="272"/>
      <c r="I119" s="111"/>
      <c r="J119" s="111"/>
      <c r="K119" s="272"/>
      <c r="L119" s="273"/>
      <c r="M119" s="274"/>
      <c r="N119" s="294"/>
      <c r="O119" s="272"/>
      <c r="P119" s="114"/>
      <c r="Q119" s="114"/>
      <c r="R119" s="114"/>
    </row>
    <row r="120" spans="1:18" ht="61.5">
      <c r="A120" s="222"/>
      <c r="B120" s="222" t="s">
        <v>849</v>
      </c>
      <c r="C120" s="254"/>
      <c r="D120" s="308" t="s">
        <v>2093</v>
      </c>
      <c r="E120" s="254"/>
      <c r="F120" s="255"/>
      <c r="G120" s="255"/>
      <c r="H120" s="255"/>
      <c r="I120" s="256"/>
      <c r="J120" s="255"/>
      <c r="K120" s="250"/>
      <c r="L120" s="251"/>
      <c r="M120" s="250"/>
      <c r="N120" s="290"/>
      <c r="O120" s="250"/>
      <c r="P120" s="112"/>
      <c r="Q120" s="113"/>
      <c r="R120" s="113"/>
    </row>
    <row r="121" spans="1:18" ht="63">
      <c r="A121" s="222">
        <v>65</v>
      </c>
      <c r="B121" s="254" t="s">
        <v>2094</v>
      </c>
      <c r="C121" s="254" t="s">
        <v>986</v>
      </c>
      <c r="D121" s="254" t="s">
        <v>1801</v>
      </c>
      <c r="E121" s="254">
        <v>100</v>
      </c>
      <c r="F121" s="255" t="s">
        <v>1780</v>
      </c>
      <c r="G121" s="255"/>
      <c r="H121" s="255"/>
      <c r="I121" s="256" t="s">
        <v>1729</v>
      </c>
      <c r="J121" s="255" t="s">
        <v>1724</v>
      </c>
      <c r="K121" s="250">
        <v>36.9</v>
      </c>
      <c r="L121" s="251">
        <v>7.38</v>
      </c>
      <c r="M121" s="250">
        <v>38.69</v>
      </c>
      <c r="N121" s="290"/>
      <c r="O121" s="250">
        <v>36.9</v>
      </c>
      <c r="P121" s="112">
        <v>1</v>
      </c>
      <c r="Q121" s="113"/>
      <c r="R121" s="113"/>
    </row>
    <row r="122" spans="1:18" ht="21">
      <c r="A122" s="225"/>
      <c r="B122" s="137"/>
      <c r="C122" s="137"/>
      <c r="D122" s="137"/>
      <c r="E122" s="137"/>
      <c r="F122" s="111"/>
      <c r="G122" s="111"/>
      <c r="H122" s="272"/>
      <c r="I122" s="111"/>
      <c r="J122" s="111"/>
      <c r="K122" s="272"/>
      <c r="L122" s="273"/>
      <c r="M122" s="274"/>
      <c r="N122" s="294"/>
      <c r="O122" s="272"/>
      <c r="P122" s="114"/>
      <c r="Q122" s="114"/>
      <c r="R122" s="114"/>
    </row>
    <row r="123" spans="1:18" ht="63">
      <c r="A123" s="222">
        <v>66</v>
      </c>
      <c r="B123" s="254" t="s">
        <v>2095</v>
      </c>
      <c r="C123" s="254" t="s">
        <v>987</v>
      </c>
      <c r="D123" s="254" t="s">
        <v>1802</v>
      </c>
      <c r="E123" s="254">
        <v>5</v>
      </c>
      <c r="F123" s="255" t="s">
        <v>1781</v>
      </c>
      <c r="G123" s="255"/>
      <c r="H123" s="255"/>
      <c r="I123" s="256" t="s">
        <v>1729</v>
      </c>
      <c r="J123" s="255" t="s">
        <v>1724</v>
      </c>
      <c r="K123" s="250">
        <v>36.75</v>
      </c>
      <c r="L123" s="251">
        <v>7.35</v>
      </c>
      <c r="M123" s="250">
        <v>38.69</v>
      </c>
      <c r="N123" s="290"/>
      <c r="O123" s="250">
        <v>36.75</v>
      </c>
      <c r="P123" s="112">
        <v>1</v>
      </c>
      <c r="Q123" s="113"/>
      <c r="R123" s="113"/>
    </row>
    <row r="124" spans="1:18" ht="21">
      <c r="A124" s="225"/>
      <c r="B124" s="137"/>
      <c r="C124" s="137"/>
      <c r="D124" s="137"/>
      <c r="E124" s="137"/>
      <c r="F124" s="111"/>
      <c r="G124" s="111"/>
      <c r="H124" s="272"/>
      <c r="I124" s="111"/>
      <c r="J124" s="111"/>
      <c r="K124" s="272"/>
      <c r="L124" s="273"/>
      <c r="M124" s="274"/>
      <c r="N124" s="299"/>
      <c r="O124" s="292"/>
      <c r="P124" s="114"/>
      <c r="Q124" s="114"/>
      <c r="R124" s="114"/>
    </row>
    <row r="125" spans="1:18" ht="147">
      <c r="A125" s="222">
        <v>67</v>
      </c>
      <c r="B125" s="254" t="s">
        <v>2096</v>
      </c>
      <c r="C125" s="254" t="s">
        <v>987</v>
      </c>
      <c r="D125" s="254" t="s">
        <v>1803</v>
      </c>
      <c r="E125" s="254">
        <v>2</v>
      </c>
      <c r="F125" s="255" t="s">
        <v>1782</v>
      </c>
      <c r="G125" s="255"/>
      <c r="H125" s="255"/>
      <c r="I125" s="256" t="s">
        <v>1729</v>
      </c>
      <c r="J125" s="255" t="s">
        <v>1724</v>
      </c>
      <c r="K125" s="250">
        <v>36.75</v>
      </c>
      <c r="L125" s="251">
        <v>7.35</v>
      </c>
      <c r="M125" s="250">
        <v>38.69</v>
      </c>
      <c r="N125" s="290"/>
      <c r="O125" s="250">
        <v>36.75</v>
      </c>
      <c r="P125" s="112">
        <v>1</v>
      </c>
      <c r="Q125" s="113"/>
      <c r="R125" s="113"/>
    </row>
    <row r="126" spans="1:18" ht="21">
      <c r="A126" s="225"/>
      <c r="B126" s="137"/>
      <c r="C126" s="137"/>
      <c r="D126" s="137"/>
      <c r="E126" s="137"/>
      <c r="F126" s="111"/>
      <c r="G126" s="111"/>
      <c r="H126" s="272"/>
      <c r="I126" s="111"/>
      <c r="J126" s="111"/>
      <c r="K126" s="272"/>
      <c r="L126" s="273"/>
      <c r="M126" s="274"/>
      <c r="N126" s="294"/>
      <c r="O126" s="272"/>
      <c r="P126" s="114"/>
      <c r="Q126" s="114"/>
      <c r="R126" s="114"/>
    </row>
    <row r="127" spans="1:18" ht="61.5">
      <c r="A127" s="222">
        <v>68</v>
      </c>
      <c r="B127" s="254" t="s">
        <v>2096</v>
      </c>
      <c r="C127" s="254" t="s">
        <v>1409</v>
      </c>
      <c r="D127" s="254" t="s">
        <v>1804</v>
      </c>
      <c r="E127" s="254">
        <v>2</v>
      </c>
      <c r="F127" s="255" t="s">
        <v>1783</v>
      </c>
      <c r="G127" s="255"/>
      <c r="H127" s="255"/>
      <c r="I127" s="256" t="s">
        <v>1729</v>
      </c>
      <c r="J127" s="255" t="s">
        <v>1724</v>
      </c>
      <c r="K127" s="250">
        <v>132.6</v>
      </c>
      <c r="L127" s="251">
        <v>13.26</v>
      </c>
      <c r="M127" s="250">
        <v>139.13</v>
      </c>
      <c r="N127" s="290"/>
      <c r="O127" s="250">
        <v>132.6</v>
      </c>
      <c r="P127" s="112">
        <v>1</v>
      </c>
      <c r="Q127" s="113"/>
      <c r="R127" s="113"/>
    </row>
    <row r="128" spans="1:18" ht="21">
      <c r="A128" s="225"/>
      <c r="B128" s="137"/>
      <c r="C128" s="137"/>
      <c r="D128" s="137"/>
      <c r="E128" s="137"/>
      <c r="F128" s="111"/>
      <c r="G128" s="111"/>
      <c r="H128" s="272"/>
      <c r="I128" s="111"/>
      <c r="J128" s="111"/>
      <c r="K128" s="272"/>
      <c r="L128" s="273"/>
      <c r="M128" s="274"/>
      <c r="N128" s="272"/>
      <c r="O128" s="272"/>
      <c r="P128" s="114"/>
      <c r="Q128" s="114"/>
      <c r="R128" s="114"/>
    </row>
    <row r="129" spans="1:18" ht="105">
      <c r="A129" s="226">
        <v>69</v>
      </c>
      <c r="B129" s="101" t="s">
        <v>2659</v>
      </c>
      <c r="C129" s="101" t="s">
        <v>873</v>
      </c>
      <c r="D129" s="101" t="s">
        <v>1805</v>
      </c>
      <c r="E129" s="101">
        <v>2</v>
      </c>
      <c r="F129" s="90" t="s">
        <v>2984</v>
      </c>
      <c r="G129" s="96" t="s">
        <v>1136</v>
      </c>
      <c r="H129" s="276">
        <v>30</v>
      </c>
      <c r="I129" s="90" t="s">
        <v>1153</v>
      </c>
      <c r="J129" s="90" t="s">
        <v>1124</v>
      </c>
      <c r="K129" s="276">
        <v>1.36</v>
      </c>
      <c r="L129" s="277">
        <v>0.0377</v>
      </c>
      <c r="M129" s="278">
        <v>1.5800000000000003</v>
      </c>
      <c r="N129" s="282"/>
      <c r="O129" s="276">
        <v>1.36</v>
      </c>
      <c r="P129" s="112">
        <v>1</v>
      </c>
      <c r="Q129" s="113"/>
      <c r="R129" s="113"/>
    </row>
    <row r="130" spans="1:18" ht="21">
      <c r="A130" s="225"/>
      <c r="B130" s="137"/>
      <c r="C130" s="137"/>
      <c r="D130" s="137"/>
      <c r="E130" s="137"/>
      <c r="F130" s="111"/>
      <c r="G130" s="111"/>
      <c r="H130" s="272"/>
      <c r="I130" s="111"/>
      <c r="J130" s="111"/>
      <c r="K130" s="272"/>
      <c r="L130" s="273"/>
      <c r="M130" s="274"/>
      <c r="N130" s="272"/>
      <c r="O130" s="272"/>
      <c r="P130" s="114"/>
      <c r="Q130" s="114"/>
      <c r="R130" s="114"/>
    </row>
    <row r="131" spans="1:18" ht="81">
      <c r="A131" s="229">
        <v>70</v>
      </c>
      <c r="B131" s="316" t="s">
        <v>2659</v>
      </c>
      <c r="C131" s="316" t="s">
        <v>873</v>
      </c>
      <c r="D131" s="316" t="s">
        <v>1806</v>
      </c>
      <c r="E131" s="316">
        <v>2</v>
      </c>
      <c r="F131" s="317" t="s">
        <v>191</v>
      </c>
      <c r="G131" s="317"/>
      <c r="H131" s="317"/>
      <c r="I131" s="318" t="s">
        <v>192</v>
      </c>
      <c r="J131" s="317" t="s">
        <v>179</v>
      </c>
      <c r="K131" s="319">
        <v>1.46</v>
      </c>
      <c r="L131" s="320">
        <v>0.0487</v>
      </c>
      <c r="M131" s="319">
        <v>1.85</v>
      </c>
      <c r="N131" s="321">
        <v>1.85</v>
      </c>
      <c r="O131" s="322">
        <v>1.46</v>
      </c>
      <c r="P131" s="125">
        <v>1</v>
      </c>
      <c r="Q131" s="126"/>
      <c r="R131" s="126"/>
    </row>
    <row r="132" spans="1:18" ht="21">
      <c r="A132" s="225"/>
      <c r="B132" s="137"/>
      <c r="C132" s="137"/>
      <c r="D132" s="137"/>
      <c r="E132" s="137"/>
      <c r="F132" s="111"/>
      <c r="G132" s="111"/>
      <c r="H132" s="272"/>
      <c r="I132" s="111"/>
      <c r="J132" s="111"/>
      <c r="K132" s="272"/>
      <c r="L132" s="273"/>
      <c r="M132" s="274"/>
      <c r="N132" s="294"/>
      <c r="O132" s="272"/>
      <c r="P132" s="114"/>
      <c r="Q132" s="114"/>
      <c r="R132" s="114"/>
    </row>
    <row r="133" spans="1:18" ht="102">
      <c r="A133" s="229">
        <v>72</v>
      </c>
      <c r="B133" s="316" t="s">
        <v>2660</v>
      </c>
      <c r="C133" s="316" t="s">
        <v>875</v>
      </c>
      <c r="D133" s="316" t="s">
        <v>2813</v>
      </c>
      <c r="E133" s="316">
        <v>3</v>
      </c>
      <c r="F133" s="317" t="s">
        <v>193</v>
      </c>
      <c r="G133" s="317"/>
      <c r="H133" s="317"/>
      <c r="I133" s="318" t="s">
        <v>194</v>
      </c>
      <c r="J133" s="317" t="s">
        <v>179</v>
      </c>
      <c r="K133" s="319">
        <v>3.5</v>
      </c>
      <c r="L133" s="320">
        <v>0.1167</v>
      </c>
      <c r="M133" s="319">
        <v>5.98</v>
      </c>
      <c r="N133" s="321">
        <v>5.98</v>
      </c>
      <c r="O133" s="322">
        <v>3.5</v>
      </c>
      <c r="P133" s="125">
        <v>1</v>
      </c>
      <c r="Q133" s="126"/>
      <c r="R133" s="126"/>
    </row>
    <row r="134" spans="1:18" ht="21">
      <c r="A134" s="225"/>
      <c r="B134" s="137"/>
      <c r="C134" s="137"/>
      <c r="D134" s="137"/>
      <c r="E134" s="137"/>
      <c r="F134" s="111"/>
      <c r="G134" s="111"/>
      <c r="H134" s="272"/>
      <c r="I134" s="111"/>
      <c r="J134" s="111"/>
      <c r="K134" s="272"/>
      <c r="L134" s="273"/>
      <c r="M134" s="274"/>
      <c r="N134" s="294"/>
      <c r="O134" s="272"/>
      <c r="P134" s="114"/>
      <c r="Q134" s="114"/>
      <c r="R134" s="114"/>
    </row>
    <row r="135" spans="1:18" ht="61.5">
      <c r="A135" s="222">
        <v>73</v>
      </c>
      <c r="B135" s="254" t="s">
        <v>2660</v>
      </c>
      <c r="C135" s="254" t="s">
        <v>876</v>
      </c>
      <c r="D135" s="254" t="s">
        <v>1808</v>
      </c>
      <c r="E135" s="254">
        <v>1</v>
      </c>
      <c r="F135" s="255" t="s">
        <v>1784</v>
      </c>
      <c r="G135" s="255"/>
      <c r="H135" s="255"/>
      <c r="I135" s="256" t="s">
        <v>1726</v>
      </c>
      <c r="J135" s="255" t="s">
        <v>1724</v>
      </c>
      <c r="K135" s="250">
        <v>3.03</v>
      </c>
      <c r="L135" s="251">
        <v>3.03</v>
      </c>
      <c r="M135" s="250">
        <v>3.04</v>
      </c>
      <c r="N135" s="290"/>
      <c r="O135" s="250">
        <v>3.03</v>
      </c>
      <c r="P135" s="112">
        <v>1</v>
      </c>
      <c r="Q135" s="113"/>
      <c r="R135" s="113"/>
    </row>
    <row r="136" spans="1:18" ht="21">
      <c r="A136" s="225"/>
      <c r="B136" s="137"/>
      <c r="C136" s="137"/>
      <c r="D136" s="137"/>
      <c r="E136" s="137"/>
      <c r="F136" s="296"/>
      <c r="G136" s="296"/>
      <c r="H136" s="296"/>
      <c r="I136" s="297"/>
      <c r="J136" s="296"/>
      <c r="K136" s="292"/>
      <c r="L136" s="298"/>
      <c r="M136" s="292"/>
      <c r="N136" s="299"/>
      <c r="O136" s="292"/>
      <c r="P136" s="114"/>
      <c r="Q136" s="114"/>
      <c r="R136" s="114"/>
    </row>
    <row r="137" spans="1:18" ht="84">
      <c r="A137" s="222">
        <v>74</v>
      </c>
      <c r="B137" s="254" t="s">
        <v>1458</v>
      </c>
      <c r="C137" s="254" t="s">
        <v>1459</v>
      </c>
      <c r="D137" s="254" t="s">
        <v>1809</v>
      </c>
      <c r="E137" s="254">
        <v>1</v>
      </c>
      <c r="F137" s="90" t="s">
        <v>476</v>
      </c>
      <c r="G137" s="96" t="s">
        <v>477</v>
      </c>
      <c r="H137" s="276">
        <v>30</v>
      </c>
      <c r="I137" s="90" t="s">
        <v>1150</v>
      </c>
      <c r="J137" s="90" t="s">
        <v>1124</v>
      </c>
      <c r="K137" s="276">
        <v>6.97</v>
      </c>
      <c r="L137" s="277">
        <v>0.1937</v>
      </c>
      <c r="M137" s="278">
        <v>7.000000000000001</v>
      </c>
      <c r="N137" s="282"/>
      <c r="O137" s="276">
        <v>6.97</v>
      </c>
      <c r="P137" s="112">
        <v>1</v>
      </c>
      <c r="Q137" s="113"/>
      <c r="R137" s="113"/>
    </row>
    <row r="138" spans="1:18" ht="21">
      <c r="A138" s="225"/>
      <c r="B138" s="137"/>
      <c r="C138" s="137"/>
      <c r="D138" s="137"/>
      <c r="E138" s="137"/>
      <c r="F138" s="111"/>
      <c r="G138" s="111"/>
      <c r="H138" s="272"/>
      <c r="I138" s="111"/>
      <c r="J138" s="111"/>
      <c r="K138" s="272"/>
      <c r="L138" s="273"/>
      <c r="M138" s="274"/>
      <c r="N138" s="294"/>
      <c r="O138" s="272"/>
      <c r="P138" s="114"/>
      <c r="Q138" s="114"/>
      <c r="R138" s="114"/>
    </row>
    <row r="139" spans="1:18" ht="21">
      <c r="A139" s="222"/>
      <c r="B139" s="222" t="s">
        <v>2756</v>
      </c>
      <c r="C139" s="254"/>
      <c r="D139" s="308" t="s">
        <v>2757</v>
      </c>
      <c r="E139" s="254"/>
      <c r="F139" s="255"/>
      <c r="G139" s="255"/>
      <c r="H139" s="255"/>
      <c r="I139" s="256"/>
      <c r="J139" s="255"/>
      <c r="K139" s="250"/>
      <c r="L139" s="251"/>
      <c r="M139" s="250"/>
      <c r="N139" s="290"/>
      <c r="O139" s="250"/>
      <c r="P139" s="112"/>
      <c r="Q139" s="113"/>
      <c r="R139" s="113"/>
    </row>
    <row r="140" spans="1:18" ht="61.5">
      <c r="A140" s="222">
        <v>75</v>
      </c>
      <c r="B140" s="254" t="s">
        <v>2737</v>
      </c>
      <c r="C140" s="254" t="s">
        <v>1444</v>
      </c>
      <c r="D140" s="254" t="s">
        <v>1445</v>
      </c>
      <c r="E140" s="254">
        <v>1000</v>
      </c>
      <c r="F140" s="255" t="s">
        <v>1785</v>
      </c>
      <c r="G140" s="255"/>
      <c r="H140" s="255"/>
      <c r="I140" s="256" t="s">
        <v>1723</v>
      </c>
      <c r="J140" s="255" t="s">
        <v>1724</v>
      </c>
      <c r="K140" s="250">
        <v>12.3</v>
      </c>
      <c r="L140" s="251">
        <v>1.23</v>
      </c>
      <c r="M140" s="250">
        <v>12.52</v>
      </c>
      <c r="N140" s="290"/>
      <c r="O140" s="250">
        <v>12.3</v>
      </c>
      <c r="P140" s="112">
        <v>1</v>
      </c>
      <c r="Q140" s="113"/>
      <c r="R140" s="113"/>
    </row>
    <row r="141" spans="1:18" ht="21">
      <c r="A141" s="225"/>
      <c r="B141" s="137"/>
      <c r="C141" s="137"/>
      <c r="D141" s="137"/>
      <c r="E141" s="137"/>
      <c r="F141" s="296"/>
      <c r="G141" s="296"/>
      <c r="H141" s="296"/>
      <c r="I141" s="297"/>
      <c r="J141" s="296"/>
      <c r="K141" s="292"/>
      <c r="L141" s="298"/>
      <c r="M141" s="292"/>
      <c r="N141" s="299"/>
      <c r="O141" s="292"/>
      <c r="P141" s="114"/>
      <c r="Q141" s="114"/>
      <c r="R141" s="114"/>
    </row>
    <row r="142" spans="1:18" ht="126">
      <c r="A142" s="226">
        <v>77</v>
      </c>
      <c r="B142" s="101" t="s">
        <v>2737</v>
      </c>
      <c r="C142" s="101" t="s">
        <v>434</v>
      </c>
      <c r="D142" s="101" t="s">
        <v>1810</v>
      </c>
      <c r="E142" s="101">
        <v>2</v>
      </c>
      <c r="F142" s="90" t="s">
        <v>478</v>
      </c>
      <c r="G142" s="96" t="s">
        <v>479</v>
      </c>
      <c r="H142" s="276">
        <v>100</v>
      </c>
      <c r="I142" s="90" t="s">
        <v>1171</v>
      </c>
      <c r="J142" s="90" t="s">
        <v>1124</v>
      </c>
      <c r="K142" s="276">
        <v>20.1</v>
      </c>
      <c r="L142" s="277">
        <v>0.1675</v>
      </c>
      <c r="M142" s="278"/>
      <c r="N142" s="282"/>
      <c r="O142" s="276">
        <v>10.05</v>
      </c>
      <c r="P142" s="120">
        <v>1</v>
      </c>
      <c r="Q142" s="120"/>
      <c r="R142" s="120"/>
    </row>
    <row r="143" spans="1:18" ht="21">
      <c r="A143" s="225"/>
      <c r="B143" s="137"/>
      <c r="C143" s="137"/>
      <c r="D143" s="137"/>
      <c r="E143" s="137"/>
      <c r="F143" s="111"/>
      <c r="G143" s="111"/>
      <c r="H143" s="272"/>
      <c r="I143" s="111"/>
      <c r="J143" s="111"/>
      <c r="K143" s="272"/>
      <c r="L143" s="273"/>
      <c r="M143" s="274"/>
      <c r="N143" s="294"/>
      <c r="O143" s="272"/>
      <c r="P143" s="114"/>
      <c r="Q143" s="114"/>
      <c r="R143" s="114"/>
    </row>
    <row r="144" spans="1:18" ht="147">
      <c r="A144" s="222">
        <v>78</v>
      </c>
      <c r="B144" s="254" t="s">
        <v>2758</v>
      </c>
      <c r="C144" s="254" t="s">
        <v>971</v>
      </c>
      <c r="D144" s="254" t="s">
        <v>1811</v>
      </c>
      <c r="E144" s="254">
        <v>2</v>
      </c>
      <c r="F144" s="255" t="s">
        <v>1787</v>
      </c>
      <c r="G144" s="255"/>
      <c r="H144" s="255"/>
      <c r="I144" s="256" t="s">
        <v>1731</v>
      </c>
      <c r="J144" s="255" t="s">
        <v>1724</v>
      </c>
      <c r="K144" s="250">
        <v>33.39</v>
      </c>
      <c r="L144" s="251">
        <v>33.39</v>
      </c>
      <c r="M144" s="250"/>
      <c r="N144" s="290"/>
      <c r="O144" s="250">
        <v>33.39</v>
      </c>
      <c r="P144" s="112">
        <v>1</v>
      </c>
      <c r="Q144" s="113"/>
      <c r="R144" s="113"/>
    </row>
    <row r="145" spans="1:18" ht="21">
      <c r="A145" s="225"/>
      <c r="B145" s="137"/>
      <c r="C145" s="137"/>
      <c r="D145" s="137"/>
      <c r="E145" s="137"/>
      <c r="F145" s="111"/>
      <c r="G145" s="111"/>
      <c r="H145" s="272"/>
      <c r="I145" s="111"/>
      <c r="J145" s="111"/>
      <c r="K145" s="272"/>
      <c r="L145" s="273"/>
      <c r="M145" s="274"/>
      <c r="N145" s="294"/>
      <c r="O145" s="272"/>
      <c r="P145" s="114"/>
      <c r="Q145" s="114"/>
      <c r="R145" s="114"/>
    </row>
    <row r="146" spans="1:18" ht="126">
      <c r="A146" s="222">
        <v>79</v>
      </c>
      <c r="B146" s="254" t="s">
        <v>2758</v>
      </c>
      <c r="C146" s="254" t="s">
        <v>971</v>
      </c>
      <c r="D146" s="254" t="s">
        <v>1812</v>
      </c>
      <c r="E146" s="254">
        <v>15</v>
      </c>
      <c r="F146" s="255" t="s">
        <v>1788</v>
      </c>
      <c r="G146" s="255"/>
      <c r="H146" s="255"/>
      <c r="I146" s="256" t="s">
        <v>1726</v>
      </c>
      <c r="J146" s="255" t="s">
        <v>1724</v>
      </c>
      <c r="K146" s="250">
        <v>3.27</v>
      </c>
      <c r="L146" s="251">
        <v>3.27</v>
      </c>
      <c r="M146" s="250"/>
      <c r="N146" s="290"/>
      <c r="O146" s="250">
        <v>3.27</v>
      </c>
      <c r="P146" s="112">
        <v>1</v>
      </c>
      <c r="Q146" s="113"/>
      <c r="R146" s="113"/>
    </row>
    <row r="147" spans="1:18" ht="21">
      <c r="A147" s="225"/>
      <c r="B147" s="137"/>
      <c r="C147" s="137"/>
      <c r="D147" s="137"/>
      <c r="E147" s="137"/>
      <c r="F147" s="111"/>
      <c r="G147" s="111"/>
      <c r="H147" s="272"/>
      <c r="I147" s="111"/>
      <c r="J147" s="111"/>
      <c r="K147" s="272"/>
      <c r="L147" s="273"/>
      <c r="M147" s="274"/>
      <c r="N147" s="294"/>
      <c r="O147" s="272"/>
      <c r="P147" s="114"/>
      <c r="Q147" s="114"/>
      <c r="R147" s="114"/>
    </row>
    <row r="148" spans="1:18" ht="210">
      <c r="A148" s="226">
        <v>80</v>
      </c>
      <c r="B148" s="101" t="s">
        <v>2758</v>
      </c>
      <c r="C148" s="101" t="s">
        <v>971</v>
      </c>
      <c r="D148" s="101" t="s">
        <v>1290</v>
      </c>
      <c r="E148" s="101">
        <v>30</v>
      </c>
      <c r="F148" s="90" t="s">
        <v>483</v>
      </c>
      <c r="G148" s="96" t="s">
        <v>479</v>
      </c>
      <c r="H148" s="276">
        <v>5</v>
      </c>
      <c r="I148" s="90" t="s">
        <v>1148</v>
      </c>
      <c r="J148" s="90" t="s">
        <v>1124</v>
      </c>
      <c r="K148" s="276">
        <v>6.64</v>
      </c>
      <c r="L148" s="277">
        <v>1.106</v>
      </c>
      <c r="M148" s="278"/>
      <c r="N148" s="282"/>
      <c r="O148" s="276">
        <v>6.64</v>
      </c>
      <c r="P148" s="112">
        <v>1</v>
      </c>
      <c r="Q148" s="113"/>
      <c r="R148" s="120"/>
    </row>
    <row r="149" spans="1:18" ht="21">
      <c r="A149" s="225"/>
      <c r="B149" s="137"/>
      <c r="C149" s="137"/>
      <c r="D149" s="137"/>
      <c r="E149" s="137"/>
      <c r="F149" s="111"/>
      <c r="G149" s="111"/>
      <c r="H149" s="272"/>
      <c r="I149" s="111"/>
      <c r="J149" s="111"/>
      <c r="K149" s="272"/>
      <c r="L149" s="273"/>
      <c r="M149" s="274"/>
      <c r="N149" s="294"/>
      <c r="O149" s="272"/>
      <c r="P149" s="114"/>
      <c r="Q149" s="114"/>
      <c r="R149" s="114"/>
    </row>
    <row r="150" spans="1:18" ht="105">
      <c r="A150" s="222">
        <v>81</v>
      </c>
      <c r="B150" s="254" t="s">
        <v>2758</v>
      </c>
      <c r="C150" s="254" t="s">
        <v>971</v>
      </c>
      <c r="D150" s="254" t="s">
        <v>2428</v>
      </c>
      <c r="E150" s="254">
        <v>15</v>
      </c>
      <c r="F150" s="255" t="s">
        <v>1790</v>
      </c>
      <c r="G150" s="255"/>
      <c r="H150" s="255"/>
      <c r="I150" s="256" t="s">
        <v>1723</v>
      </c>
      <c r="J150" s="255" t="s">
        <v>1724</v>
      </c>
      <c r="K150" s="250">
        <v>13.93</v>
      </c>
      <c r="L150" s="251">
        <v>1.393</v>
      </c>
      <c r="M150" s="250"/>
      <c r="N150" s="290"/>
      <c r="O150" s="250">
        <v>13.93</v>
      </c>
      <c r="P150" s="112">
        <v>1</v>
      </c>
      <c r="Q150" s="113"/>
      <c r="R150" s="113"/>
    </row>
    <row r="151" spans="1:18" ht="21">
      <c r="A151" s="225"/>
      <c r="B151" s="137"/>
      <c r="C151" s="137"/>
      <c r="D151" s="137"/>
      <c r="E151" s="137"/>
      <c r="F151" s="111"/>
      <c r="G151" s="111"/>
      <c r="H151" s="272"/>
      <c r="I151" s="111"/>
      <c r="J151" s="111"/>
      <c r="K151" s="272"/>
      <c r="L151" s="273"/>
      <c r="M151" s="274"/>
      <c r="N151" s="294"/>
      <c r="O151" s="272"/>
      <c r="P151" s="114"/>
      <c r="Q151" s="114"/>
      <c r="R151" s="114"/>
    </row>
    <row r="152" spans="1:18" ht="147">
      <c r="A152" s="222">
        <v>82</v>
      </c>
      <c r="B152" s="254" t="s">
        <v>1079</v>
      </c>
      <c r="C152" s="254" t="s">
        <v>971</v>
      </c>
      <c r="D152" s="254" t="s">
        <v>1813</v>
      </c>
      <c r="E152" s="254">
        <v>200</v>
      </c>
      <c r="F152" s="255" t="s">
        <v>585</v>
      </c>
      <c r="G152" s="255"/>
      <c r="H152" s="255"/>
      <c r="I152" s="256" t="s">
        <v>1744</v>
      </c>
      <c r="J152" s="255" t="s">
        <v>1724</v>
      </c>
      <c r="K152" s="250">
        <v>2.45</v>
      </c>
      <c r="L152" s="251">
        <v>2.45</v>
      </c>
      <c r="M152" s="250"/>
      <c r="N152" s="290"/>
      <c r="O152" s="250">
        <v>2.45</v>
      </c>
      <c r="P152" s="112">
        <v>1</v>
      </c>
      <c r="Q152" s="113"/>
      <c r="R152" s="113"/>
    </row>
    <row r="153" spans="1:18" ht="21">
      <c r="A153" s="225"/>
      <c r="B153" s="137"/>
      <c r="C153" s="137"/>
      <c r="D153" s="137"/>
      <c r="E153" s="137"/>
      <c r="F153" s="296"/>
      <c r="G153" s="296"/>
      <c r="H153" s="296"/>
      <c r="I153" s="297"/>
      <c r="J153" s="296"/>
      <c r="K153" s="292"/>
      <c r="L153" s="298"/>
      <c r="M153" s="292"/>
      <c r="N153" s="299"/>
      <c r="O153" s="292"/>
      <c r="P153" s="114"/>
      <c r="Q153" s="114"/>
      <c r="R153" s="114"/>
    </row>
    <row r="154" spans="1:18" ht="189">
      <c r="A154" s="222">
        <v>83</v>
      </c>
      <c r="B154" s="254" t="s">
        <v>1079</v>
      </c>
      <c r="C154" s="254" t="s">
        <v>971</v>
      </c>
      <c r="D154" s="254" t="s">
        <v>928</v>
      </c>
      <c r="E154" s="254">
        <v>20</v>
      </c>
      <c r="F154" s="255" t="s">
        <v>586</v>
      </c>
      <c r="G154" s="255"/>
      <c r="H154" s="255"/>
      <c r="I154" s="256" t="s">
        <v>1723</v>
      </c>
      <c r="J154" s="255" t="s">
        <v>1724</v>
      </c>
      <c r="K154" s="250">
        <v>14</v>
      </c>
      <c r="L154" s="251">
        <v>1.4</v>
      </c>
      <c r="M154" s="250"/>
      <c r="N154" s="290"/>
      <c r="O154" s="250">
        <v>14</v>
      </c>
      <c r="P154" s="112">
        <v>1</v>
      </c>
      <c r="Q154" s="113"/>
      <c r="R154" s="113"/>
    </row>
    <row r="155" spans="1:18" ht="21">
      <c r="A155" s="225"/>
      <c r="B155" s="137"/>
      <c r="C155" s="137"/>
      <c r="D155" s="137"/>
      <c r="E155" s="137"/>
      <c r="F155" s="296"/>
      <c r="G155" s="296"/>
      <c r="H155" s="296"/>
      <c r="I155" s="297"/>
      <c r="J155" s="296"/>
      <c r="K155" s="292"/>
      <c r="L155" s="298"/>
      <c r="M155" s="292"/>
      <c r="N155" s="292"/>
      <c r="O155" s="292"/>
      <c r="P155" s="114"/>
      <c r="Q155" s="114"/>
      <c r="R155" s="114"/>
    </row>
    <row r="156" spans="1:18" ht="63">
      <c r="A156" s="226">
        <v>84</v>
      </c>
      <c r="B156" s="101" t="s">
        <v>299</v>
      </c>
      <c r="C156" s="101" t="s">
        <v>1080</v>
      </c>
      <c r="D156" s="101" t="s">
        <v>291</v>
      </c>
      <c r="E156" s="101">
        <v>25</v>
      </c>
      <c r="F156" s="90" t="s">
        <v>485</v>
      </c>
      <c r="G156" s="96" t="s">
        <v>1132</v>
      </c>
      <c r="H156" s="276">
        <v>40</v>
      </c>
      <c r="I156" s="90" t="s">
        <v>486</v>
      </c>
      <c r="J156" s="90" t="s">
        <v>1124</v>
      </c>
      <c r="K156" s="276">
        <v>0.92</v>
      </c>
      <c r="L156" s="277">
        <v>0.0193</v>
      </c>
      <c r="M156" s="323"/>
      <c r="N156" s="307"/>
      <c r="O156" s="324">
        <v>0.92</v>
      </c>
      <c r="P156" s="127">
        <v>1</v>
      </c>
      <c r="Q156" s="127"/>
      <c r="R156" s="127"/>
    </row>
    <row r="157" spans="1:18" ht="21">
      <c r="A157" s="225"/>
      <c r="B157" s="137"/>
      <c r="C157" s="137"/>
      <c r="D157" s="137"/>
      <c r="E157" s="137"/>
      <c r="F157" s="111"/>
      <c r="G157" s="111"/>
      <c r="H157" s="272"/>
      <c r="I157" s="111"/>
      <c r="J157" s="111"/>
      <c r="K157" s="272"/>
      <c r="L157" s="273"/>
      <c r="M157" s="274"/>
      <c r="N157" s="294"/>
      <c r="O157" s="272"/>
      <c r="P157" s="114"/>
      <c r="Q157" s="114"/>
      <c r="R157" s="114"/>
    </row>
    <row r="158" spans="1:18" ht="63">
      <c r="A158" s="222">
        <v>85</v>
      </c>
      <c r="B158" s="254" t="s">
        <v>299</v>
      </c>
      <c r="C158" s="254" t="s">
        <v>1080</v>
      </c>
      <c r="D158" s="254" t="s">
        <v>930</v>
      </c>
      <c r="E158" s="254">
        <v>100</v>
      </c>
      <c r="F158" s="255" t="s">
        <v>587</v>
      </c>
      <c r="G158" s="255"/>
      <c r="H158" s="255"/>
      <c r="I158" s="256" t="s">
        <v>1723</v>
      </c>
      <c r="J158" s="255" t="s">
        <v>1724</v>
      </c>
      <c r="K158" s="250">
        <v>4.9</v>
      </c>
      <c r="L158" s="251">
        <v>0.49</v>
      </c>
      <c r="M158" s="250">
        <v>4.93</v>
      </c>
      <c r="N158" s="290"/>
      <c r="O158" s="250">
        <v>4.9</v>
      </c>
      <c r="P158" s="112">
        <v>1</v>
      </c>
      <c r="Q158" s="113"/>
      <c r="R158" s="113"/>
    </row>
    <row r="159" spans="1:18" ht="21">
      <c r="A159" s="225"/>
      <c r="B159" s="137"/>
      <c r="C159" s="137"/>
      <c r="D159" s="137"/>
      <c r="E159" s="137"/>
      <c r="F159" s="296"/>
      <c r="G159" s="296"/>
      <c r="H159" s="296"/>
      <c r="I159" s="297"/>
      <c r="J159" s="296"/>
      <c r="K159" s="292"/>
      <c r="L159" s="298"/>
      <c r="M159" s="292"/>
      <c r="N159" s="299"/>
      <c r="O159" s="292"/>
      <c r="P159" s="114"/>
      <c r="Q159" s="114"/>
      <c r="R159" s="114"/>
    </row>
    <row r="160" spans="1:18" ht="63">
      <c r="A160" s="222">
        <v>86</v>
      </c>
      <c r="B160" s="254" t="s">
        <v>299</v>
      </c>
      <c r="C160" s="254" t="s">
        <v>1080</v>
      </c>
      <c r="D160" s="254" t="s">
        <v>929</v>
      </c>
      <c r="E160" s="254">
        <v>1300</v>
      </c>
      <c r="F160" s="255" t="s">
        <v>588</v>
      </c>
      <c r="G160" s="255"/>
      <c r="H160" s="255"/>
      <c r="I160" s="256" t="s">
        <v>1723</v>
      </c>
      <c r="J160" s="255" t="s">
        <v>1724</v>
      </c>
      <c r="K160" s="250">
        <v>10.8</v>
      </c>
      <c r="L160" s="251">
        <v>1.08</v>
      </c>
      <c r="M160" s="250">
        <v>12.32</v>
      </c>
      <c r="N160" s="290"/>
      <c r="O160" s="250">
        <v>10.8</v>
      </c>
      <c r="P160" s="112">
        <v>1</v>
      </c>
      <c r="Q160" s="113"/>
      <c r="R160" s="113"/>
    </row>
    <row r="161" spans="1:18" ht="21">
      <c r="A161" s="225"/>
      <c r="B161" s="137"/>
      <c r="C161" s="137"/>
      <c r="D161" s="137"/>
      <c r="E161" s="137"/>
      <c r="F161" s="111"/>
      <c r="G161" s="111"/>
      <c r="H161" s="272"/>
      <c r="I161" s="111"/>
      <c r="J161" s="111"/>
      <c r="K161" s="272"/>
      <c r="L161" s="273"/>
      <c r="M161" s="274"/>
      <c r="N161" s="294"/>
      <c r="O161" s="272"/>
      <c r="P161" s="114"/>
      <c r="Q161" s="114"/>
      <c r="R161" s="114"/>
    </row>
    <row r="162" spans="1:18" ht="63">
      <c r="A162" s="222">
        <v>88</v>
      </c>
      <c r="B162" s="254" t="s">
        <v>2357</v>
      </c>
      <c r="C162" s="254" t="s">
        <v>1081</v>
      </c>
      <c r="D162" s="254" t="s">
        <v>2426</v>
      </c>
      <c r="E162" s="254">
        <v>1000</v>
      </c>
      <c r="F162" s="255" t="s">
        <v>589</v>
      </c>
      <c r="G162" s="255"/>
      <c r="H162" s="255"/>
      <c r="I162" s="256" t="s">
        <v>1723</v>
      </c>
      <c r="J162" s="255" t="s">
        <v>1724</v>
      </c>
      <c r="K162" s="250">
        <v>12.4</v>
      </c>
      <c r="L162" s="251">
        <v>1.24</v>
      </c>
      <c r="M162" s="250">
        <v>12.52</v>
      </c>
      <c r="N162" s="290"/>
      <c r="O162" s="250">
        <v>12.4</v>
      </c>
      <c r="P162" s="112">
        <v>1</v>
      </c>
      <c r="Q162" s="113"/>
      <c r="R162" s="113"/>
    </row>
    <row r="163" spans="1:18" ht="21">
      <c r="A163" s="225"/>
      <c r="B163" s="137"/>
      <c r="C163" s="137"/>
      <c r="D163" s="137"/>
      <c r="E163" s="137"/>
      <c r="F163" s="296"/>
      <c r="G163" s="296"/>
      <c r="H163" s="296"/>
      <c r="I163" s="297"/>
      <c r="J163" s="296"/>
      <c r="K163" s="292"/>
      <c r="L163" s="298"/>
      <c r="M163" s="292"/>
      <c r="N163" s="299"/>
      <c r="O163" s="292"/>
      <c r="P163" s="114"/>
      <c r="Q163" s="114"/>
      <c r="R163" s="114"/>
    </row>
    <row r="164" spans="1:18" ht="41.25">
      <c r="A164" s="222"/>
      <c r="B164" s="222"/>
      <c r="C164" s="254"/>
      <c r="D164" s="308" t="s">
        <v>2358</v>
      </c>
      <c r="E164" s="254"/>
      <c r="F164" s="255"/>
      <c r="G164" s="255"/>
      <c r="H164" s="255"/>
      <c r="I164" s="256"/>
      <c r="J164" s="255"/>
      <c r="K164" s="250"/>
      <c r="L164" s="251"/>
      <c r="M164" s="250"/>
      <c r="N164" s="290"/>
      <c r="O164" s="250"/>
      <c r="P164" s="112"/>
      <c r="Q164" s="113"/>
      <c r="R164" s="113"/>
    </row>
    <row r="165" spans="1:18" ht="189">
      <c r="A165" s="222">
        <v>91</v>
      </c>
      <c r="B165" s="254" t="s">
        <v>300</v>
      </c>
      <c r="C165" s="254" t="s">
        <v>971</v>
      </c>
      <c r="D165" s="254" t="s">
        <v>991</v>
      </c>
      <c r="E165" s="254">
        <v>650</v>
      </c>
      <c r="F165" s="255" t="s">
        <v>590</v>
      </c>
      <c r="G165" s="255"/>
      <c r="H165" s="255"/>
      <c r="I165" s="256" t="s">
        <v>1723</v>
      </c>
      <c r="J165" s="255" t="s">
        <v>1724</v>
      </c>
      <c r="K165" s="250">
        <v>2.1</v>
      </c>
      <c r="L165" s="251">
        <v>2.1</v>
      </c>
      <c r="M165" s="250">
        <v>2.1</v>
      </c>
      <c r="N165" s="290"/>
      <c r="O165" s="250">
        <v>2.1</v>
      </c>
      <c r="P165" s="112">
        <v>1</v>
      </c>
      <c r="Q165" s="113"/>
      <c r="R165" s="113"/>
    </row>
    <row r="166" spans="1:18" ht="21">
      <c r="A166" s="225"/>
      <c r="B166" s="137"/>
      <c r="C166" s="137"/>
      <c r="D166" s="137"/>
      <c r="E166" s="137"/>
      <c r="F166" s="296"/>
      <c r="G166" s="296"/>
      <c r="H166" s="296"/>
      <c r="I166" s="297"/>
      <c r="J166" s="296"/>
      <c r="K166" s="292"/>
      <c r="L166" s="298"/>
      <c r="M166" s="292"/>
      <c r="N166" s="299"/>
      <c r="O166" s="292"/>
      <c r="P166" s="114"/>
      <c r="Q166" s="114"/>
      <c r="R166" s="114"/>
    </row>
    <row r="167" spans="1:18" ht="147">
      <c r="A167" s="222">
        <v>92</v>
      </c>
      <c r="B167" s="254" t="s">
        <v>2359</v>
      </c>
      <c r="C167" s="254" t="s">
        <v>1441</v>
      </c>
      <c r="D167" s="254" t="s">
        <v>1815</v>
      </c>
      <c r="E167" s="254">
        <v>2</v>
      </c>
      <c r="F167" s="90" t="s">
        <v>489</v>
      </c>
      <c r="G167" s="96" t="s">
        <v>490</v>
      </c>
      <c r="H167" s="276">
        <v>15</v>
      </c>
      <c r="I167" s="90" t="s">
        <v>491</v>
      </c>
      <c r="J167" s="90" t="s">
        <v>1124</v>
      </c>
      <c r="K167" s="276">
        <v>9.47</v>
      </c>
      <c r="L167" s="277">
        <v>0.526</v>
      </c>
      <c r="M167" s="278"/>
      <c r="N167" s="282"/>
      <c r="O167" s="276">
        <v>9.47</v>
      </c>
      <c r="P167" s="112">
        <v>1</v>
      </c>
      <c r="Q167" s="113"/>
      <c r="R167" s="113"/>
    </row>
    <row r="168" spans="1:18" ht="21">
      <c r="A168" s="225"/>
      <c r="B168" s="137"/>
      <c r="C168" s="137"/>
      <c r="D168" s="137"/>
      <c r="E168" s="137"/>
      <c r="F168" s="111"/>
      <c r="G168" s="111"/>
      <c r="H168" s="272"/>
      <c r="I168" s="111"/>
      <c r="J168" s="111"/>
      <c r="K168" s="272"/>
      <c r="L168" s="273"/>
      <c r="M168" s="274"/>
      <c r="N168" s="294"/>
      <c r="O168" s="272"/>
      <c r="P168" s="114"/>
      <c r="Q168" s="114"/>
      <c r="R168" s="114"/>
    </row>
    <row r="169" spans="1:18" ht="126">
      <c r="A169" s="229">
        <v>94</v>
      </c>
      <c r="B169" s="316" t="s">
        <v>2359</v>
      </c>
      <c r="C169" s="316" t="s">
        <v>971</v>
      </c>
      <c r="D169" s="316" t="s">
        <v>1817</v>
      </c>
      <c r="E169" s="316">
        <v>2</v>
      </c>
      <c r="F169" s="317" t="s">
        <v>198</v>
      </c>
      <c r="G169" s="317"/>
      <c r="H169" s="317"/>
      <c r="I169" s="318" t="s">
        <v>192</v>
      </c>
      <c r="J169" s="317" t="s">
        <v>179</v>
      </c>
      <c r="K169" s="319">
        <v>6.23</v>
      </c>
      <c r="L169" s="320">
        <v>0.1246</v>
      </c>
      <c r="M169" s="319" t="s">
        <v>182</v>
      </c>
      <c r="N169" s="321" t="s">
        <v>182</v>
      </c>
      <c r="O169" s="322">
        <v>6.23</v>
      </c>
      <c r="P169" s="125">
        <v>1</v>
      </c>
      <c r="Q169" s="126"/>
      <c r="R169" s="126"/>
    </row>
    <row r="170" spans="1:18" ht="21">
      <c r="A170" s="225"/>
      <c r="B170" s="137"/>
      <c r="C170" s="137"/>
      <c r="D170" s="137"/>
      <c r="E170" s="137"/>
      <c r="F170" s="111"/>
      <c r="G170" s="111"/>
      <c r="H170" s="272"/>
      <c r="I170" s="111"/>
      <c r="J170" s="111"/>
      <c r="K170" s="272"/>
      <c r="L170" s="273"/>
      <c r="M170" s="274"/>
      <c r="N170" s="294"/>
      <c r="O170" s="272"/>
      <c r="P170" s="114"/>
      <c r="Q170" s="114"/>
      <c r="R170" s="114"/>
    </row>
    <row r="171" spans="1:18" ht="105">
      <c r="A171" s="222">
        <v>95</v>
      </c>
      <c r="B171" s="254" t="s">
        <v>1482</v>
      </c>
      <c r="C171" s="254" t="s">
        <v>1483</v>
      </c>
      <c r="D171" s="254" t="s">
        <v>1484</v>
      </c>
      <c r="E171" s="254">
        <v>2</v>
      </c>
      <c r="F171" s="90" t="s">
        <v>493</v>
      </c>
      <c r="G171" s="96" t="s">
        <v>1122</v>
      </c>
      <c r="H171" s="276">
        <v>1</v>
      </c>
      <c r="I171" s="90" t="s">
        <v>1148</v>
      </c>
      <c r="J171" s="90" t="s">
        <v>1124</v>
      </c>
      <c r="K171" s="276">
        <v>10.98</v>
      </c>
      <c r="L171" s="277">
        <v>9.15</v>
      </c>
      <c r="M171" s="278"/>
      <c r="N171" s="282"/>
      <c r="O171" s="276">
        <v>10.98</v>
      </c>
      <c r="P171" s="112">
        <v>1</v>
      </c>
      <c r="Q171" s="113"/>
      <c r="R171" s="113"/>
    </row>
    <row r="172" spans="1:18" ht="21">
      <c r="A172" s="225"/>
      <c r="B172" s="137"/>
      <c r="C172" s="137"/>
      <c r="D172" s="137"/>
      <c r="E172" s="137"/>
      <c r="F172" s="111"/>
      <c r="G172" s="111"/>
      <c r="H172" s="272"/>
      <c r="I172" s="111"/>
      <c r="J172" s="111"/>
      <c r="K172" s="272"/>
      <c r="L172" s="273"/>
      <c r="M172" s="274"/>
      <c r="N172" s="294"/>
      <c r="O172" s="272"/>
      <c r="P172" s="114"/>
      <c r="Q172" s="114"/>
      <c r="R172" s="114"/>
    </row>
    <row r="173" spans="1:18" ht="81.75">
      <c r="A173" s="222"/>
      <c r="B173" s="222" t="s">
        <v>124</v>
      </c>
      <c r="C173" s="164"/>
      <c r="D173" s="308" t="s">
        <v>2995</v>
      </c>
      <c r="E173" s="254"/>
      <c r="F173" s="255"/>
      <c r="G173" s="255"/>
      <c r="H173" s="255"/>
      <c r="I173" s="256"/>
      <c r="J173" s="255"/>
      <c r="K173" s="250"/>
      <c r="L173" s="251"/>
      <c r="M173" s="250"/>
      <c r="N173" s="290"/>
      <c r="O173" s="250"/>
      <c r="P173" s="112"/>
      <c r="Q173" s="113"/>
      <c r="R173" s="113"/>
    </row>
    <row r="174" spans="1:18" ht="84">
      <c r="A174" s="222">
        <v>96</v>
      </c>
      <c r="B174" s="254" t="s">
        <v>95</v>
      </c>
      <c r="C174" s="164" t="s">
        <v>2209</v>
      </c>
      <c r="D174" s="254" t="s">
        <v>2987</v>
      </c>
      <c r="E174" s="254">
        <v>450</v>
      </c>
      <c r="F174" s="255" t="s">
        <v>591</v>
      </c>
      <c r="G174" s="255"/>
      <c r="H174" s="255"/>
      <c r="I174" s="256" t="s">
        <v>1729</v>
      </c>
      <c r="J174" s="255" t="s">
        <v>1724</v>
      </c>
      <c r="K174" s="250">
        <v>30.8</v>
      </c>
      <c r="L174" s="251">
        <v>6.16</v>
      </c>
      <c r="M174" s="250">
        <v>32.57</v>
      </c>
      <c r="N174" s="290"/>
      <c r="O174" s="250">
        <v>30.8</v>
      </c>
      <c r="P174" s="112">
        <v>1</v>
      </c>
      <c r="Q174" s="113"/>
      <c r="R174" s="113"/>
    </row>
    <row r="175" spans="1:18" ht="21">
      <c r="A175" s="225"/>
      <c r="B175" s="137"/>
      <c r="C175" s="168"/>
      <c r="D175" s="137"/>
      <c r="E175" s="137"/>
      <c r="F175" s="111"/>
      <c r="G175" s="111"/>
      <c r="H175" s="272"/>
      <c r="I175" s="111"/>
      <c r="J175" s="111"/>
      <c r="K175" s="272"/>
      <c r="L175" s="273"/>
      <c r="M175" s="274"/>
      <c r="N175" s="294"/>
      <c r="O175" s="272"/>
      <c r="P175" s="114"/>
      <c r="Q175" s="114"/>
      <c r="R175" s="114"/>
    </row>
    <row r="176" spans="1:18" ht="63">
      <c r="A176" s="222">
        <v>97</v>
      </c>
      <c r="B176" s="254" t="s">
        <v>95</v>
      </c>
      <c r="C176" s="164" t="s">
        <v>2209</v>
      </c>
      <c r="D176" s="254" t="s">
        <v>1818</v>
      </c>
      <c r="E176" s="254">
        <v>20</v>
      </c>
      <c r="F176" s="255" t="s">
        <v>592</v>
      </c>
      <c r="G176" s="255"/>
      <c r="H176" s="255"/>
      <c r="I176" s="256" t="s">
        <v>1726</v>
      </c>
      <c r="J176" s="255" t="s">
        <v>1724</v>
      </c>
      <c r="K176" s="250">
        <v>21.72</v>
      </c>
      <c r="L176" s="251">
        <v>21.72</v>
      </c>
      <c r="M176" s="250">
        <v>22.74</v>
      </c>
      <c r="N176" s="290"/>
      <c r="O176" s="250">
        <v>21.72</v>
      </c>
      <c r="P176" s="112">
        <v>1</v>
      </c>
      <c r="Q176" s="113"/>
      <c r="R176" s="113"/>
    </row>
    <row r="177" spans="1:18" ht="21">
      <c r="A177" s="225"/>
      <c r="B177" s="137"/>
      <c r="C177" s="168"/>
      <c r="D177" s="137"/>
      <c r="E177" s="137"/>
      <c r="F177" s="111"/>
      <c r="G177" s="111"/>
      <c r="H177" s="272"/>
      <c r="I177" s="111"/>
      <c r="J177" s="111"/>
      <c r="K177" s="272"/>
      <c r="L177" s="273"/>
      <c r="M177" s="274"/>
      <c r="N177" s="294"/>
      <c r="O177" s="272"/>
      <c r="P177" s="114"/>
      <c r="Q177" s="114"/>
      <c r="R177" s="114"/>
    </row>
    <row r="178" spans="1:18" ht="126">
      <c r="A178" s="226">
        <v>98</v>
      </c>
      <c r="B178" s="101" t="s">
        <v>125</v>
      </c>
      <c r="C178" s="101" t="s">
        <v>126</v>
      </c>
      <c r="D178" s="101" t="s">
        <v>1816</v>
      </c>
      <c r="E178" s="101">
        <v>1</v>
      </c>
      <c r="F178" s="90" t="s">
        <v>21</v>
      </c>
      <c r="G178" s="96" t="s">
        <v>479</v>
      </c>
      <c r="H178" s="276">
        <v>30</v>
      </c>
      <c r="I178" s="90" t="s">
        <v>22</v>
      </c>
      <c r="J178" s="90" t="s">
        <v>1124</v>
      </c>
      <c r="K178" s="276">
        <v>14.22</v>
      </c>
      <c r="L178" s="277">
        <v>0.395</v>
      </c>
      <c r="M178" s="278"/>
      <c r="N178" s="282"/>
      <c r="O178" s="276">
        <v>14.22</v>
      </c>
      <c r="P178" s="120">
        <v>1</v>
      </c>
      <c r="Q178" s="120"/>
      <c r="R178" s="120"/>
    </row>
    <row r="179" spans="1:18" ht="21">
      <c r="A179" s="225"/>
      <c r="B179" s="137"/>
      <c r="C179" s="137"/>
      <c r="D179" s="137"/>
      <c r="E179" s="137"/>
      <c r="F179" s="111"/>
      <c r="G179" s="111"/>
      <c r="H179" s="272"/>
      <c r="I179" s="111"/>
      <c r="J179" s="111"/>
      <c r="K179" s="272"/>
      <c r="L179" s="273"/>
      <c r="M179" s="274"/>
      <c r="N179" s="294"/>
      <c r="O179" s="272"/>
      <c r="P179" s="114"/>
      <c r="Q179" s="114"/>
      <c r="R179" s="114"/>
    </row>
    <row r="180" spans="1:18" ht="84">
      <c r="A180" s="222">
        <v>99</v>
      </c>
      <c r="B180" s="254" t="s">
        <v>125</v>
      </c>
      <c r="C180" s="254" t="s">
        <v>126</v>
      </c>
      <c r="D180" s="254" t="s">
        <v>866</v>
      </c>
      <c r="E180" s="254">
        <v>1</v>
      </c>
      <c r="F180" s="96" t="s">
        <v>164</v>
      </c>
      <c r="G180" s="96"/>
      <c r="H180" s="96"/>
      <c r="I180" s="96" t="s">
        <v>165</v>
      </c>
      <c r="J180" s="279" t="s">
        <v>147</v>
      </c>
      <c r="K180" s="279">
        <v>38.44</v>
      </c>
      <c r="L180" s="281">
        <f>K180/5</f>
        <v>7.688</v>
      </c>
      <c r="M180" s="280">
        <v>48.6</v>
      </c>
      <c r="N180" s="295"/>
      <c r="O180" s="276">
        <v>38.44</v>
      </c>
      <c r="P180" s="120">
        <v>1</v>
      </c>
      <c r="Q180" s="120"/>
      <c r="R180" s="120"/>
    </row>
    <row r="181" spans="1:18" ht="21">
      <c r="A181" s="225"/>
      <c r="B181" s="137"/>
      <c r="C181" s="137"/>
      <c r="D181" s="137"/>
      <c r="E181" s="137"/>
      <c r="F181" s="111"/>
      <c r="G181" s="111"/>
      <c r="H181" s="111"/>
      <c r="I181" s="111"/>
      <c r="J181" s="272"/>
      <c r="K181" s="272"/>
      <c r="L181" s="273"/>
      <c r="M181" s="274"/>
      <c r="N181" s="294"/>
      <c r="O181" s="272"/>
      <c r="P181" s="114"/>
      <c r="Q181" s="114"/>
      <c r="R181" s="114"/>
    </row>
    <row r="182" spans="1:18" ht="41.25">
      <c r="A182" s="222"/>
      <c r="B182" s="222" t="s">
        <v>127</v>
      </c>
      <c r="C182" s="254"/>
      <c r="D182" s="308" t="s">
        <v>128</v>
      </c>
      <c r="E182" s="254"/>
      <c r="F182" s="255"/>
      <c r="G182" s="255"/>
      <c r="H182" s="255"/>
      <c r="I182" s="256"/>
      <c r="J182" s="255"/>
      <c r="K182" s="250"/>
      <c r="L182" s="251"/>
      <c r="M182" s="250"/>
      <c r="N182" s="290"/>
      <c r="O182" s="250"/>
      <c r="P182" s="112"/>
      <c r="Q182" s="113"/>
      <c r="R182" s="113"/>
    </row>
    <row r="183" spans="1:18" ht="61.5">
      <c r="A183" s="222">
        <v>100</v>
      </c>
      <c r="B183" s="254" t="s">
        <v>129</v>
      </c>
      <c r="C183" s="254" t="s">
        <v>130</v>
      </c>
      <c r="D183" s="254" t="s">
        <v>1312</v>
      </c>
      <c r="E183" s="254">
        <v>2</v>
      </c>
      <c r="F183" s="255" t="s">
        <v>595</v>
      </c>
      <c r="G183" s="255"/>
      <c r="H183" s="255"/>
      <c r="I183" s="256" t="s">
        <v>1726</v>
      </c>
      <c r="J183" s="255" t="s">
        <v>1724</v>
      </c>
      <c r="K183" s="250">
        <v>2.42</v>
      </c>
      <c r="L183" s="251">
        <v>2.42</v>
      </c>
      <c r="M183" s="250">
        <v>2.5</v>
      </c>
      <c r="N183" s="290"/>
      <c r="O183" s="250">
        <v>2.42</v>
      </c>
      <c r="P183" s="112">
        <v>1</v>
      </c>
      <c r="Q183" s="113"/>
      <c r="R183" s="113"/>
    </row>
    <row r="184" spans="1:18" ht="21">
      <c r="A184" s="225"/>
      <c r="B184" s="137"/>
      <c r="C184" s="137"/>
      <c r="D184" s="137"/>
      <c r="E184" s="137"/>
      <c r="F184" s="111"/>
      <c r="G184" s="111"/>
      <c r="H184" s="272"/>
      <c r="I184" s="111"/>
      <c r="J184" s="111"/>
      <c r="K184" s="272"/>
      <c r="L184" s="273"/>
      <c r="M184" s="274"/>
      <c r="N184" s="294"/>
      <c r="O184" s="272"/>
      <c r="P184" s="114"/>
      <c r="Q184" s="114"/>
      <c r="R184" s="114"/>
    </row>
    <row r="185" spans="1:18" ht="137.25" customHeight="1">
      <c r="A185" s="222">
        <v>101</v>
      </c>
      <c r="B185" s="254" t="s">
        <v>117</v>
      </c>
      <c r="C185" s="254" t="s">
        <v>115</v>
      </c>
      <c r="D185" s="254" t="s">
        <v>1313</v>
      </c>
      <c r="E185" s="254">
        <v>10</v>
      </c>
      <c r="F185" s="90" t="s">
        <v>2807</v>
      </c>
      <c r="G185" s="96" t="s">
        <v>1147</v>
      </c>
      <c r="H185" s="276">
        <v>6</v>
      </c>
      <c r="I185" s="90" t="s">
        <v>1148</v>
      </c>
      <c r="J185" s="90" t="s">
        <v>1124</v>
      </c>
      <c r="K185" s="276">
        <v>22.9</v>
      </c>
      <c r="L185" s="277">
        <v>3.18</v>
      </c>
      <c r="M185" s="278">
        <v>23.14</v>
      </c>
      <c r="N185" s="282"/>
      <c r="O185" s="276">
        <v>22.9</v>
      </c>
      <c r="P185" s="112">
        <v>1</v>
      </c>
      <c r="Q185" s="113"/>
      <c r="R185" s="113"/>
    </row>
    <row r="186" spans="1:18" ht="21">
      <c r="A186" s="225"/>
      <c r="B186" s="137"/>
      <c r="C186" s="137"/>
      <c r="D186" s="137"/>
      <c r="E186" s="137"/>
      <c r="F186" s="111"/>
      <c r="G186" s="272"/>
      <c r="H186" s="111"/>
      <c r="I186" s="111"/>
      <c r="J186" s="272"/>
      <c r="K186" s="273"/>
      <c r="L186" s="274"/>
      <c r="M186" s="272"/>
      <c r="N186" s="299"/>
      <c r="O186" s="292"/>
      <c r="P186" s="114"/>
      <c r="Q186" s="114"/>
      <c r="R186" s="114"/>
    </row>
    <row r="187" spans="1:18" ht="134.25" customHeight="1">
      <c r="A187" s="222">
        <v>102</v>
      </c>
      <c r="B187" s="254" t="s">
        <v>117</v>
      </c>
      <c r="C187" s="254" t="s">
        <v>115</v>
      </c>
      <c r="D187" s="254" t="s">
        <v>1314</v>
      </c>
      <c r="E187" s="254">
        <v>10</v>
      </c>
      <c r="F187" s="90" t="s">
        <v>2808</v>
      </c>
      <c r="G187" s="96" t="s">
        <v>1147</v>
      </c>
      <c r="H187" s="276">
        <v>6</v>
      </c>
      <c r="I187" s="90" t="s">
        <v>1148</v>
      </c>
      <c r="J187" s="90" t="s">
        <v>1124</v>
      </c>
      <c r="K187" s="276">
        <v>34.34</v>
      </c>
      <c r="L187" s="277">
        <v>4.77</v>
      </c>
      <c r="M187" s="278">
        <v>34.7</v>
      </c>
      <c r="N187" s="282"/>
      <c r="O187" s="250">
        <v>34.34</v>
      </c>
      <c r="P187" s="112">
        <v>1</v>
      </c>
      <c r="Q187" s="113"/>
      <c r="R187" s="113"/>
    </row>
    <row r="188" spans="1:18" ht="21">
      <c r="A188" s="225"/>
      <c r="B188" s="137"/>
      <c r="C188" s="137"/>
      <c r="D188" s="137"/>
      <c r="E188" s="137"/>
      <c r="F188" s="111"/>
      <c r="G188" s="272"/>
      <c r="H188" s="111"/>
      <c r="I188" s="111"/>
      <c r="J188" s="272"/>
      <c r="K188" s="273"/>
      <c r="L188" s="274"/>
      <c r="M188" s="272"/>
      <c r="N188" s="299"/>
      <c r="O188" s="292"/>
      <c r="P188" s="114"/>
      <c r="Q188" s="114"/>
      <c r="R188" s="114"/>
    </row>
    <row r="189" spans="1:18" ht="63">
      <c r="A189" s="222">
        <v>103</v>
      </c>
      <c r="B189" s="254" t="s">
        <v>117</v>
      </c>
      <c r="C189" s="254" t="s">
        <v>116</v>
      </c>
      <c r="D189" s="254" t="s">
        <v>2731</v>
      </c>
      <c r="E189" s="254">
        <v>30</v>
      </c>
      <c r="F189" s="255" t="s">
        <v>596</v>
      </c>
      <c r="G189" s="255"/>
      <c r="H189" s="255"/>
      <c r="I189" s="256" t="s">
        <v>1729</v>
      </c>
      <c r="J189" s="255" t="s">
        <v>1724</v>
      </c>
      <c r="K189" s="250">
        <v>58.9</v>
      </c>
      <c r="L189" s="251">
        <v>5.89</v>
      </c>
      <c r="M189" s="250">
        <v>80.54</v>
      </c>
      <c r="N189" s="290"/>
      <c r="O189" s="250">
        <v>58.9</v>
      </c>
      <c r="P189" s="112">
        <v>1</v>
      </c>
      <c r="Q189" s="113"/>
      <c r="R189" s="113"/>
    </row>
    <row r="190" spans="1:18" ht="21">
      <c r="A190" s="231"/>
      <c r="B190" s="330"/>
      <c r="C190" s="330"/>
      <c r="D190" s="330"/>
      <c r="E190" s="330"/>
      <c r="F190" s="330"/>
      <c r="G190" s="111"/>
      <c r="H190" s="272"/>
      <c r="I190" s="330"/>
      <c r="J190" s="331"/>
      <c r="K190" s="332"/>
      <c r="L190" s="332"/>
      <c r="M190" s="333"/>
      <c r="N190" s="334"/>
      <c r="O190" s="333"/>
      <c r="P190" s="114"/>
      <c r="Q190" s="114"/>
      <c r="R190" s="114"/>
    </row>
    <row r="191" spans="1:18" ht="126">
      <c r="A191" s="226">
        <v>104</v>
      </c>
      <c r="B191" s="101" t="s">
        <v>117</v>
      </c>
      <c r="C191" s="101" t="s">
        <v>2175</v>
      </c>
      <c r="D191" s="101" t="s">
        <v>2111</v>
      </c>
      <c r="E191" s="101">
        <v>800</v>
      </c>
      <c r="F191" s="90" t="s">
        <v>27</v>
      </c>
      <c r="G191" s="96" t="s">
        <v>28</v>
      </c>
      <c r="H191" s="276">
        <v>10</v>
      </c>
      <c r="I191" s="90" t="s">
        <v>29</v>
      </c>
      <c r="J191" s="90" t="s">
        <v>1124</v>
      </c>
      <c r="K191" s="276">
        <v>30.58</v>
      </c>
      <c r="L191" s="277">
        <v>2.548</v>
      </c>
      <c r="M191" s="278">
        <v>33.78</v>
      </c>
      <c r="N191" s="282"/>
      <c r="O191" s="276">
        <v>30.58</v>
      </c>
      <c r="P191" s="120">
        <v>1</v>
      </c>
      <c r="Q191" s="120"/>
      <c r="R191" s="120"/>
    </row>
    <row r="192" spans="1:18" ht="21">
      <c r="A192" s="225"/>
      <c r="B192" s="137"/>
      <c r="C192" s="137"/>
      <c r="D192" s="137"/>
      <c r="E192" s="137"/>
      <c r="F192" s="111"/>
      <c r="G192" s="111"/>
      <c r="H192" s="272"/>
      <c r="I192" s="111"/>
      <c r="J192" s="111"/>
      <c r="K192" s="272"/>
      <c r="L192" s="273"/>
      <c r="M192" s="274"/>
      <c r="N192" s="294"/>
      <c r="O192" s="272"/>
      <c r="P192" s="114"/>
      <c r="Q192" s="114"/>
      <c r="R192" s="114"/>
    </row>
    <row r="193" spans="1:18" ht="126">
      <c r="A193" s="222">
        <v>105</v>
      </c>
      <c r="B193" s="254" t="s">
        <v>117</v>
      </c>
      <c r="C193" s="254" t="s">
        <v>2175</v>
      </c>
      <c r="D193" s="254" t="s">
        <v>2112</v>
      </c>
      <c r="E193" s="254">
        <v>2000</v>
      </c>
      <c r="F193" s="96" t="s">
        <v>2004</v>
      </c>
      <c r="G193" s="96"/>
      <c r="H193" s="96"/>
      <c r="I193" s="96" t="s">
        <v>157</v>
      </c>
      <c r="J193" s="279" t="s">
        <v>147</v>
      </c>
      <c r="K193" s="279">
        <v>46.66</v>
      </c>
      <c r="L193" s="281">
        <f>K193/10</f>
        <v>4.6659999999999995</v>
      </c>
      <c r="M193" s="279">
        <v>50.68</v>
      </c>
      <c r="N193" s="290"/>
      <c r="O193" s="250">
        <v>46.66</v>
      </c>
      <c r="P193" s="112">
        <v>1</v>
      </c>
      <c r="Q193" s="113"/>
      <c r="R193" s="120"/>
    </row>
    <row r="194" spans="1:18" ht="21">
      <c r="A194" s="225"/>
      <c r="B194" s="137"/>
      <c r="C194" s="137"/>
      <c r="D194" s="137"/>
      <c r="E194" s="137"/>
      <c r="F194" s="111"/>
      <c r="G194" s="111"/>
      <c r="H194" s="272"/>
      <c r="I194" s="111"/>
      <c r="J194" s="111"/>
      <c r="K194" s="272"/>
      <c r="L194" s="273"/>
      <c r="M194" s="274"/>
      <c r="N194" s="294"/>
      <c r="O194" s="272"/>
      <c r="P194" s="114"/>
      <c r="Q194" s="114"/>
      <c r="R194" s="114"/>
    </row>
    <row r="195" spans="1:18" ht="189">
      <c r="A195" s="226">
        <v>106</v>
      </c>
      <c r="B195" s="101" t="s">
        <v>117</v>
      </c>
      <c r="C195" s="101" t="s">
        <v>2291</v>
      </c>
      <c r="D195" s="101" t="s">
        <v>2292</v>
      </c>
      <c r="E195" s="101">
        <v>850</v>
      </c>
      <c r="F195" s="90" t="s">
        <v>32</v>
      </c>
      <c r="G195" s="96" t="s">
        <v>33</v>
      </c>
      <c r="H195" s="276">
        <v>2</v>
      </c>
      <c r="I195" s="90" t="s">
        <v>1148</v>
      </c>
      <c r="J195" s="90" t="s">
        <v>1124</v>
      </c>
      <c r="K195" s="276">
        <v>12.43</v>
      </c>
      <c r="L195" s="277">
        <v>5.18</v>
      </c>
      <c r="M195" s="278">
        <v>13.38</v>
      </c>
      <c r="N195" s="282"/>
      <c r="O195" s="276">
        <v>12.43</v>
      </c>
      <c r="P195" s="120">
        <v>1</v>
      </c>
      <c r="Q195" s="120"/>
      <c r="R195" s="120"/>
    </row>
    <row r="196" spans="1:18" ht="21">
      <c r="A196" s="225"/>
      <c r="B196" s="137"/>
      <c r="C196" s="137"/>
      <c r="D196" s="137"/>
      <c r="E196" s="137"/>
      <c r="F196" s="111"/>
      <c r="G196" s="111"/>
      <c r="H196" s="272"/>
      <c r="I196" s="111"/>
      <c r="J196" s="111"/>
      <c r="K196" s="272"/>
      <c r="L196" s="273"/>
      <c r="M196" s="274"/>
      <c r="N196" s="272"/>
      <c r="O196" s="272"/>
      <c r="P196" s="114"/>
      <c r="Q196" s="114"/>
      <c r="R196" s="114"/>
    </row>
    <row r="197" spans="1:18" ht="60.75">
      <c r="A197" s="229">
        <v>107</v>
      </c>
      <c r="B197" s="316" t="s">
        <v>988</v>
      </c>
      <c r="C197" s="316" t="s">
        <v>2176</v>
      </c>
      <c r="D197" s="316" t="s">
        <v>1603</v>
      </c>
      <c r="E197" s="316">
        <v>3</v>
      </c>
      <c r="F197" s="317" t="s">
        <v>200</v>
      </c>
      <c r="G197" s="317"/>
      <c r="H197" s="317"/>
      <c r="I197" s="318" t="s">
        <v>184</v>
      </c>
      <c r="J197" s="317" t="s">
        <v>179</v>
      </c>
      <c r="K197" s="319">
        <v>1.75</v>
      </c>
      <c r="L197" s="320">
        <v>0.0175</v>
      </c>
      <c r="M197" s="319" t="s">
        <v>182</v>
      </c>
      <c r="N197" s="321" t="s">
        <v>182</v>
      </c>
      <c r="O197" s="322">
        <v>1.75</v>
      </c>
      <c r="P197" s="125">
        <v>1</v>
      </c>
      <c r="Q197" s="126"/>
      <c r="R197" s="126"/>
    </row>
    <row r="198" spans="1:18" ht="21">
      <c r="A198" s="225"/>
      <c r="B198" s="137"/>
      <c r="C198" s="137"/>
      <c r="D198" s="137"/>
      <c r="E198" s="137"/>
      <c r="F198" s="111"/>
      <c r="G198" s="111"/>
      <c r="H198" s="272"/>
      <c r="I198" s="111"/>
      <c r="J198" s="111"/>
      <c r="K198" s="272"/>
      <c r="L198" s="273"/>
      <c r="M198" s="274"/>
      <c r="N198" s="294"/>
      <c r="O198" s="272"/>
      <c r="P198" s="114"/>
      <c r="Q198" s="114"/>
      <c r="R198" s="114"/>
    </row>
    <row r="199" spans="1:18" ht="61.5">
      <c r="A199" s="222">
        <v>108</v>
      </c>
      <c r="B199" s="254" t="s">
        <v>988</v>
      </c>
      <c r="C199" s="254" t="s">
        <v>2176</v>
      </c>
      <c r="D199" s="254" t="s">
        <v>1604</v>
      </c>
      <c r="E199" s="254">
        <v>3</v>
      </c>
      <c r="F199" s="255" t="s">
        <v>600</v>
      </c>
      <c r="G199" s="255"/>
      <c r="H199" s="255"/>
      <c r="I199" s="256" t="s">
        <v>1726</v>
      </c>
      <c r="J199" s="255" t="s">
        <v>1724</v>
      </c>
      <c r="K199" s="250">
        <v>1.39</v>
      </c>
      <c r="L199" s="251">
        <v>1.39</v>
      </c>
      <c r="M199" s="250"/>
      <c r="N199" s="290"/>
      <c r="O199" s="250">
        <v>1.39</v>
      </c>
      <c r="P199" s="112">
        <v>1</v>
      </c>
      <c r="Q199" s="113"/>
      <c r="R199" s="113"/>
    </row>
    <row r="200" spans="1:18" ht="21">
      <c r="A200" s="225"/>
      <c r="B200" s="137"/>
      <c r="C200" s="137"/>
      <c r="D200" s="137"/>
      <c r="E200" s="137"/>
      <c r="F200" s="111"/>
      <c r="G200" s="111"/>
      <c r="H200" s="272"/>
      <c r="I200" s="111"/>
      <c r="J200" s="111"/>
      <c r="K200" s="272"/>
      <c r="L200" s="273"/>
      <c r="M200" s="274"/>
      <c r="N200" s="294"/>
      <c r="O200" s="272"/>
      <c r="P200" s="114"/>
      <c r="Q200" s="114"/>
      <c r="R200" s="114"/>
    </row>
    <row r="201" spans="1:18" ht="41.25">
      <c r="A201" s="222"/>
      <c r="B201" s="222" t="s">
        <v>311</v>
      </c>
      <c r="C201" s="254"/>
      <c r="D201" s="308" t="s">
        <v>1097</v>
      </c>
      <c r="E201" s="254"/>
      <c r="F201" s="255"/>
      <c r="G201" s="255"/>
      <c r="H201" s="255"/>
      <c r="I201" s="256"/>
      <c r="J201" s="255"/>
      <c r="K201" s="250"/>
      <c r="L201" s="251"/>
      <c r="M201" s="250"/>
      <c r="N201" s="290"/>
      <c r="O201" s="250"/>
      <c r="P201" s="112"/>
      <c r="Q201" s="113"/>
      <c r="R201" s="113"/>
    </row>
    <row r="202" spans="1:18" ht="105">
      <c r="A202" s="222">
        <v>110</v>
      </c>
      <c r="B202" s="254" t="s">
        <v>1597</v>
      </c>
      <c r="C202" s="254" t="s">
        <v>1598</v>
      </c>
      <c r="D202" s="254" t="s">
        <v>2750</v>
      </c>
      <c r="E202" s="254">
        <v>150</v>
      </c>
      <c r="F202" s="90" t="s">
        <v>36</v>
      </c>
      <c r="G202" s="96" t="s">
        <v>37</v>
      </c>
      <c r="H202" s="276">
        <v>5</v>
      </c>
      <c r="I202" s="90" t="s">
        <v>1148</v>
      </c>
      <c r="J202" s="90" t="s">
        <v>1124</v>
      </c>
      <c r="K202" s="276">
        <v>3.84</v>
      </c>
      <c r="L202" s="277">
        <v>0.64</v>
      </c>
      <c r="M202" s="278">
        <v>3.97</v>
      </c>
      <c r="N202" s="282"/>
      <c r="O202" s="276">
        <v>3.84</v>
      </c>
      <c r="P202" s="112">
        <v>1</v>
      </c>
      <c r="Q202" s="113"/>
      <c r="R202" s="113"/>
    </row>
    <row r="203" spans="1:18" ht="21">
      <c r="A203" s="225"/>
      <c r="B203" s="137"/>
      <c r="C203" s="137"/>
      <c r="D203" s="137"/>
      <c r="E203" s="137"/>
      <c r="F203" s="111"/>
      <c r="G203" s="111"/>
      <c r="H203" s="272"/>
      <c r="I203" s="111"/>
      <c r="J203" s="111"/>
      <c r="K203" s="272"/>
      <c r="L203" s="273"/>
      <c r="M203" s="274"/>
      <c r="N203" s="272"/>
      <c r="O203" s="272"/>
      <c r="P203" s="114"/>
      <c r="Q203" s="114"/>
      <c r="R203" s="114"/>
    </row>
    <row r="204" spans="1:18" ht="84">
      <c r="A204" s="229">
        <v>111</v>
      </c>
      <c r="B204" s="316" t="s">
        <v>312</v>
      </c>
      <c r="C204" s="316" t="s">
        <v>313</v>
      </c>
      <c r="D204" s="316" t="s">
        <v>314</v>
      </c>
      <c r="E204" s="316">
        <v>300</v>
      </c>
      <c r="F204" s="317" t="s">
        <v>202</v>
      </c>
      <c r="G204" s="335"/>
      <c r="H204" s="335"/>
      <c r="I204" s="318" t="s">
        <v>203</v>
      </c>
      <c r="J204" s="317" t="s">
        <v>179</v>
      </c>
      <c r="K204" s="319">
        <v>5.4</v>
      </c>
      <c r="L204" s="320">
        <v>5.4</v>
      </c>
      <c r="M204" s="319" t="s">
        <v>182</v>
      </c>
      <c r="N204" s="321" t="s">
        <v>182</v>
      </c>
      <c r="O204" s="322">
        <v>5.4</v>
      </c>
      <c r="P204" s="125">
        <v>1</v>
      </c>
      <c r="Q204" s="126"/>
      <c r="R204" s="126"/>
    </row>
    <row r="205" spans="1:18" ht="20.25">
      <c r="A205" s="231"/>
      <c r="B205" s="330"/>
      <c r="C205" s="330"/>
      <c r="D205" s="330"/>
      <c r="E205" s="330"/>
      <c r="F205" s="340"/>
      <c r="G205" s="341"/>
      <c r="H205" s="341"/>
      <c r="I205" s="340"/>
      <c r="J205" s="340"/>
      <c r="K205" s="342"/>
      <c r="L205" s="342"/>
      <c r="M205" s="342"/>
      <c r="N205" s="343"/>
      <c r="O205" s="340"/>
      <c r="P205" s="114"/>
      <c r="Q205" s="114"/>
      <c r="R205" s="114"/>
    </row>
    <row r="206" spans="1:18" ht="84">
      <c r="A206" s="222">
        <v>112</v>
      </c>
      <c r="B206" s="254" t="s">
        <v>1098</v>
      </c>
      <c r="C206" s="254" t="s">
        <v>2190</v>
      </c>
      <c r="D206" s="254" t="s">
        <v>2191</v>
      </c>
      <c r="E206" s="254">
        <v>1</v>
      </c>
      <c r="F206" s="255" t="s">
        <v>601</v>
      </c>
      <c r="G206" s="255"/>
      <c r="H206" s="255"/>
      <c r="I206" s="256" t="s">
        <v>1729</v>
      </c>
      <c r="J206" s="255" t="s">
        <v>1724</v>
      </c>
      <c r="K206" s="250">
        <v>2480</v>
      </c>
      <c r="L206" s="251">
        <v>2480</v>
      </c>
      <c r="M206" s="250">
        <v>2590.99</v>
      </c>
      <c r="N206" s="290"/>
      <c r="O206" s="250">
        <v>2480</v>
      </c>
      <c r="P206" s="112">
        <v>1</v>
      </c>
      <c r="Q206" s="113"/>
      <c r="R206" s="113"/>
    </row>
    <row r="207" spans="1:18" ht="21">
      <c r="A207" s="225"/>
      <c r="B207" s="137"/>
      <c r="C207" s="137"/>
      <c r="D207" s="137"/>
      <c r="E207" s="137"/>
      <c r="F207" s="111"/>
      <c r="G207" s="111"/>
      <c r="H207" s="272"/>
      <c r="I207" s="111"/>
      <c r="J207" s="111"/>
      <c r="K207" s="272"/>
      <c r="L207" s="273"/>
      <c r="M207" s="274"/>
      <c r="N207" s="294"/>
      <c r="O207" s="272"/>
      <c r="P207" s="114"/>
      <c r="Q207" s="114"/>
      <c r="R207" s="114"/>
    </row>
    <row r="208" spans="1:18" ht="63">
      <c r="A208" s="222">
        <v>113</v>
      </c>
      <c r="B208" s="254" t="s">
        <v>1099</v>
      </c>
      <c r="C208" s="254" t="s">
        <v>1100</v>
      </c>
      <c r="D208" s="254" t="s">
        <v>2427</v>
      </c>
      <c r="E208" s="254">
        <v>2800</v>
      </c>
      <c r="F208" s="255" t="s">
        <v>602</v>
      </c>
      <c r="G208" s="255"/>
      <c r="H208" s="255"/>
      <c r="I208" s="256" t="s">
        <v>1723</v>
      </c>
      <c r="J208" s="255" t="s">
        <v>1724</v>
      </c>
      <c r="K208" s="250">
        <v>9.12</v>
      </c>
      <c r="L208" s="251">
        <v>2.28</v>
      </c>
      <c r="M208" s="250"/>
      <c r="N208" s="290"/>
      <c r="O208" s="250">
        <v>9.12</v>
      </c>
      <c r="P208" s="112">
        <v>1</v>
      </c>
      <c r="Q208" s="113"/>
      <c r="R208" s="113"/>
    </row>
    <row r="209" spans="1:18" ht="21">
      <c r="A209" s="225"/>
      <c r="B209" s="137"/>
      <c r="C209" s="137"/>
      <c r="D209" s="137"/>
      <c r="E209" s="137"/>
      <c r="F209" s="111"/>
      <c r="G209" s="111"/>
      <c r="H209" s="272"/>
      <c r="I209" s="111"/>
      <c r="J209" s="111"/>
      <c r="K209" s="272"/>
      <c r="L209" s="273"/>
      <c r="M209" s="274"/>
      <c r="N209" s="294"/>
      <c r="O209" s="272"/>
      <c r="P209" s="114"/>
      <c r="Q209" s="114"/>
      <c r="R209" s="114"/>
    </row>
    <row r="210" spans="1:18" ht="61.5">
      <c r="A210" s="222">
        <v>114</v>
      </c>
      <c r="B210" s="254" t="s">
        <v>1099</v>
      </c>
      <c r="C210" s="254" t="s">
        <v>1100</v>
      </c>
      <c r="D210" s="254" t="s">
        <v>1820</v>
      </c>
      <c r="E210" s="254">
        <v>40</v>
      </c>
      <c r="F210" s="255" t="s">
        <v>603</v>
      </c>
      <c r="G210" s="255"/>
      <c r="H210" s="255"/>
      <c r="I210" s="256" t="s">
        <v>1726</v>
      </c>
      <c r="J210" s="255" t="s">
        <v>1724</v>
      </c>
      <c r="K210" s="250">
        <v>32.21</v>
      </c>
      <c r="L210" s="251">
        <v>32.21</v>
      </c>
      <c r="M210" s="250"/>
      <c r="N210" s="290"/>
      <c r="O210" s="250">
        <v>32.21</v>
      </c>
      <c r="P210" s="112">
        <v>1</v>
      </c>
      <c r="Q210" s="113"/>
      <c r="R210" s="113"/>
    </row>
    <row r="211" spans="1:18" ht="21">
      <c r="A211" s="225"/>
      <c r="B211" s="137"/>
      <c r="C211" s="137"/>
      <c r="D211" s="137"/>
      <c r="E211" s="137"/>
      <c r="F211" s="111"/>
      <c r="G211" s="111"/>
      <c r="H211" s="272"/>
      <c r="I211" s="111"/>
      <c r="J211" s="111"/>
      <c r="K211" s="272"/>
      <c r="L211" s="273"/>
      <c r="M211" s="274"/>
      <c r="N211" s="294"/>
      <c r="O211" s="272"/>
      <c r="P211" s="114"/>
      <c r="Q211" s="114"/>
      <c r="R211" s="114"/>
    </row>
    <row r="212" spans="1:18" ht="41.25">
      <c r="A212" s="222"/>
      <c r="B212" s="222" t="s">
        <v>1101</v>
      </c>
      <c r="C212" s="254"/>
      <c r="D212" s="308" t="s">
        <v>1102</v>
      </c>
      <c r="E212" s="254"/>
      <c r="F212" s="255"/>
      <c r="G212" s="255"/>
      <c r="H212" s="255"/>
      <c r="I212" s="256"/>
      <c r="J212" s="255"/>
      <c r="K212" s="250"/>
      <c r="L212" s="251"/>
      <c r="M212" s="250"/>
      <c r="N212" s="290"/>
      <c r="O212" s="250"/>
      <c r="P212" s="112"/>
      <c r="Q212" s="113"/>
      <c r="R212" s="113"/>
    </row>
    <row r="213" spans="1:18" ht="147">
      <c r="A213" s="222">
        <v>116</v>
      </c>
      <c r="B213" s="254" t="s">
        <v>1103</v>
      </c>
      <c r="C213" s="254" t="s">
        <v>2389</v>
      </c>
      <c r="D213" s="254" t="s">
        <v>1605</v>
      </c>
      <c r="E213" s="254">
        <v>30</v>
      </c>
      <c r="F213" s="90" t="s">
        <v>43</v>
      </c>
      <c r="G213" s="96" t="s">
        <v>44</v>
      </c>
      <c r="H213" s="276">
        <v>30</v>
      </c>
      <c r="I213" s="90" t="s">
        <v>45</v>
      </c>
      <c r="J213" s="90" t="s">
        <v>1124</v>
      </c>
      <c r="K213" s="276">
        <v>6.14</v>
      </c>
      <c r="L213" s="277">
        <v>0.1707</v>
      </c>
      <c r="M213" s="278"/>
      <c r="N213" s="282"/>
      <c r="O213" s="276">
        <v>6.14</v>
      </c>
      <c r="P213" s="112">
        <v>1</v>
      </c>
      <c r="Q213" s="113"/>
      <c r="R213" s="113"/>
    </row>
    <row r="214" spans="1:18" ht="21">
      <c r="A214" s="225"/>
      <c r="B214" s="137"/>
      <c r="C214" s="137"/>
      <c r="D214" s="137"/>
      <c r="E214" s="137"/>
      <c r="F214" s="111"/>
      <c r="G214" s="111"/>
      <c r="H214" s="272"/>
      <c r="I214" s="111"/>
      <c r="J214" s="111"/>
      <c r="K214" s="272"/>
      <c r="L214" s="273"/>
      <c r="M214" s="274"/>
      <c r="N214" s="294"/>
      <c r="O214" s="272"/>
      <c r="P214" s="114"/>
      <c r="Q214" s="114"/>
      <c r="R214" s="114"/>
    </row>
    <row r="215" spans="1:18" ht="63">
      <c r="A215" s="222">
        <v>117</v>
      </c>
      <c r="B215" s="254" t="s">
        <v>120</v>
      </c>
      <c r="C215" s="254" t="s">
        <v>121</v>
      </c>
      <c r="D215" s="254" t="s">
        <v>254</v>
      </c>
      <c r="E215" s="254">
        <v>10</v>
      </c>
      <c r="F215" s="255" t="s">
        <v>604</v>
      </c>
      <c r="G215" s="255"/>
      <c r="H215" s="255"/>
      <c r="I215" s="256" t="s">
        <v>1726</v>
      </c>
      <c r="J215" s="255" t="s">
        <v>1724</v>
      </c>
      <c r="K215" s="250">
        <v>6.58</v>
      </c>
      <c r="L215" s="251">
        <v>6.58</v>
      </c>
      <c r="M215" s="250"/>
      <c r="N215" s="290"/>
      <c r="O215" s="250">
        <v>6.58</v>
      </c>
      <c r="P215" s="112">
        <v>1</v>
      </c>
      <c r="Q215" s="113"/>
      <c r="R215" s="113"/>
    </row>
    <row r="216" spans="1:18" ht="21">
      <c r="A216" s="225"/>
      <c r="B216" s="137"/>
      <c r="C216" s="137"/>
      <c r="D216" s="137"/>
      <c r="E216" s="137"/>
      <c r="F216" s="111"/>
      <c r="G216" s="111"/>
      <c r="H216" s="272"/>
      <c r="I216" s="111"/>
      <c r="J216" s="111"/>
      <c r="K216" s="272"/>
      <c r="L216" s="273"/>
      <c r="M216" s="274"/>
      <c r="N216" s="294"/>
      <c r="O216" s="272"/>
      <c r="P216" s="114"/>
      <c r="Q216" s="114"/>
      <c r="R216" s="114"/>
    </row>
    <row r="217" spans="1:18" ht="105">
      <c r="A217" s="222">
        <v>118</v>
      </c>
      <c r="B217" s="254" t="s">
        <v>255</v>
      </c>
      <c r="C217" s="254" t="s">
        <v>971</v>
      </c>
      <c r="D217" s="254" t="s">
        <v>256</v>
      </c>
      <c r="E217" s="254">
        <v>20</v>
      </c>
      <c r="F217" s="255" t="s">
        <v>605</v>
      </c>
      <c r="G217" s="255"/>
      <c r="H217" s="255"/>
      <c r="I217" s="256" t="s">
        <v>1723</v>
      </c>
      <c r="J217" s="255" t="s">
        <v>1724</v>
      </c>
      <c r="K217" s="250">
        <v>6.26</v>
      </c>
      <c r="L217" s="251">
        <v>0.313</v>
      </c>
      <c r="M217" s="250"/>
      <c r="N217" s="290"/>
      <c r="O217" s="250">
        <v>6.26</v>
      </c>
      <c r="P217" s="112">
        <v>1</v>
      </c>
      <c r="Q217" s="113"/>
      <c r="R217" s="113"/>
    </row>
    <row r="218" spans="1:18" ht="21">
      <c r="A218" s="225"/>
      <c r="B218" s="137"/>
      <c r="C218" s="137"/>
      <c r="D218" s="137"/>
      <c r="E218" s="137"/>
      <c r="F218" s="111"/>
      <c r="G218" s="111"/>
      <c r="H218" s="272"/>
      <c r="I218" s="111"/>
      <c r="J218" s="111"/>
      <c r="K218" s="272"/>
      <c r="L218" s="273"/>
      <c r="M218" s="274"/>
      <c r="N218" s="294"/>
      <c r="O218" s="272"/>
      <c r="P218" s="114"/>
      <c r="Q218" s="114"/>
      <c r="R218" s="114"/>
    </row>
    <row r="219" spans="1:18" ht="105">
      <c r="A219" s="222">
        <v>119</v>
      </c>
      <c r="B219" s="254" t="s">
        <v>301</v>
      </c>
      <c r="C219" s="254" t="s">
        <v>2388</v>
      </c>
      <c r="D219" s="254" t="s">
        <v>1821</v>
      </c>
      <c r="E219" s="254">
        <v>80</v>
      </c>
      <c r="F219" s="255" t="s">
        <v>606</v>
      </c>
      <c r="G219" s="255"/>
      <c r="H219" s="255"/>
      <c r="I219" s="256" t="s">
        <v>1731</v>
      </c>
      <c r="J219" s="255" t="s">
        <v>1724</v>
      </c>
      <c r="K219" s="250">
        <v>15.46</v>
      </c>
      <c r="L219" s="251">
        <v>15.46</v>
      </c>
      <c r="M219" s="250"/>
      <c r="N219" s="290"/>
      <c r="O219" s="250">
        <v>15.46</v>
      </c>
      <c r="P219" s="112">
        <v>1</v>
      </c>
      <c r="Q219" s="113"/>
      <c r="R219" s="113"/>
    </row>
    <row r="220" spans="1:18" ht="21">
      <c r="A220" s="225"/>
      <c r="B220" s="137"/>
      <c r="C220" s="137"/>
      <c r="D220" s="137"/>
      <c r="E220" s="137"/>
      <c r="F220" s="111"/>
      <c r="G220" s="111"/>
      <c r="H220" s="272"/>
      <c r="I220" s="111"/>
      <c r="J220" s="111"/>
      <c r="K220" s="272"/>
      <c r="L220" s="273"/>
      <c r="M220" s="274"/>
      <c r="N220" s="294"/>
      <c r="O220" s="272"/>
      <c r="P220" s="114"/>
      <c r="Q220" s="114"/>
      <c r="R220" s="114"/>
    </row>
    <row r="221" spans="1:18" ht="84">
      <c r="A221" s="222">
        <v>121</v>
      </c>
      <c r="B221" s="254" t="s">
        <v>1104</v>
      </c>
      <c r="C221" s="254" t="s">
        <v>1105</v>
      </c>
      <c r="D221" s="254" t="s">
        <v>436</v>
      </c>
      <c r="E221" s="254">
        <v>20</v>
      </c>
      <c r="F221" s="255" t="s">
        <v>607</v>
      </c>
      <c r="G221" s="255"/>
      <c r="H221" s="255"/>
      <c r="I221" s="256" t="s">
        <v>1723</v>
      </c>
      <c r="J221" s="255" t="s">
        <v>1724</v>
      </c>
      <c r="K221" s="250">
        <v>61.5</v>
      </c>
      <c r="L221" s="251">
        <v>12.3</v>
      </c>
      <c r="M221" s="250">
        <v>63.9</v>
      </c>
      <c r="N221" s="290"/>
      <c r="O221" s="250">
        <v>61.5</v>
      </c>
      <c r="P221" s="112">
        <v>1</v>
      </c>
      <c r="Q221" s="113"/>
      <c r="R221" s="113"/>
    </row>
    <row r="222" spans="1:18" ht="21">
      <c r="A222" s="225"/>
      <c r="B222" s="137"/>
      <c r="C222" s="137"/>
      <c r="D222" s="137"/>
      <c r="E222" s="137"/>
      <c r="F222" s="111"/>
      <c r="G222" s="111"/>
      <c r="H222" s="272"/>
      <c r="I222" s="111"/>
      <c r="J222" s="111"/>
      <c r="K222" s="272"/>
      <c r="L222" s="273"/>
      <c r="M222" s="274"/>
      <c r="N222" s="294"/>
      <c r="O222" s="272"/>
      <c r="P222" s="114"/>
      <c r="Q222" s="114"/>
      <c r="R222" s="114"/>
    </row>
    <row r="223" spans="1:18" ht="105">
      <c r="A223" s="222">
        <v>122</v>
      </c>
      <c r="B223" s="344" t="s">
        <v>1104</v>
      </c>
      <c r="C223" s="344" t="s">
        <v>2769</v>
      </c>
      <c r="D223" s="344" t="s">
        <v>1008</v>
      </c>
      <c r="E223" s="254">
        <v>20</v>
      </c>
      <c r="F223" s="96" t="s">
        <v>2005</v>
      </c>
      <c r="G223" s="96"/>
      <c r="H223" s="96"/>
      <c r="I223" s="96" t="s">
        <v>2006</v>
      </c>
      <c r="J223" s="279" t="s">
        <v>147</v>
      </c>
      <c r="K223" s="279">
        <v>52.73</v>
      </c>
      <c r="L223" s="281">
        <f>K223/5</f>
        <v>10.546</v>
      </c>
      <c r="M223" s="279">
        <v>52.73</v>
      </c>
      <c r="N223" s="295"/>
      <c r="O223" s="279">
        <v>52.73</v>
      </c>
      <c r="P223" s="112">
        <v>1</v>
      </c>
      <c r="Q223" s="113"/>
      <c r="R223" s="113"/>
    </row>
    <row r="224" spans="1:18" ht="21">
      <c r="A224" s="225"/>
      <c r="B224" s="345"/>
      <c r="C224" s="345"/>
      <c r="D224" s="345"/>
      <c r="E224" s="137"/>
      <c r="F224" s="111"/>
      <c r="G224" s="111"/>
      <c r="H224" s="111"/>
      <c r="I224" s="111"/>
      <c r="J224" s="272"/>
      <c r="K224" s="272"/>
      <c r="L224" s="273"/>
      <c r="M224" s="272"/>
      <c r="N224" s="294"/>
      <c r="O224" s="272"/>
      <c r="P224" s="114"/>
      <c r="Q224" s="114"/>
      <c r="R224" s="114"/>
    </row>
    <row r="225" spans="1:18" ht="105">
      <c r="A225" s="222">
        <v>123</v>
      </c>
      <c r="B225" s="254" t="s">
        <v>1104</v>
      </c>
      <c r="C225" s="93" t="s">
        <v>2409</v>
      </c>
      <c r="D225" s="93" t="s">
        <v>2410</v>
      </c>
      <c r="E225" s="254">
        <v>10</v>
      </c>
      <c r="F225" s="96" t="s">
        <v>2007</v>
      </c>
      <c r="G225" s="96"/>
      <c r="H225" s="96"/>
      <c r="I225" s="96" t="s">
        <v>2006</v>
      </c>
      <c r="J225" s="279" t="s">
        <v>147</v>
      </c>
      <c r="K225" s="280">
        <v>211.7</v>
      </c>
      <c r="L225" s="281">
        <f>K225/5</f>
        <v>42.339999999999996</v>
      </c>
      <c r="M225" s="279" t="s">
        <v>162</v>
      </c>
      <c r="N225" s="295"/>
      <c r="O225" s="280">
        <v>211.7</v>
      </c>
      <c r="P225" s="112">
        <v>1</v>
      </c>
      <c r="Q225" s="113"/>
      <c r="R225" s="113"/>
    </row>
    <row r="226" spans="1:18" ht="21">
      <c r="A226" s="225"/>
      <c r="B226" s="137"/>
      <c r="C226" s="129"/>
      <c r="D226" s="129"/>
      <c r="E226" s="137"/>
      <c r="F226" s="111"/>
      <c r="G226" s="111"/>
      <c r="H226" s="111"/>
      <c r="I226" s="111"/>
      <c r="J226" s="272"/>
      <c r="K226" s="274"/>
      <c r="L226" s="273"/>
      <c r="M226" s="272"/>
      <c r="N226" s="294"/>
      <c r="O226" s="272"/>
      <c r="P226" s="114"/>
      <c r="Q226" s="114"/>
      <c r="R226" s="114"/>
    </row>
    <row r="227" spans="1:18" ht="81.75">
      <c r="A227" s="222">
        <v>124</v>
      </c>
      <c r="B227" s="254" t="s">
        <v>301</v>
      </c>
      <c r="C227" s="254" t="s">
        <v>1006</v>
      </c>
      <c r="D227" s="254" t="s">
        <v>1007</v>
      </c>
      <c r="E227" s="254">
        <v>40</v>
      </c>
      <c r="F227" s="255" t="s">
        <v>608</v>
      </c>
      <c r="G227" s="255"/>
      <c r="H227" s="255"/>
      <c r="I227" s="256" t="s">
        <v>1723</v>
      </c>
      <c r="J227" s="255" t="s">
        <v>1724</v>
      </c>
      <c r="K227" s="250">
        <v>14.7</v>
      </c>
      <c r="L227" s="251">
        <v>1.47</v>
      </c>
      <c r="M227" s="250">
        <v>14.83</v>
      </c>
      <c r="N227" s="290"/>
      <c r="O227" s="250">
        <v>14.7</v>
      </c>
      <c r="P227" s="112">
        <v>1</v>
      </c>
      <c r="Q227" s="113"/>
      <c r="R227" s="113"/>
    </row>
    <row r="228" spans="1:18" ht="21">
      <c r="A228" s="225"/>
      <c r="B228" s="137"/>
      <c r="C228" s="137"/>
      <c r="D228" s="137"/>
      <c r="E228" s="137"/>
      <c r="F228" s="296"/>
      <c r="G228" s="296"/>
      <c r="H228" s="296"/>
      <c r="I228" s="297"/>
      <c r="J228" s="296"/>
      <c r="K228" s="292"/>
      <c r="L228" s="298"/>
      <c r="M228" s="292"/>
      <c r="N228" s="299"/>
      <c r="O228" s="292"/>
      <c r="P228" s="114"/>
      <c r="Q228" s="114"/>
      <c r="R228" s="114"/>
    </row>
    <row r="229" spans="1:18" ht="105">
      <c r="A229" s="222">
        <v>125</v>
      </c>
      <c r="B229" s="101" t="s">
        <v>428</v>
      </c>
      <c r="C229" s="101" t="s">
        <v>429</v>
      </c>
      <c r="D229" s="101" t="s">
        <v>430</v>
      </c>
      <c r="E229" s="101">
        <v>2</v>
      </c>
      <c r="F229" s="96" t="s">
        <v>2008</v>
      </c>
      <c r="G229" s="96"/>
      <c r="H229" s="96"/>
      <c r="I229" s="96" t="s">
        <v>157</v>
      </c>
      <c r="J229" s="279" t="s">
        <v>147</v>
      </c>
      <c r="K229" s="279">
        <v>82.56</v>
      </c>
      <c r="L229" s="281">
        <f>K229/6</f>
        <v>13.76</v>
      </c>
      <c r="M229" s="279">
        <v>100.56</v>
      </c>
      <c r="N229" s="295"/>
      <c r="O229" s="279">
        <v>82.56</v>
      </c>
      <c r="P229" s="112">
        <v>1</v>
      </c>
      <c r="Q229" s="113"/>
      <c r="R229" s="113"/>
    </row>
    <row r="230" spans="1:18" ht="21">
      <c r="A230" s="225"/>
      <c r="B230" s="137"/>
      <c r="C230" s="137"/>
      <c r="D230" s="137"/>
      <c r="E230" s="137"/>
      <c r="F230" s="111"/>
      <c r="G230" s="111"/>
      <c r="H230" s="111"/>
      <c r="I230" s="111"/>
      <c r="J230" s="272"/>
      <c r="K230" s="272"/>
      <c r="L230" s="273"/>
      <c r="M230" s="272"/>
      <c r="N230" s="294"/>
      <c r="O230" s="272"/>
      <c r="P230" s="114"/>
      <c r="Q230" s="114"/>
      <c r="R230" s="114"/>
    </row>
    <row r="231" spans="1:18" ht="105">
      <c r="A231" s="222">
        <v>126</v>
      </c>
      <c r="B231" s="254" t="s">
        <v>428</v>
      </c>
      <c r="C231" s="254" t="s">
        <v>429</v>
      </c>
      <c r="D231" s="254" t="s">
        <v>2371</v>
      </c>
      <c r="E231" s="254">
        <v>450</v>
      </c>
      <c r="F231" s="96" t="s">
        <v>2009</v>
      </c>
      <c r="G231" s="96"/>
      <c r="H231" s="96"/>
      <c r="I231" s="96" t="s">
        <v>157</v>
      </c>
      <c r="J231" s="279" t="s">
        <v>147</v>
      </c>
      <c r="K231" s="280">
        <v>352.8</v>
      </c>
      <c r="L231" s="281">
        <f>K231/6</f>
        <v>58.800000000000004</v>
      </c>
      <c r="M231" s="279">
        <v>502.78</v>
      </c>
      <c r="N231" s="295">
        <v>502.78</v>
      </c>
      <c r="O231" s="280">
        <v>352.8</v>
      </c>
      <c r="P231" s="112">
        <v>1</v>
      </c>
      <c r="Q231" s="113"/>
      <c r="R231" s="113"/>
    </row>
    <row r="232" spans="1:18" ht="21">
      <c r="A232" s="225"/>
      <c r="B232" s="137"/>
      <c r="C232" s="137"/>
      <c r="D232" s="137"/>
      <c r="E232" s="137"/>
      <c r="F232" s="111"/>
      <c r="G232" s="111"/>
      <c r="H232" s="111"/>
      <c r="I232" s="111"/>
      <c r="J232" s="272"/>
      <c r="K232" s="274"/>
      <c r="L232" s="273"/>
      <c r="M232" s="272"/>
      <c r="N232" s="294"/>
      <c r="O232" s="272"/>
      <c r="P232" s="114"/>
      <c r="Q232" s="114"/>
      <c r="R232" s="114"/>
    </row>
    <row r="233" spans="1:18" ht="168">
      <c r="A233" s="222">
        <v>127</v>
      </c>
      <c r="B233" s="254" t="s">
        <v>428</v>
      </c>
      <c r="C233" s="95" t="s">
        <v>2406</v>
      </c>
      <c r="D233" s="95" t="s">
        <v>402</v>
      </c>
      <c r="E233" s="254">
        <v>10</v>
      </c>
      <c r="F233" s="90" t="s">
        <v>54</v>
      </c>
      <c r="G233" s="96" t="s">
        <v>55</v>
      </c>
      <c r="H233" s="276">
        <v>1</v>
      </c>
      <c r="I233" s="90" t="s">
        <v>1148</v>
      </c>
      <c r="J233" s="90" t="s">
        <v>1124</v>
      </c>
      <c r="K233" s="276">
        <v>80.95</v>
      </c>
      <c r="L233" s="277">
        <v>67.46</v>
      </c>
      <c r="M233" s="278">
        <v>83.79599999999999</v>
      </c>
      <c r="N233" s="282"/>
      <c r="O233" s="276">
        <v>80.95</v>
      </c>
      <c r="P233" s="112">
        <v>1</v>
      </c>
      <c r="Q233" s="113"/>
      <c r="R233" s="113"/>
    </row>
    <row r="234" spans="1:18" ht="21">
      <c r="A234" s="225"/>
      <c r="B234" s="137"/>
      <c r="C234" s="130"/>
      <c r="D234" s="130"/>
      <c r="E234" s="137"/>
      <c r="F234" s="111"/>
      <c r="G234" s="111"/>
      <c r="H234" s="272"/>
      <c r="I234" s="111"/>
      <c r="J234" s="111"/>
      <c r="K234" s="272"/>
      <c r="L234" s="273"/>
      <c r="M234" s="274"/>
      <c r="N234" s="294"/>
      <c r="O234" s="272"/>
      <c r="P234" s="114"/>
      <c r="Q234" s="114"/>
      <c r="R234" s="114"/>
    </row>
    <row r="235" spans="1:18" ht="81.75">
      <c r="A235" s="222">
        <v>128</v>
      </c>
      <c r="B235" s="254" t="s">
        <v>428</v>
      </c>
      <c r="C235" s="254" t="s">
        <v>2370</v>
      </c>
      <c r="D235" s="254" t="s">
        <v>2340</v>
      </c>
      <c r="E235" s="254">
        <v>1</v>
      </c>
      <c r="F235" s="255" t="s">
        <v>609</v>
      </c>
      <c r="G235" s="255"/>
      <c r="H235" s="255"/>
      <c r="I235" s="256" t="s">
        <v>1723</v>
      </c>
      <c r="J235" s="255" t="s">
        <v>1724</v>
      </c>
      <c r="K235" s="250">
        <v>414.34</v>
      </c>
      <c r="L235" s="251">
        <v>414.34</v>
      </c>
      <c r="M235" s="250">
        <v>433.17</v>
      </c>
      <c r="N235" s="290">
        <v>433.17</v>
      </c>
      <c r="O235" s="250">
        <v>414.34</v>
      </c>
      <c r="P235" s="119">
        <v>1</v>
      </c>
      <c r="Q235" s="113"/>
      <c r="R235" s="113"/>
    </row>
    <row r="236" spans="1:18" ht="21">
      <c r="A236" s="225"/>
      <c r="B236" s="137"/>
      <c r="C236" s="137"/>
      <c r="D236" s="137"/>
      <c r="E236" s="137"/>
      <c r="F236" s="111"/>
      <c r="G236" s="111"/>
      <c r="H236" s="111"/>
      <c r="I236" s="111"/>
      <c r="J236" s="272"/>
      <c r="K236" s="272"/>
      <c r="L236" s="273"/>
      <c r="M236" s="272"/>
      <c r="N236" s="294"/>
      <c r="O236" s="272"/>
      <c r="P236" s="114"/>
      <c r="Q236" s="114"/>
      <c r="R236" s="114"/>
    </row>
    <row r="237" spans="1:18" ht="81">
      <c r="A237" s="222"/>
      <c r="B237" s="222" t="s">
        <v>138</v>
      </c>
      <c r="C237" s="164"/>
      <c r="D237" s="253" t="s">
        <v>139</v>
      </c>
      <c r="E237" s="254"/>
      <c r="F237" s="255"/>
      <c r="G237" s="255"/>
      <c r="H237" s="255"/>
      <c r="I237" s="256"/>
      <c r="J237" s="255"/>
      <c r="K237" s="250"/>
      <c r="L237" s="251"/>
      <c r="M237" s="250"/>
      <c r="N237" s="290"/>
      <c r="O237" s="250"/>
      <c r="P237" s="112"/>
      <c r="Q237" s="113"/>
      <c r="R237" s="113"/>
    </row>
    <row r="238" spans="1:18" ht="111.75">
      <c r="A238" s="230">
        <v>129</v>
      </c>
      <c r="B238" s="325" t="s">
        <v>2227</v>
      </c>
      <c r="C238" s="27" t="s">
        <v>2672</v>
      </c>
      <c r="D238" s="25" t="s">
        <v>2673</v>
      </c>
      <c r="E238" s="325">
        <v>800</v>
      </c>
      <c r="F238" s="325" t="s">
        <v>212</v>
      </c>
      <c r="G238" s="96"/>
      <c r="H238" s="276"/>
      <c r="I238" s="326" t="s">
        <v>2019</v>
      </c>
      <c r="J238" s="326" t="s">
        <v>1385</v>
      </c>
      <c r="K238" s="327">
        <v>114</v>
      </c>
      <c r="L238" s="327">
        <v>11.4</v>
      </c>
      <c r="M238" s="328">
        <v>127.51</v>
      </c>
      <c r="N238" s="329"/>
      <c r="O238" s="278">
        <v>11.4</v>
      </c>
      <c r="P238" s="112">
        <v>1</v>
      </c>
      <c r="Q238" s="113"/>
      <c r="R238" s="113"/>
    </row>
    <row r="239" spans="1:18" ht="21">
      <c r="A239" s="231"/>
      <c r="B239" s="330"/>
      <c r="C239" s="346"/>
      <c r="D239" s="347"/>
      <c r="E239" s="330"/>
      <c r="F239" s="330"/>
      <c r="G239" s="111"/>
      <c r="H239" s="272"/>
      <c r="I239" s="331"/>
      <c r="J239" s="331"/>
      <c r="K239" s="332"/>
      <c r="L239" s="332"/>
      <c r="M239" s="333"/>
      <c r="N239" s="334"/>
      <c r="O239" s="333"/>
      <c r="P239" s="114"/>
      <c r="Q239" s="114"/>
      <c r="R239" s="114"/>
    </row>
    <row r="240" spans="1:18" ht="231">
      <c r="A240" s="222">
        <v>130</v>
      </c>
      <c r="B240" s="254" t="s">
        <v>2227</v>
      </c>
      <c r="C240" s="164" t="s">
        <v>2228</v>
      </c>
      <c r="D240" s="164" t="s">
        <v>2707</v>
      </c>
      <c r="E240" s="254">
        <v>120</v>
      </c>
      <c r="F240" s="255" t="s">
        <v>610</v>
      </c>
      <c r="G240" s="255"/>
      <c r="H240" s="255"/>
      <c r="I240" s="256" t="s">
        <v>1729</v>
      </c>
      <c r="J240" s="255" t="s">
        <v>1724</v>
      </c>
      <c r="K240" s="250">
        <v>109</v>
      </c>
      <c r="L240" s="251">
        <v>109</v>
      </c>
      <c r="M240" s="250">
        <v>111.07</v>
      </c>
      <c r="N240" s="290"/>
      <c r="O240" s="250">
        <v>109</v>
      </c>
      <c r="P240" s="112">
        <v>1</v>
      </c>
      <c r="Q240" s="113"/>
      <c r="R240" s="113"/>
    </row>
    <row r="241" spans="1:18" ht="21">
      <c r="A241" s="232"/>
      <c r="B241" s="348"/>
      <c r="C241" s="349"/>
      <c r="D241" s="349"/>
      <c r="E241" s="348"/>
      <c r="F241" s="350"/>
      <c r="G241" s="350"/>
      <c r="H241" s="350"/>
      <c r="I241" s="351"/>
      <c r="J241" s="350"/>
      <c r="K241" s="293"/>
      <c r="L241" s="352"/>
      <c r="M241" s="293"/>
      <c r="N241" s="293"/>
      <c r="O241" s="353"/>
      <c r="P241" s="124"/>
      <c r="Q241" s="124"/>
      <c r="R241" s="124"/>
    </row>
    <row r="242" spans="1:18" ht="147">
      <c r="A242" s="226">
        <v>131</v>
      </c>
      <c r="B242" s="101" t="s">
        <v>2227</v>
      </c>
      <c r="C242" s="101" t="s">
        <v>865</v>
      </c>
      <c r="D242" s="101" t="s">
        <v>2724</v>
      </c>
      <c r="E242" s="101">
        <v>20</v>
      </c>
      <c r="F242" s="90" t="s">
        <v>58</v>
      </c>
      <c r="G242" s="96" t="s">
        <v>59</v>
      </c>
      <c r="H242" s="276">
        <v>1</v>
      </c>
      <c r="I242" s="90" t="s">
        <v>57</v>
      </c>
      <c r="J242" s="90" t="s">
        <v>1124</v>
      </c>
      <c r="K242" s="276">
        <v>12.88</v>
      </c>
      <c r="L242" s="277">
        <v>10.73</v>
      </c>
      <c r="M242" s="278">
        <v>13.38</v>
      </c>
      <c r="N242" s="307"/>
      <c r="O242" s="307">
        <v>12.88</v>
      </c>
      <c r="P242" s="120">
        <v>1</v>
      </c>
      <c r="Q242" s="120"/>
      <c r="R242" s="120"/>
    </row>
    <row r="243" spans="1:18" ht="21">
      <c r="A243" s="225"/>
      <c r="B243" s="137"/>
      <c r="C243" s="137"/>
      <c r="D243" s="137"/>
      <c r="E243" s="137"/>
      <c r="F243" s="111"/>
      <c r="G243" s="111"/>
      <c r="H243" s="272"/>
      <c r="I243" s="111"/>
      <c r="J243" s="111"/>
      <c r="K243" s="272"/>
      <c r="L243" s="273"/>
      <c r="M243" s="274"/>
      <c r="N243" s="294"/>
      <c r="O243" s="272"/>
      <c r="P243" s="114"/>
      <c r="Q243" s="114"/>
      <c r="R243" s="114"/>
    </row>
    <row r="244" spans="1:18" ht="273">
      <c r="A244" s="222">
        <v>132</v>
      </c>
      <c r="B244" s="96" t="s">
        <v>405</v>
      </c>
      <c r="C244" s="96" t="s">
        <v>406</v>
      </c>
      <c r="D244" s="354" t="s">
        <v>407</v>
      </c>
      <c r="E244" s="254">
        <v>100</v>
      </c>
      <c r="F244" s="325" t="s">
        <v>213</v>
      </c>
      <c r="G244" s="255"/>
      <c r="H244" s="255"/>
      <c r="I244" s="325" t="s">
        <v>216</v>
      </c>
      <c r="J244" s="326" t="s">
        <v>1385</v>
      </c>
      <c r="K244" s="327">
        <v>275.8</v>
      </c>
      <c r="L244" s="327">
        <v>13.79</v>
      </c>
      <c r="M244" s="327">
        <v>275.8</v>
      </c>
      <c r="N244" s="329"/>
      <c r="O244" s="322">
        <v>275.8</v>
      </c>
      <c r="P244" s="112">
        <v>1</v>
      </c>
      <c r="Q244" s="113"/>
      <c r="R244" s="113"/>
    </row>
    <row r="245" spans="1:18" ht="21">
      <c r="A245" s="225"/>
      <c r="B245" s="111"/>
      <c r="C245" s="111"/>
      <c r="D245" s="355"/>
      <c r="E245" s="137"/>
      <c r="F245" s="330"/>
      <c r="G245" s="296"/>
      <c r="H245" s="296"/>
      <c r="I245" s="330"/>
      <c r="J245" s="331"/>
      <c r="K245" s="332"/>
      <c r="L245" s="332"/>
      <c r="M245" s="332"/>
      <c r="N245" s="334"/>
      <c r="O245" s="333"/>
      <c r="P245" s="114"/>
      <c r="Q245" s="114"/>
      <c r="R245" s="114"/>
    </row>
    <row r="246" spans="1:18" ht="231">
      <c r="A246" s="222">
        <v>133</v>
      </c>
      <c r="B246" s="254" t="s">
        <v>136</v>
      </c>
      <c r="C246" s="101" t="s">
        <v>971</v>
      </c>
      <c r="D246" s="175" t="s">
        <v>702</v>
      </c>
      <c r="E246" s="254">
        <v>100</v>
      </c>
      <c r="F246" s="325" t="s">
        <v>214</v>
      </c>
      <c r="G246" s="255"/>
      <c r="H246" s="255"/>
      <c r="I246" s="325" t="s">
        <v>216</v>
      </c>
      <c r="J246" s="326" t="s">
        <v>1385</v>
      </c>
      <c r="K246" s="328">
        <v>5.98</v>
      </c>
      <c r="L246" s="356">
        <v>2.016</v>
      </c>
      <c r="M246" s="328">
        <v>5.98</v>
      </c>
      <c r="N246" s="329"/>
      <c r="O246" s="322">
        <v>5.98</v>
      </c>
      <c r="P246" s="112">
        <v>1</v>
      </c>
      <c r="Q246" s="113"/>
      <c r="R246" s="113"/>
    </row>
    <row r="247" spans="1:18" ht="21">
      <c r="A247" s="225"/>
      <c r="B247" s="137"/>
      <c r="C247" s="137"/>
      <c r="D247" s="207"/>
      <c r="E247" s="137"/>
      <c r="F247" s="330"/>
      <c r="G247" s="296"/>
      <c r="H247" s="296"/>
      <c r="I247" s="330"/>
      <c r="J247" s="331"/>
      <c r="K247" s="333"/>
      <c r="L247" s="357"/>
      <c r="M247" s="333"/>
      <c r="N247" s="334"/>
      <c r="O247" s="333"/>
      <c r="P247" s="114"/>
      <c r="Q247" s="114"/>
      <c r="R247" s="114"/>
    </row>
    <row r="248" spans="1:18" ht="231">
      <c r="A248" s="222">
        <v>134</v>
      </c>
      <c r="B248" s="254" t="s">
        <v>136</v>
      </c>
      <c r="C248" s="101" t="s">
        <v>971</v>
      </c>
      <c r="D248" s="175" t="s">
        <v>1438</v>
      </c>
      <c r="E248" s="254">
        <v>100</v>
      </c>
      <c r="F248" s="325" t="s">
        <v>215</v>
      </c>
      <c r="G248" s="255"/>
      <c r="H248" s="255"/>
      <c r="I248" s="325" t="s">
        <v>216</v>
      </c>
      <c r="J248" s="326" t="s">
        <v>1385</v>
      </c>
      <c r="K248" s="328">
        <v>7.01</v>
      </c>
      <c r="L248" s="356">
        <v>2.976</v>
      </c>
      <c r="M248" s="328">
        <v>7.01</v>
      </c>
      <c r="N248" s="329"/>
      <c r="O248" s="322">
        <v>7.01</v>
      </c>
      <c r="P248" s="112">
        <v>1</v>
      </c>
      <c r="Q248" s="113"/>
      <c r="R248" s="113"/>
    </row>
    <row r="249" spans="1:18" ht="21">
      <c r="A249" s="225"/>
      <c r="B249" s="137"/>
      <c r="C249" s="137"/>
      <c r="D249" s="207"/>
      <c r="E249" s="137"/>
      <c r="F249" s="330"/>
      <c r="G249" s="296"/>
      <c r="H249" s="296"/>
      <c r="I249" s="330"/>
      <c r="J249" s="331"/>
      <c r="K249" s="333"/>
      <c r="L249" s="357"/>
      <c r="M249" s="333"/>
      <c r="N249" s="333"/>
      <c r="O249" s="333"/>
      <c r="P249" s="114"/>
      <c r="Q249" s="114"/>
      <c r="R249" s="114"/>
    </row>
    <row r="250" spans="1:18" ht="138">
      <c r="A250" s="230">
        <v>135</v>
      </c>
      <c r="B250" s="325" t="s">
        <v>136</v>
      </c>
      <c r="C250" s="325" t="s">
        <v>137</v>
      </c>
      <c r="D250" s="358" t="s">
        <v>939</v>
      </c>
      <c r="E250" s="325">
        <v>250</v>
      </c>
      <c r="F250" s="325" t="s">
        <v>217</v>
      </c>
      <c r="G250" s="337"/>
      <c r="H250" s="337"/>
      <c r="I250" s="325" t="s">
        <v>216</v>
      </c>
      <c r="J250" s="326" t="s">
        <v>1385</v>
      </c>
      <c r="K250" s="327">
        <v>78</v>
      </c>
      <c r="L250" s="328">
        <v>7.8</v>
      </c>
      <c r="M250" s="328">
        <v>104.95</v>
      </c>
      <c r="N250" s="329"/>
      <c r="O250" s="322">
        <v>7.8</v>
      </c>
      <c r="P250" s="120">
        <v>1</v>
      </c>
      <c r="Q250" s="120"/>
      <c r="R250" s="120"/>
    </row>
    <row r="251" spans="1:18" ht="20.25">
      <c r="A251" s="231"/>
      <c r="B251" s="330"/>
      <c r="C251" s="330"/>
      <c r="D251" s="360"/>
      <c r="E251" s="330"/>
      <c r="F251" s="330"/>
      <c r="G251" s="341"/>
      <c r="H251" s="341"/>
      <c r="I251" s="330"/>
      <c r="J251" s="331"/>
      <c r="K251" s="332"/>
      <c r="L251" s="333"/>
      <c r="M251" s="333"/>
      <c r="N251" s="334"/>
      <c r="O251" s="333"/>
      <c r="P251" s="114"/>
      <c r="Q251" s="114"/>
      <c r="R251" s="114"/>
    </row>
    <row r="252" spans="1:18" ht="336">
      <c r="A252" s="222">
        <v>136</v>
      </c>
      <c r="B252" s="254" t="s">
        <v>136</v>
      </c>
      <c r="C252" s="254" t="s">
        <v>137</v>
      </c>
      <c r="D252" s="96" t="s">
        <v>940</v>
      </c>
      <c r="E252" s="254">
        <v>200</v>
      </c>
      <c r="F252" s="325" t="s">
        <v>218</v>
      </c>
      <c r="G252" s="255"/>
      <c r="H252" s="255"/>
      <c r="I252" s="325" t="s">
        <v>216</v>
      </c>
      <c r="J252" s="326" t="s">
        <v>1385</v>
      </c>
      <c r="K252" s="327">
        <v>72</v>
      </c>
      <c r="L252" s="328">
        <v>7.199999999999999</v>
      </c>
      <c r="M252" s="328">
        <v>79.3</v>
      </c>
      <c r="N252" s="329"/>
      <c r="O252" s="278">
        <v>72</v>
      </c>
      <c r="P252" s="112">
        <v>1</v>
      </c>
      <c r="Q252" s="113"/>
      <c r="R252" s="113"/>
    </row>
    <row r="253" spans="1:18" ht="21">
      <c r="A253" s="225"/>
      <c r="B253" s="137"/>
      <c r="C253" s="137"/>
      <c r="D253" s="111"/>
      <c r="E253" s="137"/>
      <c r="F253" s="330"/>
      <c r="G253" s="296"/>
      <c r="H253" s="296"/>
      <c r="I253" s="330"/>
      <c r="J253" s="331"/>
      <c r="K253" s="332"/>
      <c r="L253" s="333"/>
      <c r="M253" s="333"/>
      <c r="N253" s="333"/>
      <c r="O253" s="333"/>
      <c r="P253" s="114"/>
      <c r="Q253" s="114"/>
      <c r="R253" s="114"/>
    </row>
    <row r="254" spans="1:18" ht="210">
      <c r="A254" s="226">
        <v>137</v>
      </c>
      <c r="B254" s="101" t="s">
        <v>136</v>
      </c>
      <c r="C254" s="101" t="s">
        <v>137</v>
      </c>
      <c r="D254" s="90" t="s">
        <v>2679</v>
      </c>
      <c r="E254" s="101">
        <v>10</v>
      </c>
      <c r="F254" s="90" t="s">
        <v>60</v>
      </c>
      <c r="G254" s="96" t="s">
        <v>61</v>
      </c>
      <c r="H254" s="276">
        <v>1</v>
      </c>
      <c r="I254" s="90" t="s">
        <v>62</v>
      </c>
      <c r="J254" s="90" t="s">
        <v>1124</v>
      </c>
      <c r="K254" s="276">
        <v>60.47</v>
      </c>
      <c r="L254" s="277">
        <v>50.39</v>
      </c>
      <c r="M254" s="278">
        <v>60.91</v>
      </c>
      <c r="N254" s="282"/>
      <c r="O254" s="276">
        <v>60.47</v>
      </c>
      <c r="P254" s="127">
        <v>1</v>
      </c>
      <c r="Q254" s="127"/>
      <c r="R254" s="127"/>
    </row>
    <row r="255" spans="1:18" ht="21">
      <c r="A255" s="225"/>
      <c r="B255" s="137"/>
      <c r="C255" s="137"/>
      <c r="D255" s="111"/>
      <c r="E255" s="137"/>
      <c r="F255" s="111"/>
      <c r="G255" s="111"/>
      <c r="H255" s="272"/>
      <c r="I255" s="111"/>
      <c r="J255" s="111"/>
      <c r="K255" s="272"/>
      <c r="L255" s="273"/>
      <c r="M255" s="274"/>
      <c r="N255" s="272"/>
      <c r="O255" s="272"/>
      <c r="P255" s="114"/>
      <c r="Q255" s="114"/>
      <c r="R255" s="114"/>
    </row>
    <row r="256" spans="1:18" ht="210">
      <c r="A256" s="226">
        <v>138</v>
      </c>
      <c r="B256" s="101" t="s">
        <v>136</v>
      </c>
      <c r="C256" s="101" t="s">
        <v>137</v>
      </c>
      <c r="D256" s="90" t="s">
        <v>2680</v>
      </c>
      <c r="E256" s="101">
        <v>10</v>
      </c>
      <c r="F256" s="90" t="s">
        <v>63</v>
      </c>
      <c r="G256" s="96" t="s">
        <v>61</v>
      </c>
      <c r="H256" s="276">
        <v>1</v>
      </c>
      <c r="I256" s="90" t="s">
        <v>62</v>
      </c>
      <c r="J256" s="90" t="s">
        <v>1124</v>
      </c>
      <c r="K256" s="276">
        <v>58.5</v>
      </c>
      <c r="L256" s="277">
        <v>48.75</v>
      </c>
      <c r="M256" s="278">
        <v>58.86999999999999</v>
      </c>
      <c r="N256" s="282"/>
      <c r="O256" s="278">
        <v>58.5</v>
      </c>
      <c r="P256" s="127">
        <v>1</v>
      </c>
      <c r="Q256" s="127"/>
      <c r="R256" s="127"/>
    </row>
    <row r="257" spans="1:18" ht="21">
      <c r="A257" s="225"/>
      <c r="B257" s="137"/>
      <c r="C257" s="137"/>
      <c r="D257" s="111"/>
      <c r="E257" s="137"/>
      <c r="F257" s="111"/>
      <c r="G257" s="111"/>
      <c r="H257" s="272"/>
      <c r="I257" s="111"/>
      <c r="J257" s="111"/>
      <c r="K257" s="272"/>
      <c r="L257" s="273"/>
      <c r="M257" s="274"/>
      <c r="N257" s="294"/>
      <c r="O257" s="272"/>
      <c r="P257" s="114"/>
      <c r="Q257" s="114"/>
      <c r="R257" s="114"/>
    </row>
    <row r="258" spans="1:18" ht="84">
      <c r="A258" s="222">
        <v>139</v>
      </c>
      <c r="B258" s="254" t="s">
        <v>136</v>
      </c>
      <c r="C258" s="101" t="s">
        <v>1467</v>
      </c>
      <c r="D258" s="101" t="s">
        <v>2420</v>
      </c>
      <c r="E258" s="254">
        <v>10</v>
      </c>
      <c r="F258" s="96" t="s">
        <v>2012</v>
      </c>
      <c r="G258" s="96"/>
      <c r="H258" s="96"/>
      <c r="I258" s="96" t="s">
        <v>2013</v>
      </c>
      <c r="J258" s="279" t="s">
        <v>147</v>
      </c>
      <c r="K258" s="280">
        <v>83</v>
      </c>
      <c r="L258" s="281">
        <f>K258</f>
        <v>83</v>
      </c>
      <c r="M258" s="280">
        <v>111.7</v>
      </c>
      <c r="N258" s="295"/>
      <c r="O258" s="280">
        <v>83</v>
      </c>
      <c r="P258" s="112">
        <v>1</v>
      </c>
      <c r="Q258" s="113"/>
      <c r="R258" s="113"/>
    </row>
    <row r="259" spans="1:18" ht="21">
      <c r="A259" s="225"/>
      <c r="B259" s="137"/>
      <c r="C259" s="137"/>
      <c r="D259" s="137"/>
      <c r="E259" s="137"/>
      <c r="F259" s="111"/>
      <c r="G259" s="111"/>
      <c r="H259" s="111"/>
      <c r="I259" s="111"/>
      <c r="J259" s="272"/>
      <c r="K259" s="274"/>
      <c r="L259" s="273"/>
      <c r="M259" s="274"/>
      <c r="N259" s="294"/>
      <c r="O259" s="272"/>
      <c r="P259" s="114"/>
      <c r="Q259" s="114"/>
      <c r="R259" s="114"/>
    </row>
    <row r="260" spans="1:18" ht="84">
      <c r="A260" s="222">
        <v>140</v>
      </c>
      <c r="B260" s="254" t="s">
        <v>136</v>
      </c>
      <c r="C260" s="101" t="s">
        <v>1467</v>
      </c>
      <c r="D260" s="101" t="s">
        <v>2421</v>
      </c>
      <c r="E260" s="254">
        <v>10</v>
      </c>
      <c r="F260" s="96" t="s">
        <v>2014</v>
      </c>
      <c r="G260" s="96"/>
      <c r="H260" s="96"/>
      <c r="I260" s="96" t="s">
        <v>2015</v>
      </c>
      <c r="J260" s="279" t="s">
        <v>147</v>
      </c>
      <c r="K260" s="279">
        <v>55.85</v>
      </c>
      <c r="L260" s="281">
        <f>K260</f>
        <v>55.85</v>
      </c>
      <c r="M260" s="279">
        <v>55.85</v>
      </c>
      <c r="N260" s="295"/>
      <c r="O260" s="279">
        <v>55.85</v>
      </c>
      <c r="P260" s="112">
        <v>1</v>
      </c>
      <c r="Q260" s="113"/>
      <c r="R260" s="113"/>
    </row>
    <row r="261" spans="1:18" ht="21">
      <c r="A261" s="225"/>
      <c r="B261" s="137"/>
      <c r="C261" s="137"/>
      <c r="D261" s="137"/>
      <c r="E261" s="137"/>
      <c r="F261" s="111"/>
      <c r="G261" s="111"/>
      <c r="H261" s="111"/>
      <c r="I261" s="111"/>
      <c r="J261" s="272"/>
      <c r="K261" s="272"/>
      <c r="L261" s="273"/>
      <c r="M261" s="272"/>
      <c r="N261" s="294"/>
      <c r="O261" s="272"/>
      <c r="P261" s="114"/>
      <c r="Q261" s="114"/>
      <c r="R261" s="114"/>
    </row>
    <row r="262" spans="1:18" ht="84">
      <c r="A262" s="222">
        <v>141</v>
      </c>
      <c r="B262" s="254" t="s">
        <v>136</v>
      </c>
      <c r="C262" s="101" t="s">
        <v>1468</v>
      </c>
      <c r="D262" s="101" t="s">
        <v>2422</v>
      </c>
      <c r="E262" s="254">
        <v>10</v>
      </c>
      <c r="F262" s="96" t="s">
        <v>2016</v>
      </c>
      <c r="G262" s="96"/>
      <c r="H262" s="96"/>
      <c r="I262" s="96" t="s">
        <v>2013</v>
      </c>
      <c r="J262" s="279" t="s">
        <v>147</v>
      </c>
      <c r="K262" s="279">
        <v>89.98</v>
      </c>
      <c r="L262" s="281">
        <f>K262</f>
        <v>89.98</v>
      </c>
      <c r="M262" s="279">
        <v>115.45</v>
      </c>
      <c r="N262" s="295"/>
      <c r="O262" s="279">
        <v>89.98</v>
      </c>
      <c r="P262" s="112">
        <v>1</v>
      </c>
      <c r="Q262" s="113"/>
      <c r="R262" s="113"/>
    </row>
    <row r="263" spans="1:18" ht="21">
      <c r="A263" s="225"/>
      <c r="B263" s="137"/>
      <c r="C263" s="137"/>
      <c r="D263" s="137"/>
      <c r="E263" s="137"/>
      <c r="F263" s="111"/>
      <c r="G263" s="111"/>
      <c r="H263" s="111"/>
      <c r="I263" s="111"/>
      <c r="J263" s="272"/>
      <c r="K263" s="272"/>
      <c r="L263" s="273"/>
      <c r="M263" s="272"/>
      <c r="N263" s="294"/>
      <c r="O263" s="272"/>
      <c r="P263" s="114"/>
      <c r="Q263" s="114"/>
      <c r="R263" s="114"/>
    </row>
    <row r="264" spans="1:18" ht="105">
      <c r="A264" s="222">
        <v>142</v>
      </c>
      <c r="B264" s="254" t="s">
        <v>136</v>
      </c>
      <c r="C264" s="101" t="s">
        <v>1468</v>
      </c>
      <c r="D264" s="101" t="s">
        <v>2423</v>
      </c>
      <c r="E264" s="254">
        <v>10</v>
      </c>
      <c r="F264" s="96" t="s">
        <v>2017</v>
      </c>
      <c r="G264" s="96"/>
      <c r="H264" s="96"/>
      <c r="I264" s="96" t="s">
        <v>2013</v>
      </c>
      <c r="J264" s="279" t="s">
        <v>147</v>
      </c>
      <c r="K264" s="279">
        <v>74.42</v>
      </c>
      <c r="L264" s="281">
        <f>K264</f>
        <v>74.42</v>
      </c>
      <c r="M264" s="279">
        <v>74.42</v>
      </c>
      <c r="N264" s="295"/>
      <c r="O264" s="279">
        <v>74.42</v>
      </c>
      <c r="P264" s="112">
        <v>1</v>
      </c>
      <c r="Q264" s="113"/>
      <c r="R264" s="113"/>
    </row>
    <row r="265" spans="1:18" ht="21">
      <c r="A265" s="225"/>
      <c r="B265" s="137"/>
      <c r="C265" s="137"/>
      <c r="D265" s="137"/>
      <c r="E265" s="137"/>
      <c r="F265" s="111"/>
      <c r="G265" s="111"/>
      <c r="H265" s="111"/>
      <c r="I265" s="111"/>
      <c r="J265" s="272"/>
      <c r="K265" s="272"/>
      <c r="L265" s="273"/>
      <c r="M265" s="272"/>
      <c r="N265" s="272"/>
      <c r="O265" s="272"/>
      <c r="P265" s="114"/>
      <c r="Q265" s="114"/>
      <c r="R265" s="114"/>
    </row>
    <row r="266" spans="1:18" ht="357">
      <c r="A266" s="229">
        <v>143</v>
      </c>
      <c r="B266" s="316" t="s">
        <v>136</v>
      </c>
      <c r="C266" s="316" t="s">
        <v>137</v>
      </c>
      <c r="D266" s="363" t="s">
        <v>941</v>
      </c>
      <c r="E266" s="316">
        <v>50</v>
      </c>
      <c r="F266" s="317" t="s">
        <v>209</v>
      </c>
      <c r="G266" s="317"/>
      <c r="H266" s="317"/>
      <c r="I266" s="318" t="s">
        <v>207</v>
      </c>
      <c r="J266" s="317" t="s">
        <v>179</v>
      </c>
      <c r="K266" s="319">
        <v>40.33</v>
      </c>
      <c r="L266" s="320">
        <v>40.33</v>
      </c>
      <c r="M266" s="319">
        <v>44.52</v>
      </c>
      <c r="N266" s="321">
        <v>44.52</v>
      </c>
      <c r="O266" s="322">
        <v>40.33</v>
      </c>
      <c r="P266" s="125">
        <v>1</v>
      </c>
      <c r="Q266" s="126"/>
      <c r="R266" s="126"/>
    </row>
    <row r="267" spans="1:18" ht="21">
      <c r="A267" s="225"/>
      <c r="B267" s="137"/>
      <c r="C267" s="137"/>
      <c r="D267" s="111"/>
      <c r="E267" s="137"/>
      <c r="F267" s="111"/>
      <c r="G267" s="111"/>
      <c r="H267" s="272"/>
      <c r="I267" s="111"/>
      <c r="J267" s="111"/>
      <c r="K267" s="272"/>
      <c r="L267" s="273"/>
      <c r="M267" s="274"/>
      <c r="N267" s="272"/>
      <c r="O267" s="272"/>
      <c r="P267" s="114"/>
      <c r="Q267" s="114"/>
      <c r="R267" s="114"/>
    </row>
    <row r="268" spans="1:18" ht="378">
      <c r="A268" s="226">
        <v>144</v>
      </c>
      <c r="B268" s="101" t="s">
        <v>136</v>
      </c>
      <c r="C268" s="101" t="s">
        <v>137</v>
      </c>
      <c r="D268" s="90" t="s">
        <v>942</v>
      </c>
      <c r="E268" s="101">
        <v>20</v>
      </c>
      <c r="F268" s="90" t="s">
        <v>66</v>
      </c>
      <c r="G268" s="96" t="s">
        <v>65</v>
      </c>
      <c r="H268" s="276">
        <v>1</v>
      </c>
      <c r="I268" s="90" t="s">
        <v>62</v>
      </c>
      <c r="J268" s="90" t="s">
        <v>1124</v>
      </c>
      <c r="K268" s="276">
        <v>47.41</v>
      </c>
      <c r="L268" s="277">
        <v>39.51</v>
      </c>
      <c r="M268" s="278">
        <v>47.62</v>
      </c>
      <c r="N268" s="282"/>
      <c r="O268" s="276">
        <v>47.41</v>
      </c>
      <c r="P268" s="112">
        <v>1</v>
      </c>
      <c r="Q268" s="120"/>
      <c r="R268" s="120"/>
    </row>
    <row r="269" spans="1:18" ht="21">
      <c r="A269" s="225"/>
      <c r="B269" s="137"/>
      <c r="C269" s="137"/>
      <c r="D269" s="111"/>
      <c r="E269" s="137"/>
      <c r="F269" s="111"/>
      <c r="G269" s="111"/>
      <c r="H269" s="272"/>
      <c r="I269" s="111"/>
      <c r="J269" s="111"/>
      <c r="K269" s="272"/>
      <c r="L269" s="273"/>
      <c r="M269" s="274"/>
      <c r="N269" s="294"/>
      <c r="O269" s="272"/>
      <c r="P269" s="114"/>
      <c r="Q269" s="114"/>
      <c r="R269" s="114"/>
    </row>
    <row r="270" spans="1:18" ht="84">
      <c r="A270" s="222">
        <v>145</v>
      </c>
      <c r="B270" s="254" t="s">
        <v>136</v>
      </c>
      <c r="C270" s="254" t="s">
        <v>971</v>
      </c>
      <c r="D270" s="96" t="s">
        <v>1469</v>
      </c>
      <c r="E270" s="254">
        <v>5</v>
      </c>
      <c r="F270" s="325" t="s">
        <v>219</v>
      </c>
      <c r="G270" s="255"/>
      <c r="H270" s="255"/>
      <c r="I270" s="326" t="s">
        <v>2015</v>
      </c>
      <c r="J270" s="326" t="s">
        <v>1385</v>
      </c>
      <c r="K270" s="327">
        <f>L270*5</f>
        <v>302.4</v>
      </c>
      <c r="L270" s="328">
        <v>60.48</v>
      </c>
      <c r="M270" s="328">
        <v>302.42</v>
      </c>
      <c r="N270" s="329"/>
      <c r="O270" s="322">
        <v>302.4</v>
      </c>
      <c r="P270" s="112">
        <v>1</v>
      </c>
      <c r="Q270" s="113"/>
      <c r="R270" s="113"/>
    </row>
    <row r="271" spans="1:18" ht="21">
      <c r="A271" s="225"/>
      <c r="B271" s="137"/>
      <c r="C271" s="137"/>
      <c r="D271" s="111"/>
      <c r="E271" s="137"/>
      <c r="F271" s="330"/>
      <c r="G271" s="296"/>
      <c r="H271" s="296"/>
      <c r="I271" s="331"/>
      <c r="J271" s="331"/>
      <c r="K271" s="332"/>
      <c r="L271" s="333"/>
      <c r="M271" s="333"/>
      <c r="N271" s="334"/>
      <c r="O271" s="333"/>
      <c r="P271" s="114"/>
      <c r="Q271" s="114"/>
      <c r="R271" s="114"/>
    </row>
    <row r="272" spans="1:18" ht="84">
      <c r="A272" s="222">
        <v>146</v>
      </c>
      <c r="B272" s="254" t="s">
        <v>136</v>
      </c>
      <c r="C272" s="254" t="s">
        <v>971</v>
      </c>
      <c r="D272" s="96" t="s">
        <v>1470</v>
      </c>
      <c r="E272" s="254">
        <v>10</v>
      </c>
      <c r="F272" s="325" t="s">
        <v>220</v>
      </c>
      <c r="G272" s="255"/>
      <c r="H272" s="255"/>
      <c r="I272" s="326" t="s">
        <v>2015</v>
      </c>
      <c r="J272" s="326" t="s">
        <v>1385</v>
      </c>
      <c r="K272" s="327">
        <f>L272*5</f>
        <v>311.46</v>
      </c>
      <c r="L272" s="328">
        <v>62.291999999999994</v>
      </c>
      <c r="M272" s="328">
        <v>311.47</v>
      </c>
      <c r="N272" s="329"/>
      <c r="O272" s="322">
        <v>311.46</v>
      </c>
      <c r="P272" s="112">
        <v>1</v>
      </c>
      <c r="Q272" s="113"/>
      <c r="R272" s="113"/>
    </row>
    <row r="273" spans="1:18" ht="21">
      <c r="A273" s="225"/>
      <c r="B273" s="137"/>
      <c r="C273" s="137"/>
      <c r="D273" s="111"/>
      <c r="E273" s="137"/>
      <c r="F273" s="330"/>
      <c r="G273" s="296"/>
      <c r="H273" s="296"/>
      <c r="I273" s="331"/>
      <c r="J273" s="331"/>
      <c r="K273" s="332"/>
      <c r="L273" s="333"/>
      <c r="M273" s="333"/>
      <c r="N273" s="334"/>
      <c r="O273" s="333"/>
      <c r="P273" s="114"/>
      <c r="Q273" s="114"/>
      <c r="R273" s="114"/>
    </row>
    <row r="274" spans="1:18" ht="84">
      <c r="A274" s="222">
        <v>147</v>
      </c>
      <c r="B274" s="254" t="s">
        <v>136</v>
      </c>
      <c r="C274" s="254" t="s">
        <v>971</v>
      </c>
      <c r="D274" s="96" t="s">
        <v>1471</v>
      </c>
      <c r="E274" s="254">
        <v>10</v>
      </c>
      <c r="F274" s="325" t="s">
        <v>221</v>
      </c>
      <c r="G274" s="255"/>
      <c r="H274" s="255"/>
      <c r="I274" s="326" t="s">
        <v>2015</v>
      </c>
      <c r="J274" s="326" t="s">
        <v>1385</v>
      </c>
      <c r="K274" s="328">
        <v>57.18</v>
      </c>
      <c r="L274" s="328">
        <v>57.18</v>
      </c>
      <c r="M274" s="328">
        <v>57.2</v>
      </c>
      <c r="N274" s="329"/>
      <c r="O274" s="322">
        <v>57.18</v>
      </c>
      <c r="P274" s="112">
        <v>1</v>
      </c>
      <c r="Q274" s="113"/>
      <c r="R274" s="113"/>
    </row>
    <row r="275" spans="1:18" ht="21">
      <c r="A275" s="225"/>
      <c r="B275" s="137"/>
      <c r="C275" s="137"/>
      <c r="D275" s="111"/>
      <c r="E275" s="137"/>
      <c r="F275" s="330"/>
      <c r="G275" s="296"/>
      <c r="H275" s="296"/>
      <c r="I275" s="331"/>
      <c r="J275" s="331"/>
      <c r="K275" s="333"/>
      <c r="L275" s="333"/>
      <c r="M275" s="333"/>
      <c r="N275" s="334"/>
      <c r="O275" s="333"/>
      <c r="P275" s="114"/>
      <c r="Q275" s="114"/>
      <c r="R275" s="114"/>
    </row>
    <row r="276" spans="1:18" ht="84">
      <c r="A276" s="222">
        <v>148</v>
      </c>
      <c r="B276" s="254" t="s">
        <v>136</v>
      </c>
      <c r="C276" s="254" t="s">
        <v>971</v>
      </c>
      <c r="D276" s="96" t="s">
        <v>1472</v>
      </c>
      <c r="E276" s="254">
        <v>5</v>
      </c>
      <c r="F276" s="325" t="s">
        <v>222</v>
      </c>
      <c r="G276" s="255"/>
      <c r="H276" s="255"/>
      <c r="I276" s="326" t="s">
        <v>2015</v>
      </c>
      <c r="J276" s="326" t="s">
        <v>1385</v>
      </c>
      <c r="K276" s="328">
        <v>38.123999999999995</v>
      </c>
      <c r="L276" s="328">
        <v>38.123999999999995</v>
      </c>
      <c r="M276" s="328">
        <v>38.13</v>
      </c>
      <c r="N276" s="329"/>
      <c r="O276" s="322">
        <v>38.12</v>
      </c>
      <c r="P276" s="112">
        <v>1</v>
      </c>
      <c r="Q276" s="113"/>
      <c r="R276" s="113"/>
    </row>
    <row r="277" spans="1:18" ht="21">
      <c r="A277" s="225"/>
      <c r="B277" s="137"/>
      <c r="C277" s="137"/>
      <c r="D277" s="111"/>
      <c r="E277" s="137"/>
      <c r="F277" s="330"/>
      <c r="G277" s="296"/>
      <c r="H277" s="296"/>
      <c r="I277" s="331"/>
      <c r="J277" s="331"/>
      <c r="K277" s="333"/>
      <c r="L277" s="333"/>
      <c r="M277" s="333"/>
      <c r="N277" s="333"/>
      <c r="O277" s="333"/>
      <c r="P277" s="114"/>
      <c r="Q277" s="114"/>
      <c r="R277" s="114"/>
    </row>
    <row r="278" spans="1:18" ht="126">
      <c r="A278" s="229">
        <v>149</v>
      </c>
      <c r="B278" s="316" t="s">
        <v>136</v>
      </c>
      <c r="C278" s="316" t="s">
        <v>971</v>
      </c>
      <c r="D278" s="359" t="s">
        <v>1439</v>
      </c>
      <c r="E278" s="316">
        <v>500</v>
      </c>
      <c r="F278" s="317" t="s">
        <v>2033</v>
      </c>
      <c r="G278" s="317"/>
      <c r="H278" s="317"/>
      <c r="I278" s="318" t="s">
        <v>178</v>
      </c>
      <c r="J278" s="317" t="s">
        <v>179</v>
      </c>
      <c r="K278" s="319">
        <v>10.38</v>
      </c>
      <c r="L278" s="320">
        <v>10.38</v>
      </c>
      <c r="M278" s="319">
        <v>12.75</v>
      </c>
      <c r="N278" s="321">
        <v>12.75</v>
      </c>
      <c r="O278" s="322">
        <v>10.38</v>
      </c>
      <c r="P278" s="125">
        <v>1</v>
      </c>
      <c r="Q278" s="126"/>
      <c r="R278" s="126"/>
    </row>
    <row r="279" spans="1:18" ht="21">
      <c r="A279" s="231"/>
      <c r="B279" s="330"/>
      <c r="C279" s="330"/>
      <c r="D279" s="360"/>
      <c r="E279" s="330"/>
      <c r="F279" s="330"/>
      <c r="G279" s="111"/>
      <c r="H279" s="272"/>
      <c r="I279" s="331"/>
      <c r="J279" s="331"/>
      <c r="K279" s="332"/>
      <c r="L279" s="332"/>
      <c r="M279" s="333"/>
      <c r="N279" s="334"/>
      <c r="O279" s="333"/>
      <c r="P279" s="114"/>
      <c r="Q279" s="114"/>
      <c r="R279" s="114"/>
    </row>
    <row r="280" spans="1:18" ht="294">
      <c r="A280" s="222">
        <v>150</v>
      </c>
      <c r="B280" s="254" t="s">
        <v>857</v>
      </c>
      <c r="C280" s="254" t="s">
        <v>971</v>
      </c>
      <c r="D280" s="96" t="s">
        <v>1457</v>
      </c>
      <c r="E280" s="254">
        <v>50</v>
      </c>
      <c r="F280" s="96" t="s">
        <v>2018</v>
      </c>
      <c r="G280" s="96"/>
      <c r="H280" s="96"/>
      <c r="I280" s="96" t="s">
        <v>2019</v>
      </c>
      <c r="J280" s="279" t="s">
        <v>147</v>
      </c>
      <c r="K280" s="280">
        <v>39.6</v>
      </c>
      <c r="L280" s="281">
        <f>K280/20</f>
        <v>1.98</v>
      </c>
      <c r="M280" s="279">
        <v>40.39</v>
      </c>
      <c r="N280" s="295"/>
      <c r="O280" s="280">
        <v>39.6</v>
      </c>
      <c r="P280" s="112">
        <v>1</v>
      </c>
      <c r="Q280" s="113"/>
      <c r="R280" s="113"/>
    </row>
    <row r="281" spans="1:18" ht="21">
      <c r="A281" s="225"/>
      <c r="B281" s="137"/>
      <c r="C281" s="137"/>
      <c r="D281" s="111"/>
      <c r="E281" s="137"/>
      <c r="F281" s="111"/>
      <c r="G281" s="111"/>
      <c r="H281" s="111"/>
      <c r="I281" s="111"/>
      <c r="J281" s="272"/>
      <c r="K281" s="274"/>
      <c r="L281" s="273"/>
      <c r="M281" s="272"/>
      <c r="N281" s="294"/>
      <c r="O281" s="272"/>
      <c r="P281" s="114"/>
      <c r="Q281" s="114"/>
      <c r="R281" s="114"/>
    </row>
    <row r="282" spans="1:18" ht="294">
      <c r="A282" s="222">
        <v>151</v>
      </c>
      <c r="B282" s="254" t="s">
        <v>857</v>
      </c>
      <c r="C282" s="254" t="s">
        <v>971</v>
      </c>
      <c r="D282" s="96" t="s">
        <v>1289</v>
      </c>
      <c r="E282" s="254">
        <v>1500</v>
      </c>
      <c r="F282" s="96" t="s">
        <v>2020</v>
      </c>
      <c r="G282" s="96"/>
      <c r="H282" s="96"/>
      <c r="I282" s="96" t="s">
        <v>2021</v>
      </c>
      <c r="J282" s="279" t="s">
        <v>147</v>
      </c>
      <c r="K282" s="279">
        <v>2.76</v>
      </c>
      <c r="L282" s="281">
        <f>K282</f>
        <v>2.76</v>
      </c>
      <c r="M282" s="279">
        <v>2.99</v>
      </c>
      <c r="N282" s="295"/>
      <c r="O282" s="279">
        <v>2.76</v>
      </c>
      <c r="P282" s="112">
        <v>1</v>
      </c>
      <c r="Q282" s="113"/>
      <c r="R282" s="113"/>
    </row>
    <row r="283" spans="1:18" ht="21">
      <c r="A283" s="225"/>
      <c r="B283" s="137"/>
      <c r="C283" s="137"/>
      <c r="D283" s="111"/>
      <c r="E283" s="137"/>
      <c r="F283" s="111"/>
      <c r="G283" s="111"/>
      <c r="H283" s="111"/>
      <c r="I283" s="111"/>
      <c r="J283" s="272"/>
      <c r="K283" s="272"/>
      <c r="L283" s="273"/>
      <c r="M283" s="272"/>
      <c r="N283" s="294"/>
      <c r="O283" s="272"/>
      <c r="P283" s="114"/>
      <c r="Q283" s="114"/>
      <c r="R283" s="114"/>
    </row>
    <row r="284" spans="1:18" ht="168">
      <c r="A284" s="222">
        <v>152</v>
      </c>
      <c r="B284" s="254" t="s">
        <v>857</v>
      </c>
      <c r="C284" s="254" t="s">
        <v>971</v>
      </c>
      <c r="D284" s="96" t="s">
        <v>905</v>
      </c>
      <c r="E284" s="254">
        <v>40</v>
      </c>
      <c r="F284" s="96" t="s">
        <v>2022</v>
      </c>
      <c r="G284" s="96"/>
      <c r="H284" s="96"/>
      <c r="I284" s="96" t="s">
        <v>2019</v>
      </c>
      <c r="J284" s="279" t="s">
        <v>147</v>
      </c>
      <c r="K284" s="280">
        <v>25.4</v>
      </c>
      <c r="L284" s="281">
        <f>K284/20</f>
        <v>1.27</v>
      </c>
      <c r="M284" s="279">
        <v>38.41</v>
      </c>
      <c r="N284" s="295"/>
      <c r="O284" s="279">
        <v>1.27</v>
      </c>
      <c r="P284" s="112">
        <v>1</v>
      </c>
      <c r="Q284" s="113"/>
      <c r="R284" s="113"/>
    </row>
    <row r="285" spans="1:18" ht="21">
      <c r="A285" s="225"/>
      <c r="B285" s="137"/>
      <c r="C285" s="137"/>
      <c r="D285" s="111"/>
      <c r="E285" s="137"/>
      <c r="F285" s="111"/>
      <c r="G285" s="111"/>
      <c r="H285" s="272"/>
      <c r="I285" s="111"/>
      <c r="J285" s="111"/>
      <c r="K285" s="272"/>
      <c r="L285" s="273"/>
      <c r="M285" s="274"/>
      <c r="N285" s="294"/>
      <c r="O285" s="272"/>
      <c r="P285" s="114"/>
      <c r="Q285" s="114"/>
      <c r="R285" s="114"/>
    </row>
    <row r="286" spans="1:18" ht="168">
      <c r="A286" s="222">
        <v>153</v>
      </c>
      <c r="B286" s="254" t="s">
        <v>857</v>
      </c>
      <c r="C286" s="254" t="s">
        <v>989</v>
      </c>
      <c r="D286" s="175" t="s">
        <v>1212</v>
      </c>
      <c r="E286" s="254">
        <v>2000</v>
      </c>
      <c r="F286" s="96" t="s">
        <v>2023</v>
      </c>
      <c r="G286" s="96"/>
      <c r="H286" s="96"/>
      <c r="I286" s="96" t="s">
        <v>2019</v>
      </c>
      <c r="J286" s="279" t="s">
        <v>147</v>
      </c>
      <c r="K286" s="280">
        <v>33.1</v>
      </c>
      <c r="L286" s="281">
        <f>K286/20</f>
        <v>1.655</v>
      </c>
      <c r="M286" s="280">
        <v>33.6</v>
      </c>
      <c r="N286" s="295"/>
      <c r="O286" s="280">
        <v>33.1</v>
      </c>
      <c r="P286" s="112">
        <v>1</v>
      </c>
      <c r="Q286" s="113"/>
      <c r="R286" s="120"/>
    </row>
    <row r="287" spans="1:18" ht="21">
      <c r="A287" s="225"/>
      <c r="B287" s="137"/>
      <c r="C287" s="137"/>
      <c r="D287" s="207"/>
      <c r="E287" s="137"/>
      <c r="F287" s="111"/>
      <c r="G287" s="111"/>
      <c r="H287" s="272"/>
      <c r="I287" s="111"/>
      <c r="J287" s="111"/>
      <c r="K287" s="272"/>
      <c r="L287" s="273"/>
      <c r="M287" s="274"/>
      <c r="N287" s="272"/>
      <c r="O287" s="272"/>
      <c r="P287" s="114"/>
      <c r="Q287" s="114"/>
      <c r="R287" s="114"/>
    </row>
    <row r="288" spans="1:18" ht="147">
      <c r="A288" s="226">
        <v>154</v>
      </c>
      <c r="B288" s="101" t="s">
        <v>857</v>
      </c>
      <c r="C288" s="101" t="s">
        <v>989</v>
      </c>
      <c r="D288" s="194" t="s">
        <v>2172</v>
      </c>
      <c r="E288" s="101">
        <v>4000</v>
      </c>
      <c r="F288" s="90" t="s">
        <v>68</v>
      </c>
      <c r="G288" s="96" t="s">
        <v>26</v>
      </c>
      <c r="H288" s="276">
        <v>1</v>
      </c>
      <c r="I288" s="90" t="s">
        <v>57</v>
      </c>
      <c r="J288" s="90" t="s">
        <v>1124</v>
      </c>
      <c r="K288" s="276">
        <v>1.25</v>
      </c>
      <c r="L288" s="277">
        <v>1.04</v>
      </c>
      <c r="M288" s="278">
        <v>1.68</v>
      </c>
      <c r="N288" s="282"/>
      <c r="O288" s="276">
        <v>1.25</v>
      </c>
      <c r="P288" s="120">
        <v>1</v>
      </c>
      <c r="Q288" s="120"/>
      <c r="R288" s="120"/>
    </row>
    <row r="289" spans="1:18" ht="21">
      <c r="A289" s="225"/>
      <c r="B289" s="137"/>
      <c r="C289" s="137"/>
      <c r="D289" s="207"/>
      <c r="E289" s="137"/>
      <c r="F289" s="111"/>
      <c r="G289" s="111"/>
      <c r="H289" s="272"/>
      <c r="I289" s="111"/>
      <c r="J289" s="111"/>
      <c r="K289" s="272"/>
      <c r="L289" s="273"/>
      <c r="M289" s="274"/>
      <c r="N289" s="294"/>
      <c r="O289" s="272"/>
      <c r="P289" s="114"/>
      <c r="Q289" s="114"/>
      <c r="R289" s="114"/>
    </row>
    <row r="290" spans="1:18" ht="126">
      <c r="A290" s="222">
        <v>155</v>
      </c>
      <c r="B290" s="254" t="s">
        <v>2278</v>
      </c>
      <c r="C290" s="254" t="s">
        <v>2279</v>
      </c>
      <c r="D290" s="96" t="s">
        <v>1614</v>
      </c>
      <c r="E290" s="254">
        <v>50</v>
      </c>
      <c r="F290" s="96" t="s">
        <v>2024</v>
      </c>
      <c r="G290" s="96"/>
      <c r="H290" s="96"/>
      <c r="I290" s="96" t="s">
        <v>2021</v>
      </c>
      <c r="J290" s="279" t="s">
        <v>147</v>
      </c>
      <c r="K290" s="280">
        <v>75.85</v>
      </c>
      <c r="L290" s="281">
        <f>K290/20</f>
        <v>3.7924999999999995</v>
      </c>
      <c r="M290" s="279">
        <v>75.98</v>
      </c>
      <c r="N290" s="295"/>
      <c r="O290" s="279">
        <v>75.85</v>
      </c>
      <c r="P290" s="112">
        <v>1</v>
      </c>
      <c r="Q290" s="113"/>
      <c r="R290" s="113"/>
    </row>
    <row r="291" spans="1:18" ht="21">
      <c r="A291" s="225"/>
      <c r="B291" s="137"/>
      <c r="C291" s="137"/>
      <c r="D291" s="111"/>
      <c r="E291" s="137"/>
      <c r="F291" s="111"/>
      <c r="G291" s="111"/>
      <c r="H291" s="111"/>
      <c r="I291" s="111"/>
      <c r="J291" s="272"/>
      <c r="K291" s="274"/>
      <c r="L291" s="273"/>
      <c r="M291" s="272"/>
      <c r="N291" s="294"/>
      <c r="O291" s="272"/>
      <c r="P291" s="114"/>
      <c r="Q291" s="114"/>
      <c r="R291" s="114"/>
    </row>
    <row r="292" spans="1:18" ht="126">
      <c r="A292" s="222">
        <v>156</v>
      </c>
      <c r="B292" s="254" t="s">
        <v>2278</v>
      </c>
      <c r="C292" s="254" t="s">
        <v>2279</v>
      </c>
      <c r="D292" s="96" t="s">
        <v>954</v>
      </c>
      <c r="E292" s="254">
        <v>50</v>
      </c>
      <c r="F292" s="96" t="s">
        <v>2024</v>
      </c>
      <c r="G292" s="96"/>
      <c r="H292" s="96"/>
      <c r="I292" s="96" t="s">
        <v>2021</v>
      </c>
      <c r="J292" s="279" t="s">
        <v>147</v>
      </c>
      <c r="K292" s="280">
        <v>71.6</v>
      </c>
      <c r="L292" s="281">
        <f>K292/20</f>
        <v>3.5799999999999996</v>
      </c>
      <c r="M292" s="279">
        <v>75.98</v>
      </c>
      <c r="N292" s="295"/>
      <c r="O292" s="280">
        <v>71.6</v>
      </c>
      <c r="P292" s="112">
        <v>1</v>
      </c>
      <c r="Q292" s="113"/>
      <c r="R292" s="113"/>
    </row>
    <row r="293" spans="1:18" ht="21">
      <c r="A293" s="225"/>
      <c r="B293" s="137"/>
      <c r="C293" s="137"/>
      <c r="D293" s="111"/>
      <c r="E293" s="137"/>
      <c r="F293" s="111"/>
      <c r="G293" s="111"/>
      <c r="H293" s="111"/>
      <c r="I293" s="111"/>
      <c r="J293" s="272"/>
      <c r="K293" s="274"/>
      <c r="L293" s="273"/>
      <c r="M293" s="272"/>
      <c r="N293" s="272"/>
      <c r="O293" s="272"/>
      <c r="P293" s="114"/>
      <c r="Q293" s="114"/>
      <c r="R293" s="114"/>
    </row>
    <row r="294" spans="1:18" ht="126">
      <c r="A294" s="222">
        <v>158</v>
      </c>
      <c r="B294" s="254" t="s">
        <v>2278</v>
      </c>
      <c r="C294" s="254" t="s">
        <v>2279</v>
      </c>
      <c r="D294" s="96" t="s">
        <v>1822</v>
      </c>
      <c r="E294" s="254">
        <v>1100</v>
      </c>
      <c r="F294" s="96" t="s">
        <v>2025</v>
      </c>
      <c r="G294" s="96"/>
      <c r="H294" s="96"/>
      <c r="I294" s="96" t="s">
        <v>2021</v>
      </c>
      <c r="J294" s="279" t="s">
        <v>147</v>
      </c>
      <c r="K294" s="280">
        <v>79.2</v>
      </c>
      <c r="L294" s="281">
        <f>K294/30</f>
        <v>2.64</v>
      </c>
      <c r="M294" s="279">
        <v>79.24</v>
      </c>
      <c r="N294" s="295"/>
      <c r="O294" s="280">
        <v>79.2</v>
      </c>
      <c r="P294" s="112">
        <v>1</v>
      </c>
      <c r="Q294" s="113"/>
      <c r="R294" s="113"/>
    </row>
    <row r="295" spans="1:18" ht="21">
      <c r="A295" s="225"/>
      <c r="B295" s="137"/>
      <c r="C295" s="137"/>
      <c r="D295" s="111"/>
      <c r="E295" s="137"/>
      <c r="F295" s="111"/>
      <c r="G295" s="111"/>
      <c r="H295" s="111"/>
      <c r="I295" s="111"/>
      <c r="J295" s="272"/>
      <c r="K295" s="274"/>
      <c r="L295" s="273"/>
      <c r="M295" s="272"/>
      <c r="N295" s="294"/>
      <c r="O295" s="272"/>
      <c r="P295" s="114"/>
      <c r="Q295" s="114"/>
      <c r="R295" s="114"/>
    </row>
    <row r="296" spans="1:18" ht="63">
      <c r="A296" s="222">
        <v>159</v>
      </c>
      <c r="B296" s="254" t="s">
        <v>2278</v>
      </c>
      <c r="C296" s="254" t="s">
        <v>951</v>
      </c>
      <c r="D296" s="254" t="s">
        <v>952</v>
      </c>
      <c r="E296" s="254">
        <v>20</v>
      </c>
      <c r="F296" s="325" t="s">
        <v>223</v>
      </c>
      <c r="G296" s="255"/>
      <c r="H296" s="255"/>
      <c r="I296" s="326" t="s">
        <v>224</v>
      </c>
      <c r="J296" s="326" t="s">
        <v>1385</v>
      </c>
      <c r="K296" s="326">
        <v>29.74</v>
      </c>
      <c r="L296" s="325">
        <v>29.74</v>
      </c>
      <c r="M296" s="325" t="s">
        <v>225</v>
      </c>
      <c r="N296" s="375" t="s">
        <v>225</v>
      </c>
      <c r="O296" s="280">
        <v>29.74</v>
      </c>
      <c r="P296" s="112">
        <v>1</v>
      </c>
      <c r="Q296" s="113"/>
      <c r="R296" s="113"/>
    </row>
    <row r="297" spans="1:18" ht="21">
      <c r="A297" s="225"/>
      <c r="B297" s="137"/>
      <c r="C297" s="137"/>
      <c r="D297" s="137"/>
      <c r="E297" s="137"/>
      <c r="F297" s="330"/>
      <c r="G297" s="296"/>
      <c r="H297" s="296"/>
      <c r="I297" s="331"/>
      <c r="J297" s="331"/>
      <c r="K297" s="331"/>
      <c r="L297" s="330"/>
      <c r="M297" s="330"/>
      <c r="N297" s="376"/>
      <c r="O297" s="330"/>
      <c r="P297" s="114"/>
      <c r="Q297" s="114"/>
      <c r="R297" s="114"/>
    </row>
    <row r="298" spans="1:18" ht="126">
      <c r="A298" s="222">
        <v>160</v>
      </c>
      <c r="B298" s="291" t="s">
        <v>856</v>
      </c>
      <c r="C298" s="291" t="s">
        <v>2255</v>
      </c>
      <c r="D298" s="377" t="s">
        <v>81</v>
      </c>
      <c r="E298" s="291">
        <v>1000</v>
      </c>
      <c r="F298" s="96" t="s">
        <v>2026</v>
      </c>
      <c r="G298" s="96"/>
      <c r="H298" s="96"/>
      <c r="I298" s="96" t="s">
        <v>2021</v>
      </c>
      <c r="J298" s="279" t="s">
        <v>147</v>
      </c>
      <c r="K298" s="280">
        <v>28.4</v>
      </c>
      <c r="L298" s="281">
        <f>K298/20</f>
        <v>1.42</v>
      </c>
      <c r="M298" s="279">
        <v>33.32</v>
      </c>
      <c r="N298" s="295"/>
      <c r="O298" s="280">
        <v>28.4</v>
      </c>
      <c r="P298" s="112">
        <v>1</v>
      </c>
      <c r="Q298" s="113"/>
      <c r="R298" s="113"/>
    </row>
    <row r="299" spans="1:18" ht="21">
      <c r="A299" s="225"/>
      <c r="B299" s="137"/>
      <c r="C299" s="137"/>
      <c r="D299" s="207"/>
      <c r="E299" s="137"/>
      <c r="F299" s="111"/>
      <c r="G299" s="111"/>
      <c r="H299" s="111"/>
      <c r="I299" s="111"/>
      <c r="J299" s="272"/>
      <c r="K299" s="274"/>
      <c r="L299" s="273"/>
      <c r="M299" s="272"/>
      <c r="N299" s="294"/>
      <c r="O299" s="272"/>
      <c r="P299" s="114"/>
      <c r="Q299" s="114"/>
      <c r="R299" s="114"/>
    </row>
    <row r="300" spans="1:18" ht="126">
      <c r="A300" s="222">
        <v>161</v>
      </c>
      <c r="B300" s="254" t="s">
        <v>856</v>
      </c>
      <c r="C300" s="254" t="s">
        <v>2255</v>
      </c>
      <c r="D300" s="175" t="s">
        <v>1615</v>
      </c>
      <c r="E300" s="254">
        <v>10000</v>
      </c>
      <c r="F300" s="96" t="s">
        <v>2026</v>
      </c>
      <c r="G300" s="96"/>
      <c r="H300" s="96"/>
      <c r="I300" s="96" t="s">
        <v>2021</v>
      </c>
      <c r="J300" s="279" t="s">
        <v>147</v>
      </c>
      <c r="K300" s="280">
        <v>33.2</v>
      </c>
      <c r="L300" s="281">
        <f>K300/20</f>
        <v>1.6600000000000001</v>
      </c>
      <c r="M300" s="279">
        <v>33.32</v>
      </c>
      <c r="N300" s="295"/>
      <c r="O300" s="280">
        <v>33.2</v>
      </c>
      <c r="P300" s="112">
        <v>1</v>
      </c>
      <c r="Q300" s="113"/>
      <c r="R300" s="113"/>
    </row>
    <row r="301" spans="1:18" ht="21">
      <c r="A301" s="225"/>
      <c r="B301" s="137"/>
      <c r="C301" s="137"/>
      <c r="D301" s="207"/>
      <c r="E301" s="137"/>
      <c r="F301" s="111"/>
      <c r="G301" s="111"/>
      <c r="H301" s="111"/>
      <c r="I301" s="111"/>
      <c r="J301" s="272"/>
      <c r="K301" s="274"/>
      <c r="L301" s="273"/>
      <c r="M301" s="272"/>
      <c r="N301" s="294"/>
      <c r="O301" s="272"/>
      <c r="P301" s="114"/>
      <c r="Q301" s="114"/>
      <c r="R301" s="114"/>
    </row>
    <row r="302" spans="1:18" ht="105">
      <c r="A302" s="226">
        <v>162</v>
      </c>
      <c r="B302" s="101" t="s">
        <v>856</v>
      </c>
      <c r="C302" s="101" t="s">
        <v>2255</v>
      </c>
      <c r="D302" s="194" t="s">
        <v>2174</v>
      </c>
      <c r="E302" s="101">
        <v>8000</v>
      </c>
      <c r="F302" s="90" t="s">
        <v>69</v>
      </c>
      <c r="G302" s="96" t="s">
        <v>26</v>
      </c>
      <c r="H302" s="276">
        <v>1</v>
      </c>
      <c r="I302" s="90" t="s">
        <v>57</v>
      </c>
      <c r="J302" s="90" t="s">
        <v>1124</v>
      </c>
      <c r="K302" s="276">
        <v>1.1</v>
      </c>
      <c r="L302" s="277">
        <v>0.92</v>
      </c>
      <c r="M302" s="278">
        <v>1.67</v>
      </c>
      <c r="N302" s="282"/>
      <c r="O302" s="278">
        <v>1.1</v>
      </c>
      <c r="P302" s="112">
        <v>1</v>
      </c>
      <c r="Q302" s="113"/>
      <c r="R302" s="113"/>
    </row>
    <row r="303" spans="1:18" ht="21">
      <c r="A303" s="225"/>
      <c r="B303" s="137"/>
      <c r="C303" s="137"/>
      <c r="D303" s="207"/>
      <c r="E303" s="137"/>
      <c r="F303" s="111"/>
      <c r="G303" s="111"/>
      <c r="H303" s="272"/>
      <c r="I303" s="111"/>
      <c r="J303" s="111"/>
      <c r="K303" s="272"/>
      <c r="L303" s="273"/>
      <c r="M303" s="274"/>
      <c r="N303" s="294"/>
      <c r="O303" s="272"/>
      <c r="P303" s="114"/>
      <c r="Q303" s="114"/>
      <c r="R303" s="114"/>
    </row>
    <row r="304" spans="1:18" ht="126">
      <c r="A304" s="222">
        <v>163</v>
      </c>
      <c r="B304" s="254" t="s">
        <v>114</v>
      </c>
      <c r="C304" s="254" t="s">
        <v>2113</v>
      </c>
      <c r="D304" s="175" t="s">
        <v>2299</v>
      </c>
      <c r="E304" s="254">
        <v>200</v>
      </c>
      <c r="F304" s="96" t="s">
        <v>2027</v>
      </c>
      <c r="G304" s="96"/>
      <c r="H304" s="96"/>
      <c r="I304" s="96" t="s">
        <v>2021</v>
      </c>
      <c r="J304" s="279" t="s">
        <v>147</v>
      </c>
      <c r="K304" s="280">
        <v>35.4</v>
      </c>
      <c r="L304" s="281">
        <f>K304/30</f>
        <v>1.18</v>
      </c>
      <c r="M304" s="279">
        <v>37.98</v>
      </c>
      <c r="N304" s="295"/>
      <c r="O304" s="280">
        <v>35.4</v>
      </c>
      <c r="P304" s="112">
        <v>1</v>
      </c>
      <c r="Q304" s="113"/>
      <c r="R304" s="113"/>
    </row>
    <row r="305" spans="1:18" ht="21">
      <c r="A305" s="225"/>
      <c r="B305" s="137"/>
      <c r="C305" s="137"/>
      <c r="D305" s="207"/>
      <c r="E305" s="137"/>
      <c r="F305" s="111"/>
      <c r="G305" s="111"/>
      <c r="H305" s="111"/>
      <c r="I305" s="111"/>
      <c r="J305" s="272"/>
      <c r="K305" s="274"/>
      <c r="L305" s="273"/>
      <c r="M305" s="272"/>
      <c r="N305" s="272"/>
      <c r="O305" s="272"/>
      <c r="P305" s="114"/>
      <c r="Q305" s="114"/>
      <c r="R305" s="114"/>
    </row>
    <row r="306" spans="1:18" ht="105">
      <c r="A306" s="226">
        <v>164</v>
      </c>
      <c r="B306" s="101" t="s">
        <v>856</v>
      </c>
      <c r="C306" s="101" t="s">
        <v>2255</v>
      </c>
      <c r="D306" s="194" t="s">
        <v>2681</v>
      </c>
      <c r="E306" s="101">
        <v>700</v>
      </c>
      <c r="F306" s="90" t="s">
        <v>70</v>
      </c>
      <c r="G306" s="96" t="s">
        <v>26</v>
      </c>
      <c r="H306" s="276">
        <v>1</v>
      </c>
      <c r="I306" s="90" t="s">
        <v>57</v>
      </c>
      <c r="J306" s="90" t="s">
        <v>1124</v>
      </c>
      <c r="K306" s="276">
        <v>1.04</v>
      </c>
      <c r="L306" s="277">
        <v>0.87</v>
      </c>
      <c r="M306" s="278">
        <v>1.4600000000000002</v>
      </c>
      <c r="N306" s="282"/>
      <c r="O306" s="276">
        <v>1.04</v>
      </c>
      <c r="P306" s="127">
        <v>1</v>
      </c>
      <c r="Q306" s="127"/>
      <c r="R306" s="127"/>
    </row>
    <row r="307" spans="1:18" ht="21">
      <c r="A307" s="225"/>
      <c r="B307" s="137"/>
      <c r="C307" s="137"/>
      <c r="D307" s="207"/>
      <c r="E307" s="137"/>
      <c r="F307" s="111"/>
      <c r="G307" s="111"/>
      <c r="H307" s="272"/>
      <c r="I307" s="111"/>
      <c r="J307" s="111"/>
      <c r="K307" s="272"/>
      <c r="L307" s="273"/>
      <c r="M307" s="274"/>
      <c r="N307" s="294"/>
      <c r="O307" s="272"/>
      <c r="P307" s="114"/>
      <c r="Q307" s="114"/>
      <c r="R307" s="114"/>
    </row>
    <row r="308" spans="1:18" ht="126">
      <c r="A308" s="222">
        <v>165</v>
      </c>
      <c r="B308" s="254" t="s">
        <v>856</v>
      </c>
      <c r="C308" s="254" t="s">
        <v>2255</v>
      </c>
      <c r="D308" s="175" t="s">
        <v>2424</v>
      </c>
      <c r="E308" s="254">
        <v>500</v>
      </c>
      <c r="F308" s="96" t="s">
        <v>2028</v>
      </c>
      <c r="G308" s="96"/>
      <c r="H308" s="96"/>
      <c r="I308" s="96" t="s">
        <v>2021</v>
      </c>
      <c r="J308" s="279" t="s">
        <v>147</v>
      </c>
      <c r="K308" s="280">
        <v>35.7</v>
      </c>
      <c r="L308" s="281">
        <f>K308/30</f>
        <v>1.1900000000000002</v>
      </c>
      <c r="M308" s="280">
        <v>43.8</v>
      </c>
      <c r="N308" s="290"/>
      <c r="O308" s="250">
        <v>35.7</v>
      </c>
      <c r="P308" s="112">
        <v>1</v>
      </c>
      <c r="Q308" s="113"/>
      <c r="R308" s="113"/>
    </row>
    <row r="309" spans="1:18" ht="21">
      <c r="A309" s="225"/>
      <c r="B309" s="137"/>
      <c r="C309" s="137"/>
      <c r="D309" s="207"/>
      <c r="E309" s="137"/>
      <c r="F309" s="111"/>
      <c r="G309" s="111"/>
      <c r="H309" s="111"/>
      <c r="I309" s="111"/>
      <c r="J309" s="272"/>
      <c r="K309" s="274"/>
      <c r="L309" s="273"/>
      <c r="M309" s="274"/>
      <c r="N309" s="292"/>
      <c r="O309" s="292"/>
      <c r="P309" s="114"/>
      <c r="Q309" s="114"/>
      <c r="R309" s="114"/>
    </row>
    <row r="310" spans="1:18" ht="105">
      <c r="A310" s="226">
        <v>166</v>
      </c>
      <c r="B310" s="101" t="s">
        <v>856</v>
      </c>
      <c r="C310" s="101" t="s">
        <v>2255</v>
      </c>
      <c r="D310" s="194" t="s">
        <v>2114</v>
      </c>
      <c r="E310" s="101">
        <v>8000</v>
      </c>
      <c r="F310" s="90" t="s">
        <v>71</v>
      </c>
      <c r="G310" s="96" t="s">
        <v>26</v>
      </c>
      <c r="H310" s="276">
        <v>1</v>
      </c>
      <c r="I310" s="90" t="s">
        <v>57</v>
      </c>
      <c r="J310" s="90" t="s">
        <v>1124</v>
      </c>
      <c r="K310" s="276">
        <v>0.85</v>
      </c>
      <c r="L310" s="277">
        <v>0.71</v>
      </c>
      <c r="M310" s="278">
        <v>1.2900000000000003</v>
      </c>
      <c r="N310" s="282"/>
      <c r="O310" s="276">
        <v>0.85</v>
      </c>
      <c r="P310" s="120">
        <v>1</v>
      </c>
      <c r="Q310" s="120"/>
      <c r="R310" s="120"/>
    </row>
    <row r="311" spans="1:18" ht="21">
      <c r="A311" s="225"/>
      <c r="B311" s="137"/>
      <c r="C311" s="137"/>
      <c r="D311" s="207"/>
      <c r="E311" s="137"/>
      <c r="F311" s="111"/>
      <c r="G311" s="111"/>
      <c r="H311" s="272"/>
      <c r="I311" s="111"/>
      <c r="J311" s="111"/>
      <c r="K311" s="272"/>
      <c r="L311" s="273"/>
      <c r="M311" s="274"/>
      <c r="N311" s="294"/>
      <c r="O311" s="272"/>
      <c r="P311" s="114"/>
      <c r="Q311" s="114"/>
      <c r="R311" s="114"/>
    </row>
    <row r="312" spans="1:18" ht="126">
      <c r="A312" s="222">
        <v>167</v>
      </c>
      <c r="B312" s="254" t="s">
        <v>856</v>
      </c>
      <c r="C312" s="254" t="s">
        <v>2255</v>
      </c>
      <c r="D312" s="175" t="s">
        <v>2425</v>
      </c>
      <c r="E312" s="254">
        <v>2000</v>
      </c>
      <c r="F312" s="96" t="s">
        <v>2029</v>
      </c>
      <c r="G312" s="96"/>
      <c r="H312" s="96"/>
      <c r="I312" s="96" t="s">
        <v>2021</v>
      </c>
      <c r="J312" s="279" t="s">
        <v>147</v>
      </c>
      <c r="K312" s="280">
        <v>43.5</v>
      </c>
      <c r="L312" s="281">
        <f>K312/50</f>
        <v>0.87</v>
      </c>
      <c r="M312" s="279">
        <v>64.73</v>
      </c>
      <c r="N312" s="295"/>
      <c r="O312" s="280">
        <v>43.5</v>
      </c>
      <c r="P312" s="112">
        <v>1</v>
      </c>
      <c r="Q312" s="113"/>
      <c r="R312" s="113"/>
    </row>
    <row r="313" spans="1:18" ht="21">
      <c r="A313" s="225"/>
      <c r="B313" s="137"/>
      <c r="C313" s="137"/>
      <c r="D313" s="207"/>
      <c r="E313" s="137"/>
      <c r="F313" s="111"/>
      <c r="G313" s="111"/>
      <c r="H313" s="111"/>
      <c r="I313" s="111"/>
      <c r="J313" s="272"/>
      <c r="K313" s="274"/>
      <c r="L313" s="273"/>
      <c r="M313" s="272"/>
      <c r="N313" s="294"/>
      <c r="O313" s="272"/>
      <c r="P313" s="114"/>
      <c r="Q313" s="114"/>
      <c r="R313" s="114"/>
    </row>
    <row r="314" spans="1:18" ht="42.75">
      <c r="A314" s="230">
        <v>168</v>
      </c>
      <c r="B314" s="325" t="s">
        <v>2280</v>
      </c>
      <c r="C314" s="325" t="s">
        <v>2255</v>
      </c>
      <c r="D314" s="358" t="s">
        <v>2372</v>
      </c>
      <c r="E314" s="325">
        <v>5000</v>
      </c>
      <c r="F314" s="325" t="s">
        <v>226</v>
      </c>
      <c r="G314" s="96"/>
      <c r="H314" s="276"/>
      <c r="I314" s="326" t="s">
        <v>157</v>
      </c>
      <c r="J314" s="326" t="s">
        <v>1385</v>
      </c>
      <c r="K314" s="328">
        <f>L314*20</f>
        <v>4.08</v>
      </c>
      <c r="L314" s="380">
        <v>0.204</v>
      </c>
      <c r="M314" s="328">
        <v>5.57</v>
      </c>
      <c r="N314" s="329"/>
      <c r="O314" s="278">
        <v>0.2</v>
      </c>
      <c r="P314" s="112">
        <v>1</v>
      </c>
      <c r="Q314" s="120"/>
      <c r="R314" s="120"/>
    </row>
    <row r="315" spans="1:18" ht="21">
      <c r="A315" s="231"/>
      <c r="B315" s="330"/>
      <c r="C315" s="330"/>
      <c r="D315" s="360"/>
      <c r="E315" s="330"/>
      <c r="F315" s="330"/>
      <c r="G315" s="111"/>
      <c r="H315" s="272"/>
      <c r="I315" s="331"/>
      <c r="J315" s="331"/>
      <c r="K315" s="333"/>
      <c r="L315" s="381"/>
      <c r="M315" s="333"/>
      <c r="N315" s="334"/>
      <c r="O315" s="333"/>
      <c r="P315" s="114"/>
      <c r="Q315" s="114"/>
      <c r="R315" s="114"/>
    </row>
    <row r="316" spans="1:18" ht="81.75">
      <c r="A316" s="222">
        <v>169</v>
      </c>
      <c r="B316" s="254" t="s">
        <v>2280</v>
      </c>
      <c r="C316" s="254" t="s">
        <v>2255</v>
      </c>
      <c r="D316" s="175" t="s">
        <v>2373</v>
      </c>
      <c r="E316" s="254">
        <v>100</v>
      </c>
      <c r="F316" s="255" t="s">
        <v>614</v>
      </c>
      <c r="G316" s="255"/>
      <c r="H316" s="255"/>
      <c r="I316" s="256" t="s">
        <v>1723</v>
      </c>
      <c r="J316" s="255" t="s">
        <v>1724</v>
      </c>
      <c r="K316" s="250">
        <v>6.4</v>
      </c>
      <c r="L316" s="251">
        <v>0.64</v>
      </c>
      <c r="M316" s="250"/>
      <c r="N316" s="290"/>
      <c r="O316" s="250">
        <v>6.4</v>
      </c>
      <c r="P316" s="112">
        <v>1</v>
      </c>
      <c r="Q316" s="113"/>
      <c r="R316" s="113"/>
    </row>
    <row r="317" spans="1:18" ht="21">
      <c r="A317" s="225"/>
      <c r="B317" s="137"/>
      <c r="C317" s="137"/>
      <c r="D317" s="207"/>
      <c r="E317" s="137"/>
      <c r="F317" s="296"/>
      <c r="G317" s="296"/>
      <c r="H317" s="296"/>
      <c r="I317" s="297"/>
      <c r="J317" s="296"/>
      <c r="K317" s="292"/>
      <c r="L317" s="298"/>
      <c r="M317" s="292"/>
      <c r="N317" s="299"/>
      <c r="O317" s="292"/>
      <c r="P317" s="114"/>
      <c r="Q317" s="114"/>
      <c r="R317" s="114"/>
    </row>
    <row r="318" spans="1:18" ht="189">
      <c r="A318" s="222">
        <v>171</v>
      </c>
      <c r="B318" s="254" t="s">
        <v>114</v>
      </c>
      <c r="C318" s="254" t="s">
        <v>971</v>
      </c>
      <c r="D318" s="96" t="s">
        <v>2682</v>
      </c>
      <c r="E318" s="254">
        <v>3000</v>
      </c>
      <c r="F318" s="96" t="s">
        <v>2030</v>
      </c>
      <c r="G318" s="96"/>
      <c r="H318" s="96"/>
      <c r="I318" s="96" t="s">
        <v>2021</v>
      </c>
      <c r="J318" s="279" t="s">
        <v>147</v>
      </c>
      <c r="K318" s="280">
        <v>27.2</v>
      </c>
      <c r="L318" s="281">
        <f>K318/20</f>
        <v>1.3599999999999999</v>
      </c>
      <c r="M318" s="280">
        <v>27.2</v>
      </c>
      <c r="N318" s="295"/>
      <c r="O318" s="280">
        <v>27.2</v>
      </c>
      <c r="P318" s="112">
        <v>1</v>
      </c>
      <c r="Q318" s="113"/>
      <c r="R318" s="113"/>
    </row>
    <row r="319" spans="1:18" ht="21">
      <c r="A319" s="225"/>
      <c r="B319" s="137"/>
      <c r="C319" s="137"/>
      <c r="D319" s="111"/>
      <c r="E319" s="137"/>
      <c r="F319" s="111"/>
      <c r="G319" s="111"/>
      <c r="H319" s="111"/>
      <c r="I319" s="111"/>
      <c r="J319" s="272"/>
      <c r="K319" s="274"/>
      <c r="L319" s="273"/>
      <c r="M319" s="274"/>
      <c r="N319" s="272"/>
      <c r="O319" s="272"/>
      <c r="P319" s="114"/>
      <c r="Q319" s="114"/>
      <c r="R319" s="114"/>
    </row>
    <row r="320" spans="1:18" ht="168">
      <c r="A320" s="229">
        <v>172</v>
      </c>
      <c r="B320" s="316" t="s">
        <v>114</v>
      </c>
      <c r="C320" s="316" t="s">
        <v>971</v>
      </c>
      <c r="D320" s="363" t="s">
        <v>2683</v>
      </c>
      <c r="E320" s="316">
        <v>4000</v>
      </c>
      <c r="F320" s="317" t="s">
        <v>2041</v>
      </c>
      <c r="G320" s="317"/>
      <c r="H320" s="317"/>
      <c r="I320" s="318" t="s">
        <v>178</v>
      </c>
      <c r="J320" s="317" t="s">
        <v>179</v>
      </c>
      <c r="K320" s="319">
        <v>1.36</v>
      </c>
      <c r="L320" s="320">
        <v>1.36</v>
      </c>
      <c r="M320" s="319">
        <v>1.36</v>
      </c>
      <c r="N320" s="321">
        <v>1.36</v>
      </c>
      <c r="O320" s="322">
        <v>1.36</v>
      </c>
      <c r="P320" s="125">
        <v>1</v>
      </c>
      <c r="Q320" s="126"/>
      <c r="R320" s="126"/>
    </row>
    <row r="321" spans="1:18" ht="21">
      <c r="A321" s="225"/>
      <c r="B321" s="137"/>
      <c r="C321" s="137"/>
      <c r="D321" s="111"/>
      <c r="E321" s="137"/>
      <c r="F321" s="111"/>
      <c r="G321" s="111"/>
      <c r="H321" s="272"/>
      <c r="I321" s="111"/>
      <c r="J321" s="111"/>
      <c r="K321" s="272"/>
      <c r="L321" s="273"/>
      <c r="M321" s="274"/>
      <c r="N321" s="294"/>
      <c r="O321" s="272"/>
      <c r="P321" s="114"/>
      <c r="Q321" s="114"/>
      <c r="R321" s="114"/>
    </row>
    <row r="322" spans="1:18" ht="126">
      <c r="A322" s="226">
        <v>173</v>
      </c>
      <c r="B322" s="101" t="s">
        <v>114</v>
      </c>
      <c r="C322" s="101" t="s">
        <v>2113</v>
      </c>
      <c r="D322" s="101" t="s">
        <v>2699</v>
      </c>
      <c r="E322" s="101">
        <v>500</v>
      </c>
      <c r="F322" s="90" t="s">
        <v>2431</v>
      </c>
      <c r="G322" s="96" t="s">
        <v>26</v>
      </c>
      <c r="H322" s="276">
        <v>1</v>
      </c>
      <c r="I322" s="90" t="s">
        <v>1164</v>
      </c>
      <c r="J322" s="90" t="s">
        <v>1124</v>
      </c>
      <c r="K322" s="276">
        <v>1.26</v>
      </c>
      <c r="L322" s="277">
        <v>1.05</v>
      </c>
      <c r="M322" s="278">
        <v>1.9099999999999997</v>
      </c>
      <c r="N322" s="282"/>
      <c r="O322" s="276">
        <v>1.26</v>
      </c>
      <c r="P322" s="112">
        <v>1</v>
      </c>
      <c r="Q322" s="113"/>
      <c r="R322" s="113"/>
    </row>
    <row r="323" spans="1:18" ht="21">
      <c r="A323" s="225"/>
      <c r="B323" s="137"/>
      <c r="C323" s="137"/>
      <c r="D323" s="137"/>
      <c r="E323" s="137"/>
      <c r="F323" s="111"/>
      <c r="G323" s="111"/>
      <c r="H323" s="272"/>
      <c r="I323" s="111"/>
      <c r="J323" s="111"/>
      <c r="K323" s="272"/>
      <c r="L323" s="273"/>
      <c r="M323" s="274"/>
      <c r="N323" s="294"/>
      <c r="O323" s="272"/>
      <c r="P323" s="114"/>
      <c r="Q323" s="114"/>
      <c r="R323" s="114"/>
    </row>
    <row r="324" spans="1:18" ht="147">
      <c r="A324" s="222">
        <v>174</v>
      </c>
      <c r="B324" s="254" t="s">
        <v>114</v>
      </c>
      <c r="C324" s="254" t="s">
        <v>2113</v>
      </c>
      <c r="D324" s="254" t="s">
        <v>919</v>
      </c>
      <c r="E324" s="254">
        <v>200</v>
      </c>
      <c r="F324" s="96" t="s">
        <v>2031</v>
      </c>
      <c r="G324" s="96"/>
      <c r="H324" s="96"/>
      <c r="I324" s="96" t="s">
        <v>2019</v>
      </c>
      <c r="J324" s="279" t="s">
        <v>147</v>
      </c>
      <c r="K324" s="280">
        <v>37.8</v>
      </c>
      <c r="L324" s="281">
        <f>K324/20</f>
        <v>1.89</v>
      </c>
      <c r="M324" s="280">
        <v>38.2</v>
      </c>
      <c r="N324" s="295"/>
      <c r="O324" s="280">
        <v>37.8</v>
      </c>
      <c r="P324" s="112">
        <v>1</v>
      </c>
      <c r="Q324" s="113"/>
      <c r="R324" s="113"/>
    </row>
    <row r="325" spans="1:18" ht="21">
      <c r="A325" s="225"/>
      <c r="B325" s="137"/>
      <c r="C325" s="137"/>
      <c r="D325" s="137"/>
      <c r="E325" s="137"/>
      <c r="F325" s="111"/>
      <c r="G325" s="111"/>
      <c r="H325" s="111"/>
      <c r="I325" s="111"/>
      <c r="J325" s="272"/>
      <c r="K325" s="274"/>
      <c r="L325" s="273"/>
      <c r="M325" s="274"/>
      <c r="N325" s="294"/>
      <c r="O325" s="272"/>
      <c r="P325" s="114"/>
      <c r="Q325" s="114"/>
      <c r="R325" s="114"/>
    </row>
    <row r="326" spans="1:18" ht="147">
      <c r="A326" s="222">
        <v>175</v>
      </c>
      <c r="B326" s="254" t="s">
        <v>114</v>
      </c>
      <c r="C326" s="254" t="s">
        <v>2113</v>
      </c>
      <c r="D326" s="254" t="s">
        <v>2369</v>
      </c>
      <c r="E326" s="254">
        <v>200</v>
      </c>
      <c r="F326" s="96" t="s">
        <v>1386</v>
      </c>
      <c r="G326" s="96"/>
      <c r="H326" s="96"/>
      <c r="I326" s="96" t="s">
        <v>2019</v>
      </c>
      <c r="J326" s="279" t="s">
        <v>147</v>
      </c>
      <c r="K326" s="280">
        <v>28.8</v>
      </c>
      <c r="L326" s="281">
        <f>K326/20</f>
        <v>1.44</v>
      </c>
      <c r="M326" s="279">
        <v>44.82</v>
      </c>
      <c r="N326" s="295"/>
      <c r="O326" s="280">
        <v>28.8</v>
      </c>
      <c r="P326" s="112">
        <v>1</v>
      </c>
      <c r="Q326" s="113"/>
      <c r="R326" s="113"/>
    </row>
    <row r="327" spans="1:18" ht="21">
      <c r="A327" s="225"/>
      <c r="B327" s="137"/>
      <c r="C327" s="137"/>
      <c r="D327" s="137"/>
      <c r="E327" s="137"/>
      <c r="F327" s="111"/>
      <c r="G327" s="111"/>
      <c r="H327" s="111"/>
      <c r="I327" s="111"/>
      <c r="J327" s="272"/>
      <c r="K327" s="274"/>
      <c r="L327" s="273"/>
      <c r="M327" s="272"/>
      <c r="N327" s="294"/>
      <c r="O327" s="272"/>
      <c r="P327" s="114"/>
      <c r="Q327" s="114"/>
      <c r="R327" s="114"/>
    </row>
    <row r="328" spans="1:18" ht="126">
      <c r="A328" s="226">
        <v>176</v>
      </c>
      <c r="B328" s="101" t="s">
        <v>114</v>
      </c>
      <c r="C328" s="101" t="s">
        <v>2113</v>
      </c>
      <c r="D328" s="101" t="s">
        <v>2277</v>
      </c>
      <c r="E328" s="101">
        <v>2000</v>
      </c>
      <c r="F328" s="90" t="s">
        <v>2432</v>
      </c>
      <c r="G328" s="96" t="s">
        <v>26</v>
      </c>
      <c r="H328" s="276">
        <v>1</v>
      </c>
      <c r="I328" s="90" t="s">
        <v>57</v>
      </c>
      <c r="J328" s="90" t="s">
        <v>1124</v>
      </c>
      <c r="K328" s="276">
        <v>1.46</v>
      </c>
      <c r="L328" s="277">
        <v>1.22</v>
      </c>
      <c r="M328" s="278">
        <v>2.24</v>
      </c>
      <c r="N328" s="282"/>
      <c r="O328" s="276">
        <v>1.46</v>
      </c>
      <c r="P328" s="112">
        <v>1</v>
      </c>
      <c r="Q328" s="113"/>
      <c r="R328" s="113"/>
    </row>
    <row r="329" spans="1:18" ht="21">
      <c r="A329" s="225"/>
      <c r="B329" s="137"/>
      <c r="C329" s="137"/>
      <c r="D329" s="137"/>
      <c r="E329" s="137"/>
      <c r="F329" s="111"/>
      <c r="G329" s="111"/>
      <c r="H329" s="272"/>
      <c r="I329" s="111"/>
      <c r="J329" s="111"/>
      <c r="K329" s="272"/>
      <c r="L329" s="273"/>
      <c r="M329" s="274"/>
      <c r="N329" s="294"/>
      <c r="O329" s="272"/>
      <c r="P329" s="114"/>
      <c r="Q329" s="114"/>
      <c r="R329" s="114"/>
    </row>
    <row r="330" spans="1:18" ht="63">
      <c r="A330" s="222">
        <v>177</v>
      </c>
      <c r="B330" s="254" t="s">
        <v>114</v>
      </c>
      <c r="C330" s="254" t="s">
        <v>2113</v>
      </c>
      <c r="D330" s="254" t="s">
        <v>1433</v>
      </c>
      <c r="E330" s="254">
        <v>10</v>
      </c>
      <c r="F330" s="255" t="s">
        <v>616</v>
      </c>
      <c r="G330" s="255"/>
      <c r="H330" s="255"/>
      <c r="I330" s="256" t="s">
        <v>1723</v>
      </c>
      <c r="J330" s="255" t="s">
        <v>1724</v>
      </c>
      <c r="K330" s="250">
        <v>0.75</v>
      </c>
      <c r="L330" s="251">
        <v>0.75</v>
      </c>
      <c r="M330" s="250">
        <v>0.75</v>
      </c>
      <c r="N330" s="290"/>
      <c r="O330" s="250">
        <v>0.75</v>
      </c>
      <c r="P330" s="112">
        <v>1</v>
      </c>
      <c r="Q330" s="113"/>
      <c r="R330" s="113"/>
    </row>
    <row r="331" spans="1:18" ht="21">
      <c r="A331" s="225"/>
      <c r="B331" s="137"/>
      <c r="C331" s="137"/>
      <c r="D331" s="137"/>
      <c r="E331" s="137"/>
      <c r="F331" s="296"/>
      <c r="G331" s="296"/>
      <c r="H331" s="296"/>
      <c r="I331" s="297"/>
      <c r="J331" s="296"/>
      <c r="K331" s="292"/>
      <c r="L331" s="298"/>
      <c r="M331" s="292"/>
      <c r="N331" s="292"/>
      <c r="O331" s="292"/>
      <c r="P331" s="114"/>
      <c r="Q331" s="114"/>
      <c r="R331" s="114"/>
    </row>
    <row r="332" spans="1:18" ht="63">
      <c r="A332" s="222">
        <v>178</v>
      </c>
      <c r="B332" s="254" t="s">
        <v>114</v>
      </c>
      <c r="C332" s="254" t="s">
        <v>2113</v>
      </c>
      <c r="D332" s="254" t="s">
        <v>2071</v>
      </c>
      <c r="E332" s="254">
        <v>10</v>
      </c>
      <c r="F332" s="255" t="s">
        <v>617</v>
      </c>
      <c r="G332" s="255"/>
      <c r="H332" s="255"/>
      <c r="I332" s="256" t="s">
        <v>1723</v>
      </c>
      <c r="J332" s="255" t="s">
        <v>1724</v>
      </c>
      <c r="K332" s="250">
        <v>0.79</v>
      </c>
      <c r="L332" s="251">
        <v>0.79</v>
      </c>
      <c r="M332" s="250">
        <v>0.79</v>
      </c>
      <c r="N332" s="290"/>
      <c r="O332" s="250">
        <v>0.79</v>
      </c>
      <c r="P332" s="112">
        <v>1</v>
      </c>
      <c r="Q332" s="113"/>
      <c r="R332" s="113"/>
    </row>
    <row r="333" spans="1:18" ht="21">
      <c r="A333" s="225"/>
      <c r="B333" s="137"/>
      <c r="C333" s="137"/>
      <c r="D333" s="137"/>
      <c r="E333" s="137"/>
      <c r="F333" s="296"/>
      <c r="G333" s="296"/>
      <c r="H333" s="296"/>
      <c r="I333" s="297"/>
      <c r="J333" s="296"/>
      <c r="K333" s="292"/>
      <c r="L333" s="298"/>
      <c r="M333" s="292"/>
      <c r="N333" s="292"/>
      <c r="O333" s="292"/>
      <c r="P333" s="114"/>
      <c r="Q333" s="114"/>
      <c r="R333" s="114"/>
    </row>
    <row r="334" spans="1:18" ht="142.5">
      <c r="A334" s="229">
        <v>179</v>
      </c>
      <c r="B334" s="316" t="s">
        <v>858</v>
      </c>
      <c r="C334" s="316" t="s">
        <v>448</v>
      </c>
      <c r="D334" s="316" t="s">
        <v>112</v>
      </c>
      <c r="E334" s="316">
        <v>1600</v>
      </c>
      <c r="F334" s="317" t="s">
        <v>2044</v>
      </c>
      <c r="G334" s="317"/>
      <c r="H334" s="317"/>
      <c r="I334" s="318" t="s">
        <v>2045</v>
      </c>
      <c r="J334" s="317" t="s">
        <v>179</v>
      </c>
      <c r="K334" s="319">
        <v>0.44</v>
      </c>
      <c r="L334" s="320">
        <v>0.44</v>
      </c>
      <c r="M334" s="319">
        <v>0.46</v>
      </c>
      <c r="N334" s="321">
        <v>0.46</v>
      </c>
      <c r="O334" s="322">
        <v>8.8</v>
      </c>
      <c r="P334" s="125">
        <v>1</v>
      </c>
      <c r="Q334" s="126"/>
      <c r="R334" s="126"/>
    </row>
    <row r="335" spans="1:18" ht="21">
      <c r="A335" s="231"/>
      <c r="B335" s="330"/>
      <c r="C335" s="330"/>
      <c r="D335" s="330"/>
      <c r="E335" s="330"/>
      <c r="F335" s="330"/>
      <c r="G335" s="111"/>
      <c r="H335" s="272"/>
      <c r="I335" s="331"/>
      <c r="J335" s="331"/>
      <c r="K335" s="331"/>
      <c r="L335" s="383"/>
      <c r="M335" s="331"/>
      <c r="N335" s="333"/>
      <c r="O335" s="333"/>
      <c r="P335" s="114"/>
      <c r="Q335" s="114"/>
      <c r="R335" s="114"/>
    </row>
    <row r="336" spans="1:18" ht="168">
      <c r="A336" s="226">
        <v>180</v>
      </c>
      <c r="B336" s="101" t="s">
        <v>858</v>
      </c>
      <c r="C336" s="101" t="s">
        <v>2074</v>
      </c>
      <c r="D336" s="90" t="s">
        <v>113</v>
      </c>
      <c r="E336" s="101">
        <v>30</v>
      </c>
      <c r="F336" s="90" t="s">
        <v>2435</v>
      </c>
      <c r="G336" s="96" t="s">
        <v>26</v>
      </c>
      <c r="H336" s="276">
        <v>5</v>
      </c>
      <c r="I336" s="90" t="s">
        <v>2434</v>
      </c>
      <c r="J336" s="90" t="s">
        <v>1124</v>
      </c>
      <c r="K336" s="276">
        <v>35.58</v>
      </c>
      <c r="L336" s="277">
        <v>5.93</v>
      </c>
      <c r="M336" s="278">
        <v>36.8</v>
      </c>
      <c r="N336" s="282"/>
      <c r="O336" s="276">
        <v>35.58</v>
      </c>
      <c r="P336" s="120">
        <v>1</v>
      </c>
      <c r="Q336" s="120"/>
      <c r="R336" s="120"/>
    </row>
    <row r="337" spans="1:18" ht="21">
      <c r="A337" s="234"/>
      <c r="B337" s="384"/>
      <c r="C337" s="384"/>
      <c r="D337" s="385"/>
      <c r="E337" s="384"/>
      <c r="F337" s="386"/>
      <c r="G337" s="134"/>
      <c r="H337" s="275"/>
      <c r="I337" s="387"/>
      <c r="J337" s="387"/>
      <c r="K337" s="387"/>
      <c r="L337" s="388"/>
      <c r="M337" s="387"/>
      <c r="N337" s="389"/>
      <c r="O337" s="390"/>
      <c r="P337" s="124"/>
      <c r="Q337" s="124"/>
      <c r="R337" s="124"/>
    </row>
    <row r="338" spans="1:18" ht="168">
      <c r="A338" s="226">
        <v>181</v>
      </c>
      <c r="B338" s="101" t="s">
        <v>2208</v>
      </c>
      <c r="C338" s="101" t="s">
        <v>137</v>
      </c>
      <c r="D338" s="90" t="s">
        <v>836</v>
      </c>
      <c r="E338" s="101">
        <v>5</v>
      </c>
      <c r="F338" s="90" t="s">
        <v>2436</v>
      </c>
      <c r="G338" s="96" t="s">
        <v>59</v>
      </c>
      <c r="H338" s="276">
        <v>1</v>
      </c>
      <c r="I338" s="90" t="s">
        <v>2434</v>
      </c>
      <c r="J338" s="90" t="s">
        <v>1124</v>
      </c>
      <c r="K338" s="276">
        <v>24.47</v>
      </c>
      <c r="L338" s="277">
        <v>20.39</v>
      </c>
      <c r="M338" s="278">
        <v>24.5</v>
      </c>
      <c r="N338" s="282"/>
      <c r="O338" s="276">
        <v>24.47</v>
      </c>
      <c r="P338" s="120">
        <v>1</v>
      </c>
      <c r="Q338" s="120"/>
      <c r="R338" s="120"/>
    </row>
    <row r="339" spans="1:18" ht="21">
      <c r="A339" s="225"/>
      <c r="B339" s="137"/>
      <c r="C339" s="137"/>
      <c r="D339" s="111"/>
      <c r="E339" s="137"/>
      <c r="F339" s="111"/>
      <c r="G339" s="111"/>
      <c r="H339" s="272"/>
      <c r="I339" s="111"/>
      <c r="J339" s="111"/>
      <c r="K339" s="272"/>
      <c r="L339" s="273"/>
      <c r="M339" s="274"/>
      <c r="N339" s="294"/>
      <c r="O339" s="272"/>
      <c r="P339" s="114"/>
      <c r="Q339" s="114"/>
      <c r="R339" s="114"/>
    </row>
    <row r="340" spans="1:18" ht="147">
      <c r="A340" s="222">
        <v>182</v>
      </c>
      <c r="B340" s="254" t="s">
        <v>1307</v>
      </c>
      <c r="C340" s="254" t="s">
        <v>1308</v>
      </c>
      <c r="D340" s="96" t="s">
        <v>1309</v>
      </c>
      <c r="E340" s="254">
        <v>5</v>
      </c>
      <c r="F340" s="96" t="s">
        <v>1387</v>
      </c>
      <c r="G340" s="96"/>
      <c r="H340" s="96"/>
      <c r="I340" s="96" t="s">
        <v>146</v>
      </c>
      <c r="J340" s="279" t="s">
        <v>147</v>
      </c>
      <c r="K340" s="279">
        <v>20.33</v>
      </c>
      <c r="L340" s="280">
        <f>K340</f>
        <v>20.33</v>
      </c>
      <c r="M340" s="279" t="s">
        <v>162</v>
      </c>
      <c r="N340" s="295"/>
      <c r="O340" s="279">
        <v>20.33</v>
      </c>
      <c r="P340" s="112">
        <v>1</v>
      </c>
      <c r="Q340" s="113"/>
      <c r="R340" s="113"/>
    </row>
    <row r="341" spans="1:18" ht="21">
      <c r="A341" s="225"/>
      <c r="B341" s="137"/>
      <c r="C341" s="137"/>
      <c r="D341" s="111"/>
      <c r="E341" s="137"/>
      <c r="F341" s="111"/>
      <c r="G341" s="111"/>
      <c r="H341" s="111"/>
      <c r="I341" s="111"/>
      <c r="J341" s="272"/>
      <c r="K341" s="272"/>
      <c r="L341" s="274"/>
      <c r="M341" s="272"/>
      <c r="N341" s="294"/>
      <c r="O341" s="272"/>
      <c r="P341" s="114"/>
      <c r="Q341" s="114"/>
      <c r="R341" s="114"/>
    </row>
    <row r="342" spans="1:18" ht="231">
      <c r="A342" s="222">
        <v>183</v>
      </c>
      <c r="B342" s="254" t="s">
        <v>857</v>
      </c>
      <c r="C342" s="96" t="s">
        <v>408</v>
      </c>
      <c r="D342" s="90" t="s">
        <v>409</v>
      </c>
      <c r="E342" s="254">
        <v>100</v>
      </c>
      <c r="F342" s="325" t="s">
        <v>215</v>
      </c>
      <c r="G342" s="255"/>
      <c r="H342" s="255"/>
      <c r="I342" s="325" t="s">
        <v>216</v>
      </c>
      <c r="J342" s="326" t="s">
        <v>1385</v>
      </c>
      <c r="K342" s="328">
        <v>7.01</v>
      </c>
      <c r="L342" s="356">
        <v>2.976</v>
      </c>
      <c r="M342" s="328">
        <v>7.01</v>
      </c>
      <c r="N342" s="329"/>
      <c r="O342" s="279">
        <v>7.01</v>
      </c>
      <c r="P342" s="112">
        <v>1</v>
      </c>
      <c r="Q342" s="113"/>
      <c r="R342" s="113"/>
    </row>
    <row r="343" spans="1:18" ht="21">
      <c r="A343" s="225"/>
      <c r="B343" s="137"/>
      <c r="C343" s="111"/>
      <c r="D343" s="111"/>
      <c r="E343" s="137"/>
      <c r="F343" s="330"/>
      <c r="G343" s="296"/>
      <c r="H343" s="296"/>
      <c r="I343" s="330"/>
      <c r="J343" s="331"/>
      <c r="K343" s="333"/>
      <c r="L343" s="357"/>
      <c r="M343" s="333"/>
      <c r="N343" s="334"/>
      <c r="O343" s="333"/>
      <c r="P343" s="114"/>
      <c r="Q343" s="114"/>
      <c r="R343" s="114"/>
    </row>
    <row r="344" spans="1:18" ht="231">
      <c r="A344" s="222">
        <v>184</v>
      </c>
      <c r="B344" s="254" t="s">
        <v>857</v>
      </c>
      <c r="C344" s="96" t="s">
        <v>408</v>
      </c>
      <c r="D344" s="90" t="s">
        <v>410</v>
      </c>
      <c r="E344" s="254">
        <v>300</v>
      </c>
      <c r="F344" s="325" t="s">
        <v>214</v>
      </c>
      <c r="G344" s="255"/>
      <c r="H344" s="255"/>
      <c r="I344" s="325" t="s">
        <v>216</v>
      </c>
      <c r="J344" s="326" t="s">
        <v>1385</v>
      </c>
      <c r="K344" s="328">
        <v>5.98</v>
      </c>
      <c r="L344" s="356">
        <v>2.016</v>
      </c>
      <c r="M344" s="328">
        <v>5.98</v>
      </c>
      <c r="N344" s="329"/>
      <c r="O344" s="279">
        <v>5.98</v>
      </c>
      <c r="P344" s="112">
        <v>1</v>
      </c>
      <c r="Q344" s="113"/>
      <c r="R344" s="113"/>
    </row>
    <row r="345" spans="1:18" ht="21">
      <c r="A345" s="225"/>
      <c r="B345" s="137"/>
      <c r="C345" s="111"/>
      <c r="D345" s="111"/>
      <c r="E345" s="137"/>
      <c r="F345" s="330"/>
      <c r="G345" s="296"/>
      <c r="H345" s="296"/>
      <c r="I345" s="330"/>
      <c r="J345" s="331"/>
      <c r="K345" s="333"/>
      <c r="L345" s="357"/>
      <c r="M345" s="333"/>
      <c r="N345" s="333"/>
      <c r="O345" s="333"/>
      <c r="P345" s="114"/>
      <c r="Q345" s="114"/>
      <c r="R345" s="114"/>
    </row>
    <row r="346" spans="1:18" ht="126">
      <c r="A346" s="229">
        <v>185</v>
      </c>
      <c r="B346" s="316" t="s">
        <v>105</v>
      </c>
      <c r="C346" s="316" t="s">
        <v>106</v>
      </c>
      <c r="D346" s="316" t="s">
        <v>2701</v>
      </c>
      <c r="E346" s="316">
        <v>20</v>
      </c>
      <c r="F346" s="317" t="s">
        <v>204</v>
      </c>
      <c r="G346" s="335"/>
      <c r="H346" s="335"/>
      <c r="I346" s="318" t="s">
        <v>178</v>
      </c>
      <c r="J346" s="317" t="s">
        <v>179</v>
      </c>
      <c r="K346" s="319">
        <v>13.26</v>
      </c>
      <c r="L346" s="320">
        <v>13.26</v>
      </c>
      <c r="M346" s="319">
        <v>13.38</v>
      </c>
      <c r="N346" s="321">
        <v>13.38</v>
      </c>
      <c r="O346" s="322">
        <v>13.26</v>
      </c>
      <c r="P346" s="125">
        <v>1</v>
      </c>
      <c r="Q346" s="126"/>
      <c r="R346" s="126"/>
    </row>
    <row r="347" spans="1:18" ht="20.25">
      <c r="A347" s="231"/>
      <c r="B347" s="330"/>
      <c r="C347" s="330"/>
      <c r="D347" s="330"/>
      <c r="E347" s="330"/>
      <c r="F347" s="330"/>
      <c r="G347" s="341"/>
      <c r="H347" s="341"/>
      <c r="I347" s="330"/>
      <c r="J347" s="331"/>
      <c r="K347" s="332"/>
      <c r="L347" s="332"/>
      <c r="M347" s="332"/>
      <c r="N347" s="334"/>
      <c r="O347" s="333"/>
      <c r="P347" s="114"/>
      <c r="Q347" s="114"/>
      <c r="R347" s="114"/>
    </row>
    <row r="348" spans="1:18" ht="40.5">
      <c r="A348" s="222"/>
      <c r="B348" s="222" t="s">
        <v>859</v>
      </c>
      <c r="C348" s="164"/>
      <c r="D348" s="253" t="s">
        <v>860</v>
      </c>
      <c r="E348" s="254"/>
      <c r="F348" s="255"/>
      <c r="G348" s="255"/>
      <c r="H348" s="255"/>
      <c r="I348" s="256"/>
      <c r="J348" s="255"/>
      <c r="K348" s="250"/>
      <c r="L348" s="251"/>
      <c r="M348" s="250"/>
      <c r="N348" s="290"/>
      <c r="O348" s="250"/>
      <c r="P348" s="112"/>
      <c r="Q348" s="113"/>
      <c r="R348" s="113"/>
    </row>
    <row r="349" spans="1:18" ht="84">
      <c r="A349" s="226">
        <v>186</v>
      </c>
      <c r="B349" s="101" t="s">
        <v>861</v>
      </c>
      <c r="C349" s="101" t="s">
        <v>2385</v>
      </c>
      <c r="D349" s="101" t="s">
        <v>1823</v>
      </c>
      <c r="E349" s="101">
        <v>2</v>
      </c>
      <c r="F349" s="90" t="s">
        <v>2437</v>
      </c>
      <c r="G349" s="96" t="s">
        <v>1122</v>
      </c>
      <c r="H349" s="276">
        <v>50</v>
      </c>
      <c r="I349" s="90" t="s">
        <v>1150</v>
      </c>
      <c r="J349" s="90" t="s">
        <v>1124</v>
      </c>
      <c r="K349" s="276">
        <v>3.13</v>
      </c>
      <c r="L349" s="277">
        <v>0.0522</v>
      </c>
      <c r="M349" s="278">
        <v>3.34</v>
      </c>
      <c r="N349" s="282"/>
      <c r="O349" s="276">
        <v>3.13</v>
      </c>
      <c r="P349" s="112">
        <v>1</v>
      </c>
      <c r="Q349" s="113"/>
      <c r="R349" s="113"/>
    </row>
    <row r="350" spans="1:18" ht="21">
      <c r="A350" s="225"/>
      <c r="B350" s="137"/>
      <c r="C350" s="137"/>
      <c r="D350" s="137"/>
      <c r="E350" s="137"/>
      <c r="F350" s="111"/>
      <c r="G350" s="111"/>
      <c r="H350" s="272"/>
      <c r="I350" s="111"/>
      <c r="J350" s="111"/>
      <c r="K350" s="272"/>
      <c r="L350" s="273"/>
      <c r="M350" s="274"/>
      <c r="N350" s="272"/>
      <c r="O350" s="272"/>
      <c r="P350" s="114"/>
      <c r="Q350" s="114"/>
      <c r="R350" s="114"/>
    </row>
    <row r="351" spans="1:18" ht="63">
      <c r="A351" s="222">
        <v>187</v>
      </c>
      <c r="B351" s="254" t="s">
        <v>861</v>
      </c>
      <c r="C351" s="254" t="s">
        <v>2385</v>
      </c>
      <c r="D351" s="254" t="s">
        <v>2384</v>
      </c>
      <c r="E351" s="254">
        <v>150</v>
      </c>
      <c r="F351" s="255" t="s">
        <v>619</v>
      </c>
      <c r="G351" s="255"/>
      <c r="H351" s="255"/>
      <c r="I351" s="256" t="s">
        <v>1723</v>
      </c>
      <c r="J351" s="255" t="s">
        <v>1724</v>
      </c>
      <c r="K351" s="250">
        <v>10.4</v>
      </c>
      <c r="L351" s="251">
        <v>1.04</v>
      </c>
      <c r="M351" s="250">
        <v>10.48</v>
      </c>
      <c r="N351" s="290"/>
      <c r="O351" s="250">
        <v>10.4</v>
      </c>
      <c r="P351" s="112">
        <v>1</v>
      </c>
      <c r="Q351" s="113"/>
      <c r="R351" s="113"/>
    </row>
    <row r="352" spans="1:18" ht="21">
      <c r="A352" s="225"/>
      <c r="B352" s="137"/>
      <c r="C352" s="137"/>
      <c r="D352" s="137"/>
      <c r="E352" s="137"/>
      <c r="F352" s="296"/>
      <c r="G352" s="296"/>
      <c r="H352" s="296"/>
      <c r="I352" s="297"/>
      <c r="J352" s="296"/>
      <c r="K352" s="292"/>
      <c r="L352" s="298"/>
      <c r="M352" s="292"/>
      <c r="N352" s="292"/>
      <c r="O352" s="292"/>
      <c r="P352" s="114"/>
      <c r="Q352" s="114"/>
      <c r="R352" s="114"/>
    </row>
    <row r="353" spans="1:18" ht="84">
      <c r="A353" s="222">
        <v>188</v>
      </c>
      <c r="B353" s="254" t="s">
        <v>862</v>
      </c>
      <c r="C353" s="254" t="s">
        <v>914</v>
      </c>
      <c r="D353" s="254" t="s">
        <v>1327</v>
      </c>
      <c r="E353" s="254">
        <v>2</v>
      </c>
      <c r="F353" s="255" t="s">
        <v>620</v>
      </c>
      <c r="G353" s="255"/>
      <c r="H353" s="255"/>
      <c r="I353" s="256" t="s">
        <v>1723</v>
      </c>
      <c r="J353" s="255" t="s">
        <v>1724</v>
      </c>
      <c r="K353" s="250">
        <v>1.6</v>
      </c>
      <c r="L353" s="251">
        <v>1.6</v>
      </c>
      <c r="M353" s="250"/>
      <c r="N353" s="290"/>
      <c r="O353" s="250">
        <v>1.6</v>
      </c>
      <c r="P353" s="112">
        <v>1</v>
      </c>
      <c r="Q353" s="113"/>
      <c r="R353" s="113"/>
    </row>
    <row r="354" spans="1:18" ht="21">
      <c r="A354" s="225"/>
      <c r="B354" s="137"/>
      <c r="C354" s="137"/>
      <c r="D354" s="137"/>
      <c r="E354" s="137"/>
      <c r="F354" s="296"/>
      <c r="G354" s="296"/>
      <c r="H354" s="296"/>
      <c r="I354" s="297"/>
      <c r="J354" s="296"/>
      <c r="K354" s="292"/>
      <c r="L354" s="298"/>
      <c r="M354" s="292"/>
      <c r="N354" s="299"/>
      <c r="O354" s="292"/>
      <c r="P354" s="114"/>
      <c r="Q354" s="114"/>
      <c r="R354" s="114"/>
    </row>
    <row r="355" spans="1:18" ht="84">
      <c r="A355" s="226">
        <v>190</v>
      </c>
      <c r="B355" s="101" t="s">
        <v>863</v>
      </c>
      <c r="C355" s="101" t="s">
        <v>864</v>
      </c>
      <c r="D355" s="101" t="s">
        <v>1825</v>
      </c>
      <c r="E355" s="101">
        <v>5</v>
      </c>
      <c r="F355" s="90" t="s">
        <v>2438</v>
      </c>
      <c r="G355" s="96" t="s">
        <v>1147</v>
      </c>
      <c r="H355" s="276">
        <v>30</v>
      </c>
      <c r="I355" s="90" t="s">
        <v>1150</v>
      </c>
      <c r="J355" s="90" t="s">
        <v>1124</v>
      </c>
      <c r="K355" s="276">
        <v>5.16</v>
      </c>
      <c r="L355" s="277">
        <v>0.1433</v>
      </c>
      <c r="M355" s="278">
        <v>5.22</v>
      </c>
      <c r="N355" s="282"/>
      <c r="O355" s="276">
        <v>5.16</v>
      </c>
      <c r="P355" s="120">
        <v>1</v>
      </c>
      <c r="Q355" s="120"/>
      <c r="R355" s="120"/>
    </row>
    <row r="356" spans="1:18" ht="21">
      <c r="A356" s="225"/>
      <c r="B356" s="137"/>
      <c r="C356" s="137"/>
      <c r="D356" s="137"/>
      <c r="E356" s="137"/>
      <c r="F356" s="111"/>
      <c r="G356" s="111"/>
      <c r="H356" s="272"/>
      <c r="I356" s="111"/>
      <c r="J356" s="111"/>
      <c r="K356" s="272"/>
      <c r="L356" s="273"/>
      <c r="M356" s="274"/>
      <c r="N356" s="294"/>
      <c r="O356" s="272"/>
      <c r="P356" s="114"/>
      <c r="Q356" s="114"/>
      <c r="R356" s="114"/>
    </row>
    <row r="357" spans="1:18" ht="105">
      <c r="A357" s="226">
        <v>191</v>
      </c>
      <c r="B357" s="101" t="s">
        <v>863</v>
      </c>
      <c r="C357" s="101" t="s">
        <v>864</v>
      </c>
      <c r="D357" s="101" t="s">
        <v>142</v>
      </c>
      <c r="E357" s="101">
        <v>250</v>
      </c>
      <c r="F357" s="90" t="s">
        <v>2439</v>
      </c>
      <c r="G357" s="96" t="s">
        <v>1147</v>
      </c>
      <c r="H357" s="276">
        <v>6</v>
      </c>
      <c r="I357" s="90" t="s">
        <v>1148</v>
      </c>
      <c r="J357" s="90" t="s">
        <v>1124</v>
      </c>
      <c r="K357" s="276">
        <v>4.14</v>
      </c>
      <c r="L357" s="277">
        <v>0.575</v>
      </c>
      <c r="M357" s="278">
        <v>4.32</v>
      </c>
      <c r="N357" s="282"/>
      <c r="O357" s="276">
        <v>4.14</v>
      </c>
      <c r="P357" s="112">
        <v>1</v>
      </c>
      <c r="Q357" s="120"/>
      <c r="R357" s="120"/>
    </row>
    <row r="358" spans="1:18" ht="21">
      <c r="A358" s="225"/>
      <c r="B358" s="137"/>
      <c r="C358" s="137"/>
      <c r="D358" s="137"/>
      <c r="E358" s="137"/>
      <c r="F358" s="111"/>
      <c r="G358" s="111"/>
      <c r="H358" s="272"/>
      <c r="I358" s="111"/>
      <c r="J358" s="111"/>
      <c r="K358" s="272"/>
      <c r="L358" s="273"/>
      <c r="M358" s="274"/>
      <c r="N358" s="294"/>
      <c r="O358" s="272"/>
      <c r="P358" s="114"/>
      <c r="Q358" s="114"/>
      <c r="R358" s="114"/>
    </row>
    <row r="359" spans="1:18" ht="63">
      <c r="A359" s="222">
        <v>192</v>
      </c>
      <c r="B359" s="254" t="s">
        <v>2732</v>
      </c>
      <c r="C359" s="254" t="s">
        <v>143</v>
      </c>
      <c r="D359" s="254" t="s">
        <v>453</v>
      </c>
      <c r="E359" s="254">
        <v>5</v>
      </c>
      <c r="F359" s="255" t="s">
        <v>623</v>
      </c>
      <c r="G359" s="255"/>
      <c r="H359" s="255"/>
      <c r="I359" s="256" t="s">
        <v>1729</v>
      </c>
      <c r="J359" s="255" t="s">
        <v>1724</v>
      </c>
      <c r="K359" s="250">
        <v>8.4</v>
      </c>
      <c r="L359" s="251">
        <v>8.4</v>
      </c>
      <c r="M359" s="250">
        <v>8.77</v>
      </c>
      <c r="N359" s="290"/>
      <c r="O359" s="250">
        <v>8.4</v>
      </c>
      <c r="P359" s="112">
        <v>1</v>
      </c>
      <c r="Q359" s="113"/>
      <c r="R359" s="113"/>
    </row>
    <row r="360" spans="1:18" ht="21">
      <c r="A360" s="225"/>
      <c r="B360" s="137"/>
      <c r="C360" s="137"/>
      <c r="D360" s="137"/>
      <c r="E360" s="137"/>
      <c r="F360" s="111"/>
      <c r="G360" s="111"/>
      <c r="H360" s="272"/>
      <c r="I360" s="111"/>
      <c r="J360" s="111"/>
      <c r="K360" s="272"/>
      <c r="L360" s="273"/>
      <c r="M360" s="274"/>
      <c r="N360" s="294"/>
      <c r="O360" s="272"/>
      <c r="P360" s="114"/>
      <c r="Q360" s="114"/>
      <c r="R360" s="114"/>
    </row>
    <row r="361" spans="1:18" ht="168">
      <c r="A361" s="226">
        <v>193</v>
      </c>
      <c r="B361" s="101" t="s">
        <v>2732</v>
      </c>
      <c r="C361" s="101" t="s">
        <v>144</v>
      </c>
      <c r="D361" s="101" t="s">
        <v>2744</v>
      </c>
      <c r="E361" s="101">
        <v>15</v>
      </c>
      <c r="F361" s="90" t="s">
        <v>2442</v>
      </c>
      <c r="G361" s="96" t="s">
        <v>2443</v>
      </c>
      <c r="H361" s="276">
        <v>10</v>
      </c>
      <c r="I361" s="90" t="s">
        <v>2434</v>
      </c>
      <c r="J361" s="90" t="s">
        <v>1124</v>
      </c>
      <c r="K361" s="276">
        <v>19.02</v>
      </c>
      <c r="L361" s="277">
        <v>1.585</v>
      </c>
      <c r="M361" s="278">
        <v>20.900000000000002</v>
      </c>
      <c r="N361" s="282"/>
      <c r="O361" s="276">
        <v>19.02</v>
      </c>
      <c r="P361" s="112">
        <v>1</v>
      </c>
      <c r="Q361" s="120"/>
      <c r="R361" s="120"/>
    </row>
    <row r="362" spans="1:18" ht="21">
      <c r="A362" s="225"/>
      <c r="B362" s="137"/>
      <c r="C362" s="137"/>
      <c r="D362" s="137"/>
      <c r="E362" s="137"/>
      <c r="F362" s="111"/>
      <c r="G362" s="111"/>
      <c r="H362" s="272"/>
      <c r="I362" s="111"/>
      <c r="J362" s="111"/>
      <c r="K362" s="272"/>
      <c r="L362" s="273"/>
      <c r="M362" s="274"/>
      <c r="N362" s="294"/>
      <c r="O362" s="272"/>
      <c r="P362" s="114"/>
      <c r="Q362" s="114"/>
      <c r="R362" s="114"/>
    </row>
    <row r="363" spans="1:18" ht="63">
      <c r="A363" s="222">
        <v>194</v>
      </c>
      <c r="B363" s="254" t="s">
        <v>2732</v>
      </c>
      <c r="C363" s="254" t="s">
        <v>1478</v>
      </c>
      <c r="D363" s="254" t="s">
        <v>1479</v>
      </c>
      <c r="E363" s="254">
        <v>40</v>
      </c>
      <c r="F363" s="255" t="s">
        <v>625</v>
      </c>
      <c r="G363" s="255"/>
      <c r="H363" s="255"/>
      <c r="I363" s="256" t="s">
        <v>1723</v>
      </c>
      <c r="J363" s="255" t="s">
        <v>1724</v>
      </c>
      <c r="K363" s="250">
        <v>12</v>
      </c>
      <c r="L363" s="251">
        <v>1.2</v>
      </c>
      <c r="M363" s="250">
        <v>12.1</v>
      </c>
      <c r="N363" s="290"/>
      <c r="O363" s="250">
        <v>12</v>
      </c>
      <c r="P363" s="112">
        <v>1</v>
      </c>
      <c r="Q363" s="113"/>
      <c r="R363" s="113"/>
    </row>
    <row r="364" spans="1:18" ht="21">
      <c r="A364" s="225"/>
      <c r="B364" s="137"/>
      <c r="C364" s="137"/>
      <c r="D364" s="137"/>
      <c r="E364" s="137"/>
      <c r="F364" s="296"/>
      <c r="G364" s="296"/>
      <c r="H364" s="296"/>
      <c r="I364" s="297"/>
      <c r="J364" s="296"/>
      <c r="K364" s="292"/>
      <c r="L364" s="298"/>
      <c r="M364" s="292"/>
      <c r="N364" s="299"/>
      <c r="O364" s="292"/>
      <c r="P364" s="114"/>
      <c r="Q364" s="114"/>
      <c r="R364" s="114"/>
    </row>
    <row r="365" spans="1:18" ht="63">
      <c r="A365" s="222">
        <v>197</v>
      </c>
      <c r="B365" s="254" t="s">
        <v>2733</v>
      </c>
      <c r="C365" s="254" t="s">
        <v>2289</v>
      </c>
      <c r="D365" s="254" t="s">
        <v>98</v>
      </c>
      <c r="E365" s="254">
        <v>10</v>
      </c>
      <c r="F365" s="255" t="s">
        <v>627</v>
      </c>
      <c r="G365" s="255"/>
      <c r="H365" s="255"/>
      <c r="I365" s="256" t="s">
        <v>1729</v>
      </c>
      <c r="J365" s="255" t="s">
        <v>1724</v>
      </c>
      <c r="K365" s="250">
        <v>10.27</v>
      </c>
      <c r="L365" s="251">
        <v>10.27</v>
      </c>
      <c r="M365" s="250">
        <v>13.49</v>
      </c>
      <c r="N365" s="290"/>
      <c r="O365" s="250">
        <v>10.27</v>
      </c>
      <c r="P365" s="112">
        <v>1</v>
      </c>
      <c r="Q365" s="113"/>
      <c r="R365" s="113"/>
    </row>
    <row r="366" spans="1:18" ht="21">
      <c r="A366" s="225"/>
      <c r="B366" s="137"/>
      <c r="C366" s="137"/>
      <c r="D366" s="137"/>
      <c r="E366" s="137"/>
      <c r="F366" s="111"/>
      <c r="G366" s="111"/>
      <c r="H366" s="272"/>
      <c r="I366" s="111"/>
      <c r="J366" s="111"/>
      <c r="K366" s="272"/>
      <c r="L366" s="273"/>
      <c r="M366" s="274"/>
      <c r="N366" s="294"/>
      <c r="O366" s="272"/>
      <c r="P366" s="114"/>
      <c r="Q366" s="114"/>
      <c r="R366" s="114"/>
    </row>
    <row r="367" spans="1:18" ht="102">
      <c r="A367" s="227">
        <v>199</v>
      </c>
      <c r="B367" s="283" t="s">
        <v>2733</v>
      </c>
      <c r="C367" s="283" t="s">
        <v>2290</v>
      </c>
      <c r="D367" s="283" t="s">
        <v>1826</v>
      </c>
      <c r="E367" s="283">
        <v>2</v>
      </c>
      <c r="F367" s="284" t="s">
        <v>2048</v>
      </c>
      <c r="G367" s="284"/>
      <c r="H367" s="284"/>
      <c r="I367" s="285" t="s">
        <v>2049</v>
      </c>
      <c r="J367" s="284" t="s">
        <v>179</v>
      </c>
      <c r="K367" s="286">
        <v>2.34</v>
      </c>
      <c r="L367" s="287">
        <v>0.078</v>
      </c>
      <c r="M367" s="286">
        <v>2.82</v>
      </c>
      <c r="N367" s="288">
        <v>2.82</v>
      </c>
      <c r="O367" s="289">
        <v>2.34</v>
      </c>
      <c r="P367" s="112">
        <v>1</v>
      </c>
      <c r="Q367" s="113"/>
      <c r="R367" s="113"/>
    </row>
    <row r="368" spans="1:18" ht="21">
      <c r="A368" s="225"/>
      <c r="B368" s="137"/>
      <c r="C368" s="137"/>
      <c r="D368" s="137"/>
      <c r="E368" s="137"/>
      <c r="F368" s="111"/>
      <c r="G368" s="111"/>
      <c r="H368" s="272"/>
      <c r="I368" s="111"/>
      <c r="J368" s="111"/>
      <c r="K368" s="272"/>
      <c r="L368" s="273"/>
      <c r="M368" s="274"/>
      <c r="N368" s="294"/>
      <c r="O368" s="272"/>
      <c r="P368" s="114"/>
      <c r="Q368" s="114"/>
      <c r="R368" s="114"/>
    </row>
    <row r="369" spans="1:18" ht="63">
      <c r="A369" s="222">
        <v>200</v>
      </c>
      <c r="B369" s="254" t="s">
        <v>2733</v>
      </c>
      <c r="C369" s="254" t="s">
        <v>2290</v>
      </c>
      <c r="D369" s="254" t="s">
        <v>690</v>
      </c>
      <c r="E369" s="254">
        <v>5</v>
      </c>
      <c r="F369" s="255" t="s">
        <v>629</v>
      </c>
      <c r="G369" s="255"/>
      <c r="H369" s="255"/>
      <c r="I369" s="256" t="s">
        <v>630</v>
      </c>
      <c r="J369" s="255" t="s">
        <v>1724</v>
      </c>
      <c r="K369" s="250">
        <v>12.32</v>
      </c>
      <c r="L369" s="251">
        <v>12.32</v>
      </c>
      <c r="M369" s="250">
        <v>12.96</v>
      </c>
      <c r="N369" s="290"/>
      <c r="O369" s="250">
        <v>12.32</v>
      </c>
      <c r="P369" s="112">
        <v>1</v>
      </c>
      <c r="Q369" s="113"/>
      <c r="R369" s="113"/>
    </row>
    <row r="370" spans="1:18" ht="21">
      <c r="A370" s="225"/>
      <c r="B370" s="137"/>
      <c r="C370" s="137"/>
      <c r="D370" s="137"/>
      <c r="E370" s="137"/>
      <c r="F370" s="111"/>
      <c r="G370" s="111"/>
      <c r="H370" s="272"/>
      <c r="I370" s="111"/>
      <c r="J370" s="111"/>
      <c r="K370" s="272"/>
      <c r="L370" s="273"/>
      <c r="M370" s="274"/>
      <c r="N370" s="272"/>
      <c r="O370" s="272"/>
      <c r="P370" s="114"/>
      <c r="Q370" s="114"/>
      <c r="R370" s="114"/>
    </row>
    <row r="371" spans="1:18" ht="63">
      <c r="A371" s="235">
        <v>202</v>
      </c>
      <c r="B371" s="378" t="s">
        <v>2733</v>
      </c>
      <c r="C371" s="378" t="s">
        <v>2073</v>
      </c>
      <c r="D371" s="378" t="s">
        <v>1175</v>
      </c>
      <c r="E371" s="378">
        <v>2</v>
      </c>
      <c r="F371" s="391" t="s">
        <v>2050</v>
      </c>
      <c r="G371" s="391"/>
      <c r="H371" s="391"/>
      <c r="I371" s="392" t="s">
        <v>184</v>
      </c>
      <c r="J371" s="391" t="s">
        <v>179</v>
      </c>
      <c r="K371" s="393">
        <v>2.55</v>
      </c>
      <c r="L371" s="394">
        <v>0.051</v>
      </c>
      <c r="M371" s="393">
        <v>2.64</v>
      </c>
      <c r="N371" s="395">
        <v>2.64</v>
      </c>
      <c r="O371" s="396">
        <v>2.55</v>
      </c>
      <c r="P371" s="112">
        <v>1</v>
      </c>
      <c r="Q371" s="113"/>
      <c r="R371" s="113"/>
    </row>
    <row r="372" spans="1:18" ht="21">
      <c r="A372" s="225"/>
      <c r="B372" s="137"/>
      <c r="C372" s="137"/>
      <c r="D372" s="137"/>
      <c r="E372" s="137"/>
      <c r="F372" s="111"/>
      <c r="G372" s="111"/>
      <c r="H372" s="272"/>
      <c r="I372" s="111"/>
      <c r="J372" s="111"/>
      <c r="K372" s="272"/>
      <c r="L372" s="273"/>
      <c r="M372" s="274"/>
      <c r="N372" s="294"/>
      <c r="O372" s="272"/>
      <c r="P372" s="114"/>
      <c r="Q372" s="114"/>
      <c r="R372" s="114"/>
    </row>
    <row r="373" spans="1:18" ht="102">
      <c r="A373" s="229">
        <v>205</v>
      </c>
      <c r="B373" s="316" t="s">
        <v>2736</v>
      </c>
      <c r="C373" s="316" t="s">
        <v>104</v>
      </c>
      <c r="D373" s="316" t="s">
        <v>1176</v>
      </c>
      <c r="E373" s="316">
        <v>2</v>
      </c>
      <c r="F373" s="397" t="s">
        <v>2051</v>
      </c>
      <c r="G373" s="397"/>
      <c r="H373" s="397"/>
      <c r="I373" s="398" t="s">
        <v>194</v>
      </c>
      <c r="J373" s="397" t="s">
        <v>179</v>
      </c>
      <c r="K373" s="399">
        <v>3.26</v>
      </c>
      <c r="L373" s="400">
        <v>0.0543</v>
      </c>
      <c r="M373" s="399">
        <v>8.04</v>
      </c>
      <c r="N373" s="401">
        <v>8.04</v>
      </c>
      <c r="O373" s="402">
        <v>3.26</v>
      </c>
      <c r="P373" s="125">
        <v>1</v>
      </c>
      <c r="Q373" s="126"/>
      <c r="R373" s="126"/>
    </row>
    <row r="374" spans="1:18" ht="21">
      <c r="A374" s="225"/>
      <c r="B374" s="137"/>
      <c r="C374" s="137"/>
      <c r="D374" s="137"/>
      <c r="E374" s="137"/>
      <c r="F374" s="111"/>
      <c r="G374" s="111"/>
      <c r="H374" s="272"/>
      <c r="I374" s="111"/>
      <c r="J374" s="111"/>
      <c r="K374" s="272"/>
      <c r="L374" s="273"/>
      <c r="M374" s="274"/>
      <c r="N374" s="294"/>
      <c r="O374" s="272"/>
      <c r="P374" s="114"/>
      <c r="Q374" s="114"/>
      <c r="R374" s="114"/>
    </row>
    <row r="375" spans="1:18" ht="41.25">
      <c r="A375" s="222"/>
      <c r="B375" s="222" t="s">
        <v>877</v>
      </c>
      <c r="C375" s="254"/>
      <c r="D375" s="308" t="s">
        <v>878</v>
      </c>
      <c r="E375" s="254"/>
      <c r="F375" s="255"/>
      <c r="G375" s="255"/>
      <c r="H375" s="255"/>
      <c r="I375" s="256"/>
      <c r="J375" s="255"/>
      <c r="K375" s="250"/>
      <c r="L375" s="251"/>
      <c r="M375" s="250"/>
      <c r="N375" s="290"/>
      <c r="O375" s="250"/>
      <c r="P375" s="112"/>
      <c r="Q375" s="113"/>
      <c r="R375" s="113"/>
    </row>
    <row r="376" spans="1:18" ht="84">
      <c r="A376" s="222">
        <v>206</v>
      </c>
      <c r="B376" s="254" t="s">
        <v>879</v>
      </c>
      <c r="C376" s="254" t="s">
        <v>2700</v>
      </c>
      <c r="D376" s="254" t="s">
        <v>1057</v>
      </c>
      <c r="E376" s="254">
        <v>900</v>
      </c>
      <c r="F376" s="255" t="s">
        <v>2908</v>
      </c>
      <c r="G376" s="255"/>
      <c r="H376" s="255"/>
      <c r="I376" s="256" t="s">
        <v>1723</v>
      </c>
      <c r="J376" s="255" t="s">
        <v>1724</v>
      </c>
      <c r="K376" s="250">
        <v>9.5</v>
      </c>
      <c r="L376" s="251">
        <v>0.95</v>
      </c>
      <c r="M376" s="250">
        <v>9.53</v>
      </c>
      <c r="N376" s="290"/>
      <c r="O376" s="250">
        <v>9.5</v>
      </c>
      <c r="P376" s="112">
        <v>1</v>
      </c>
      <c r="Q376" s="113"/>
      <c r="R376" s="113"/>
    </row>
    <row r="377" spans="1:18" ht="21">
      <c r="A377" s="225"/>
      <c r="B377" s="137"/>
      <c r="C377" s="137"/>
      <c r="D377" s="137"/>
      <c r="E377" s="137"/>
      <c r="F377" s="296"/>
      <c r="G377" s="296"/>
      <c r="H377" s="296"/>
      <c r="I377" s="297"/>
      <c r="J377" s="296"/>
      <c r="K377" s="292"/>
      <c r="L377" s="298"/>
      <c r="M377" s="292"/>
      <c r="N377" s="299"/>
      <c r="O377" s="292"/>
      <c r="P377" s="114"/>
      <c r="Q377" s="114"/>
      <c r="R377" s="114"/>
    </row>
    <row r="378" spans="1:18" ht="61.5">
      <c r="A378" s="222">
        <v>207</v>
      </c>
      <c r="B378" s="254" t="s">
        <v>2739</v>
      </c>
      <c r="C378" s="254" t="s">
        <v>2104</v>
      </c>
      <c r="D378" s="254" t="s">
        <v>1177</v>
      </c>
      <c r="E378" s="254">
        <v>2</v>
      </c>
      <c r="F378" s="255" t="s">
        <v>2909</v>
      </c>
      <c r="G378" s="255"/>
      <c r="H378" s="255"/>
      <c r="I378" s="256" t="s">
        <v>1726</v>
      </c>
      <c r="J378" s="255" t="s">
        <v>1724</v>
      </c>
      <c r="K378" s="250">
        <v>9.35</v>
      </c>
      <c r="L378" s="251">
        <v>9.35</v>
      </c>
      <c r="M378" s="250"/>
      <c r="N378" s="290"/>
      <c r="O378" s="250">
        <v>9.35</v>
      </c>
      <c r="P378" s="112">
        <v>1</v>
      </c>
      <c r="Q378" s="113"/>
      <c r="R378" s="113"/>
    </row>
    <row r="379" spans="1:18" ht="21">
      <c r="A379" s="225"/>
      <c r="B379" s="137"/>
      <c r="C379" s="137"/>
      <c r="D379" s="137"/>
      <c r="E379" s="137"/>
      <c r="F379" s="111"/>
      <c r="G379" s="111"/>
      <c r="H379" s="272"/>
      <c r="I379" s="111"/>
      <c r="J379" s="111"/>
      <c r="K379" s="272"/>
      <c r="L379" s="273"/>
      <c r="M379" s="274"/>
      <c r="N379" s="294"/>
      <c r="O379" s="272"/>
      <c r="P379" s="114"/>
      <c r="Q379" s="114"/>
      <c r="R379" s="114"/>
    </row>
    <row r="380" spans="1:18" ht="63">
      <c r="A380" s="222">
        <v>208</v>
      </c>
      <c r="B380" s="254" t="s">
        <v>879</v>
      </c>
      <c r="C380" s="254" t="s">
        <v>2700</v>
      </c>
      <c r="D380" s="254" t="s">
        <v>1178</v>
      </c>
      <c r="E380" s="254">
        <v>2</v>
      </c>
      <c r="F380" s="255" t="s">
        <v>2910</v>
      </c>
      <c r="G380" s="255"/>
      <c r="H380" s="255"/>
      <c r="I380" s="256" t="s">
        <v>1726</v>
      </c>
      <c r="J380" s="255" t="s">
        <v>1724</v>
      </c>
      <c r="K380" s="250">
        <v>1.46</v>
      </c>
      <c r="L380" s="251">
        <v>1.46</v>
      </c>
      <c r="M380" s="250">
        <v>1.48</v>
      </c>
      <c r="N380" s="290"/>
      <c r="O380" s="250">
        <v>1.46</v>
      </c>
      <c r="P380" s="112">
        <v>1</v>
      </c>
      <c r="Q380" s="113"/>
      <c r="R380" s="113"/>
    </row>
    <row r="381" spans="1:18" ht="21">
      <c r="A381" s="225"/>
      <c r="B381" s="137"/>
      <c r="C381" s="137"/>
      <c r="D381" s="137"/>
      <c r="E381" s="137"/>
      <c r="F381" s="296"/>
      <c r="G381" s="296"/>
      <c r="H381" s="296"/>
      <c r="I381" s="297"/>
      <c r="J381" s="296"/>
      <c r="K381" s="292"/>
      <c r="L381" s="298"/>
      <c r="M381" s="292"/>
      <c r="N381" s="299"/>
      <c r="O381" s="292"/>
      <c r="P381" s="114"/>
      <c r="Q381" s="114"/>
      <c r="R381" s="114"/>
    </row>
    <row r="382" spans="1:18" ht="63">
      <c r="A382" s="222">
        <v>209</v>
      </c>
      <c r="B382" s="254" t="s">
        <v>880</v>
      </c>
      <c r="C382" s="254" t="s">
        <v>898</v>
      </c>
      <c r="D382" s="254" t="s">
        <v>1179</v>
      </c>
      <c r="E382" s="254">
        <v>2</v>
      </c>
      <c r="F382" s="255" t="s">
        <v>2911</v>
      </c>
      <c r="G382" s="255"/>
      <c r="H382" s="255"/>
      <c r="I382" s="256" t="s">
        <v>1726</v>
      </c>
      <c r="J382" s="255" t="s">
        <v>1724</v>
      </c>
      <c r="K382" s="250">
        <v>2.6</v>
      </c>
      <c r="L382" s="251">
        <v>2.6</v>
      </c>
      <c r="M382" s="250">
        <v>2.64</v>
      </c>
      <c r="N382" s="290"/>
      <c r="O382" s="250">
        <v>2.6</v>
      </c>
      <c r="P382" s="112">
        <v>1</v>
      </c>
      <c r="Q382" s="113"/>
      <c r="R382" s="113"/>
    </row>
    <row r="383" spans="1:18" ht="21">
      <c r="A383" s="225"/>
      <c r="B383" s="137"/>
      <c r="C383" s="137"/>
      <c r="D383" s="137"/>
      <c r="E383" s="137"/>
      <c r="F383" s="296"/>
      <c r="G383" s="296"/>
      <c r="H383" s="296"/>
      <c r="I383" s="297"/>
      <c r="J383" s="296"/>
      <c r="K383" s="292"/>
      <c r="L383" s="298"/>
      <c r="M383" s="292"/>
      <c r="N383" s="299"/>
      <c r="O383" s="292"/>
      <c r="P383" s="114"/>
      <c r="Q383" s="114"/>
      <c r="R383" s="114"/>
    </row>
    <row r="384" spans="1:18" ht="63">
      <c r="A384" s="222">
        <v>210</v>
      </c>
      <c r="B384" s="254" t="s">
        <v>302</v>
      </c>
      <c r="C384" s="254" t="s">
        <v>899</v>
      </c>
      <c r="D384" s="254" t="s">
        <v>900</v>
      </c>
      <c r="E384" s="254">
        <v>2</v>
      </c>
      <c r="F384" s="255" t="s">
        <v>2912</v>
      </c>
      <c r="G384" s="255"/>
      <c r="H384" s="255"/>
      <c r="I384" s="256" t="s">
        <v>1723</v>
      </c>
      <c r="J384" s="255" t="s">
        <v>1724</v>
      </c>
      <c r="K384" s="250">
        <v>3.8</v>
      </c>
      <c r="L384" s="251">
        <v>3.8</v>
      </c>
      <c r="M384" s="250"/>
      <c r="N384" s="290"/>
      <c r="O384" s="250">
        <v>3.8</v>
      </c>
      <c r="P384" s="112">
        <v>1</v>
      </c>
      <c r="Q384" s="113"/>
      <c r="R384" s="113"/>
    </row>
    <row r="385" spans="1:18" ht="21">
      <c r="A385" s="225"/>
      <c r="B385" s="137"/>
      <c r="C385" s="137"/>
      <c r="D385" s="137"/>
      <c r="E385" s="137"/>
      <c r="F385" s="296"/>
      <c r="G385" s="296"/>
      <c r="H385" s="296"/>
      <c r="I385" s="297"/>
      <c r="J385" s="296"/>
      <c r="K385" s="292"/>
      <c r="L385" s="298"/>
      <c r="M385" s="292"/>
      <c r="N385" s="299"/>
      <c r="O385" s="292"/>
      <c r="P385" s="114"/>
      <c r="Q385" s="114"/>
      <c r="R385" s="114"/>
    </row>
    <row r="386" spans="1:248" ht="84">
      <c r="A386" s="222">
        <v>211</v>
      </c>
      <c r="B386" s="254" t="s">
        <v>303</v>
      </c>
      <c r="C386" s="254" t="s">
        <v>971</v>
      </c>
      <c r="D386" s="254" t="s">
        <v>1180</v>
      </c>
      <c r="E386" s="254">
        <v>2</v>
      </c>
      <c r="F386" s="255" t="s">
        <v>2913</v>
      </c>
      <c r="G386" s="255"/>
      <c r="H386" s="255"/>
      <c r="I386" s="254" t="s">
        <v>1726</v>
      </c>
      <c r="J386" s="254" t="s">
        <v>1724</v>
      </c>
      <c r="K386" s="403">
        <v>5.04</v>
      </c>
      <c r="L386" s="404">
        <v>5.04</v>
      </c>
      <c r="M386" s="403"/>
      <c r="N386" s="405"/>
      <c r="O386" s="403">
        <v>5.04</v>
      </c>
      <c r="P386" s="115">
        <v>1</v>
      </c>
      <c r="Q386" s="116"/>
      <c r="R386" s="116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  <c r="CZ386" s="100"/>
      <c r="DA386" s="100"/>
      <c r="DB386" s="100"/>
      <c r="DC386" s="100"/>
      <c r="DD386" s="100"/>
      <c r="DE386" s="100"/>
      <c r="DF386" s="100"/>
      <c r="DG386" s="100"/>
      <c r="DH386" s="100"/>
      <c r="DI386" s="100"/>
      <c r="DJ386" s="100"/>
      <c r="DK386" s="100"/>
      <c r="DL386" s="100"/>
      <c r="DM386" s="100"/>
      <c r="DN386" s="100"/>
      <c r="DO386" s="100"/>
      <c r="DP386" s="100"/>
      <c r="DQ386" s="100"/>
      <c r="DR386" s="100"/>
      <c r="DS386" s="100"/>
      <c r="DT386" s="100"/>
      <c r="DU386" s="100"/>
      <c r="DV386" s="100"/>
      <c r="DW386" s="100"/>
      <c r="DX386" s="100"/>
      <c r="DY386" s="100"/>
      <c r="DZ386" s="100"/>
      <c r="EA386" s="100"/>
      <c r="EB386" s="100"/>
      <c r="EC386" s="100"/>
      <c r="ED386" s="100"/>
      <c r="EE386" s="100"/>
      <c r="EF386" s="100"/>
      <c r="EG386" s="100"/>
      <c r="EH386" s="100"/>
      <c r="EI386" s="100"/>
      <c r="EJ386" s="100"/>
      <c r="EK386" s="100"/>
      <c r="EL386" s="100"/>
      <c r="EM386" s="100"/>
      <c r="EN386" s="100"/>
      <c r="EO386" s="100"/>
      <c r="EP386" s="100"/>
      <c r="EQ386" s="100"/>
      <c r="ER386" s="100"/>
      <c r="ES386" s="100"/>
      <c r="ET386" s="100"/>
      <c r="EU386" s="100"/>
      <c r="EV386" s="100"/>
      <c r="EW386" s="100"/>
      <c r="EX386" s="100"/>
      <c r="EY386" s="100"/>
      <c r="EZ386" s="100"/>
      <c r="FA386" s="100"/>
      <c r="FB386" s="100"/>
      <c r="FC386" s="100"/>
      <c r="FD386" s="100"/>
      <c r="FE386" s="100"/>
      <c r="FF386" s="100"/>
      <c r="FG386" s="100"/>
      <c r="FH386" s="100"/>
      <c r="FI386" s="100"/>
      <c r="FJ386" s="100"/>
      <c r="FK386" s="100"/>
      <c r="FL386" s="100"/>
      <c r="FM386" s="100"/>
      <c r="FN386" s="100"/>
      <c r="FO386" s="100"/>
      <c r="FP386" s="100"/>
      <c r="FQ386" s="100"/>
      <c r="FR386" s="100"/>
      <c r="FS386" s="100"/>
      <c r="FT386" s="100"/>
      <c r="FU386" s="100"/>
      <c r="FV386" s="100"/>
      <c r="FW386" s="100"/>
      <c r="FX386" s="100"/>
      <c r="FY386" s="100"/>
      <c r="FZ386" s="100"/>
      <c r="GA386" s="100"/>
      <c r="GB386" s="100"/>
      <c r="GC386" s="100"/>
      <c r="GD386" s="100"/>
      <c r="GE386" s="100"/>
      <c r="GF386" s="100"/>
      <c r="GG386" s="100"/>
      <c r="GH386" s="100"/>
      <c r="GI386" s="100"/>
      <c r="GJ386" s="100"/>
      <c r="GK386" s="100"/>
      <c r="GL386" s="100"/>
      <c r="GM386" s="100"/>
      <c r="GN386" s="100"/>
      <c r="GO386" s="100"/>
      <c r="GP386" s="100"/>
      <c r="GQ386" s="100"/>
      <c r="GR386" s="100"/>
      <c r="GS386" s="100"/>
      <c r="GT386" s="100"/>
      <c r="GU386" s="100"/>
      <c r="GV386" s="100"/>
      <c r="GW386" s="100"/>
      <c r="GX386" s="100"/>
      <c r="GY386" s="100"/>
      <c r="GZ386" s="100"/>
      <c r="HA386" s="100"/>
      <c r="HB386" s="100"/>
      <c r="HC386" s="100"/>
      <c r="HD386" s="100"/>
      <c r="HE386" s="100"/>
      <c r="HF386" s="100"/>
      <c r="HG386" s="100"/>
      <c r="HH386" s="100"/>
      <c r="HI386" s="100"/>
      <c r="HJ386" s="100"/>
      <c r="HK386" s="100"/>
      <c r="HL386" s="100"/>
      <c r="HM386" s="100"/>
      <c r="HN386" s="100"/>
      <c r="HO386" s="100"/>
      <c r="HP386" s="100"/>
      <c r="HQ386" s="100"/>
      <c r="HR386" s="100"/>
      <c r="HS386" s="100"/>
      <c r="HT386" s="100"/>
      <c r="HU386" s="100"/>
      <c r="HV386" s="100"/>
      <c r="HW386" s="100"/>
      <c r="HX386" s="100"/>
      <c r="HY386" s="100"/>
      <c r="HZ386" s="100"/>
      <c r="IA386" s="100"/>
      <c r="IB386" s="100"/>
      <c r="IC386" s="100"/>
      <c r="ID386" s="100"/>
      <c r="IE386" s="100"/>
      <c r="IF386" s="100"/>
      <c r="IG386" s="100"/>
      <c r="IH386" s="100"/>
      <c r="II386" s="100"/>
      <c r="IJ386" s="100"/>
      <c r="IK386" s="100"/>
      <c r="IL386" s="100"/>
      <c r="IM386" s="100"/>
      <c r="IN386" s="100"/>
    </row>
    <row r="387" spans="1:248" ht="21">
      <c r="A387" s="225"/>
      <c r="B387" s="137"/>
      <c r="C387" s="137"/>
      <c r="D387" s="137"/>
      <c r="E387" s="137"/>
      <c r="F387" s="296"/>
      <c r="G387" s="296"/>
      <c r="H387" s="296"/>
      <c r="I387" s="137"/>
      <c r="J387" s="137"/>
      <c r="K387" s="406"/>
      <c r="L387" s="407"/>
      <c r="M387" s="406"/>
      <c r="N387" s="408"/>
      <c r="O387" s="406"/>
      <c r="P387" s="133"/>
      <c r="Q387" s="133"/>
      <c r="R387" s="133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  <c r="CW387" s="100"/>
      <c r="CX387" s="100"/>
      <c r="CY387" s="100"/>
      <c r="CZ387" s="100"/>
      <c r="DA387" s="100"/>
      <c r="DB387" s="100"/>
      <c r="DC387" s="100"/>
      <c r="DD387" s="100"/>
      <c r="DE387" s="100"/>
      <c r="DF387" s="100"/>
      <c r="DG387" s="100"/>
      <c r="DH387" s="100"/>
      <c r="DI387" s="100"/>
      <c r="DJ387" s="100"/>
      <c r="DK387" s="100"/>
      <c r="DL387" s="100"/>
      <c r="DM387" s="100"/>
      <c r="DN387" s="100"/>
      <c r="DO387" s="100"/>
      <c r="DP387" s="100"/>
      <c r="DQ387" s="100"/>
      <c r="DR387" s="100"/>
      <c r="DS387" s="100"/>
      <c r="DT387" s="100"/>
      <c r="DU387" s="100"/>
      <c r="DV387" s="100"/>
      <c r="DW387" s="100"/>
      <c r="DX387" s="100"/>
      <c r="DY387" s="100"/>
      <c r="DZ387" s="100"/>
      <c r="EA387" s="100"/>
      <c r="EB387" s="100"/>
      <c r="EC387" s="100"/>
      <c r="ED387" s="100"/>
      <c r="EE387" s="100"/>
      <c r="EF387" s="100"/>
      <c r="EG387" s="100"/>
      <c r="EH387" s="100"/>
      <c r="EI387" s="100"/>
      <c r="EJ387" s="100"/>
      <c r="EK387" s="100"/>
      <c r="EL387" s="100"/>
      <c r="EM387" s="100"/>
      <c r="EN387" s="100"/>
      <c r="EO387" s="100"/>
      <c r="EP387" s="100"/>
      <c r="EQ387" s="100"/>
      <c r="ER387" s="100"/>
      <c r="ES387" s="100"/>
      <c r="ET387" s="100"/>
      <c r="EU387" s="100"/>
      <c r="EV387" s="100"/>
      <c r="EW387" s="100"/>
      <c r="EX387" s="100"/>
      <c r="EY387" s="100"/>
      <c r="EZ387" s="100"/>
      <c r="FA387" s="100"/>
      <c r="FB387" s="100"/>
      <c r="FC387" s="100"/>
      <c r="FD387" s="100"/>
      <c r="FE387" s="100"/>
      <c r="FF387" s="100"/>
      <c r="FG387" s="100"/>
      <c r="FH387" s="100"/>
      <c r="FI387" s="100"/>
      <c r="FJ387" s="100"/>
      <c r="FK387" s="100"/>
      <c r="FL387" s="100"/>
      <c r="FM387" s="100"/>
      <c r="FN387" s="100"/>
      <c r="FO387" s="100"/>
      <c r="FP387" s="100"/>
      <c r="FQ387" s="100"/>
      <c r="FR387" s="100"/>
      <c r="FS387" s="100"/>
      <c r="FT387" s="100"/>
      <c r="FU387" s="100"/>
      <c r="FV387" s="100"/>
      <c r="FW387" s="100"/>
      <c r="FX387" s="100"/>
      <c r="FY387" s="100"/>
      <c r="FZ387" s="100"/>
      <c r="GA387" s="100"/>
      <c r="GB387" s="100"/>
      <c r="GC387" s="100"/>
      <c r="GD387" s="100"/>
      <c r="GE387" s="100"/>
      <c r="GF387" s="100"/>
      <c r="GG387" s="100"/>
      <c r="GH387" s="100"/>
      <c r="GI387" s="100"/>
      <c r="GJ387" s="100"/>
      <c r="GK387" s="100"/>
      <c r="GL387" s="100"/>
      <c r="GM387" s="100"/>
      <c r="GN387" s="100"/>
      <c r="GO387" s="100"/>
      <c r="GP387" s="100"/>
      <c r="GQ387" s="100"/>
      <c r="GR387" s="100"/>
      <c r="GS387" s="100"/>
      <c r="GT387" s="100"/>
      <c r="GU387" s="100"/>
      <c r="GV387" s="100"/>
      <c r="GW387" s="100"/>
      <c r="GX387" s="100"/>
      <c r="GY387" s="100"/>
      <c r="GZ387" s="100"/>
      <c r="HA387" s="100"/>
      <c r="HB387" s="100"/>
      <c r="HC387" s="100"/>
      <c r="HD387" s="100"/>
      <c r="HE387" s="100"/>
      <c r="HF387" s="100"/>
      <c r="HG387" s="100"/>
      <c r="HH387" s="100"/>
      <c r="HI387" s="100"/>
      <c r="HJ387" s="100"/>
      <c r="HK387" s="100"/>
      <c r="HL387" s="100"/>
      <c r="HM387" s="100"/>
      <c r="HN387" s="100"/>
      <c r="HO387" s="100"/>
      <c r="HP387" s="100"/>
      <c r="HQ387" s="100"/>
      <c r="HR387" s="100"/>
      <c r="HS387" s="100"/>
      <c r="HT387" s="100"/>
      <c r="HU387" s="100"/>
      <c r="HV387" s="100"/>
      <c r="HW387" s="100"/>
      <c r="HX387" s="100"/>
      <c r="HY387" s="100"/>
      <c r="HZ387" s="100"/>
      <c r="IA387" s="100"/>
      <c r="IB387" s="100"/>
      <c r="IC387" s="100"/>
      <c r="ID387" s="100"/>
      <c r="IE387" s="100"/>
      <c r="IF387" s="100"/>
      <c r="IG387" s="100"/>
      <c r="IH387" s="100"/>
      <c r="II387" s="100"/>
      <c r="IJ387" s="100"/>
      <c r="IK387" s="100"/>
      <c r="IL387" s="100"/>
      <c r="IM387" s="100"/>
      <c r="IN387" s="100"/>
    </row>
    <row r="388" spans="1:248" ht="21">
      <c r="A388" s="222"/>
      <c r="B388" s="222" t="s">
        <v>304</v>
      </c>
      <c r="C388" s="254"/>
      <c r="D388" s="308" t="s">
        <v>305</v>
      </c>
      <c r="E388" s="254"/>
      <c r="F388" s="255"/>
      <c r="G388" s="255"/>
      <c r="H388" s="255"/>
      <c r="I388" s="254"/>
      <c r="J388" s="254"/>
      <c r="K388" s="403"/>
      <c r="L388" s="404"/>
      <c r="M388" s="403"/>
      <c r="N388" s="405"/>
      <c r="O388" s="403"/>
      <c r="P388" s="115"/>
      <c r="Q388" s="116"/>
      <c r="R388" s="116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  <c r="CW388" s="100"/>
      <c r="CX388" s="100"/>
      <c r="CY388" s="100"/>
      <c r="CZ388" s="100"/>
      <c r="DA388" s="100"/>
      <c r="DB388" s="100"/>
      <c r="DC388" s="100"/>
      <c r="DD388" s="100"/>
      <c r="DE388" s="100"/>
      <c r="DF388" s="100"/>
      <c r="DG388" s="100"/>
      <c r="DH388" s="100"/>
      <c r="DI388" s="100"/>
      <c r="DJ388" s="100"/>
      <c r="DK388" s="100"/>
      <c r="DL388" s="100"/>
      <c r="DM388" s="100"/>
      <c r="DN388" s="100"/>
      <c r="DO388" s="100"/>
      <c r="DP388" s="100"/>
      <c r="DQ388" s="100"/>
      <c r="DR388" s="100"/>
      <c r="DS388" s="100"/>
      <c r="DT388" s="100"/>
      <c r="DU388" s="100"/>
      <c r="DV388" s="100"/>
      <c r="DW388" s="100"/>
      <c r="DX388" s="100"/>
      <c r="DY388" s="100"/>
      <c r="DZ388" s="100"/>
      <c r="EA388" s="100"/>
      <c r="EB388" s="100"/>
      <c r="EC388" s="100"/>
      <c r="ED388" s="100"/>
      <c r="EE388" s="100"/>
      <c r="EF388" s="100"/>
      <c r="EG388" s="100"/>
      <c r="EH388" s="100"/>
      <c r="EI388" s="100"/>
      <c r="EJ388" s="100"/>
      <c r="EK388" s="100"/>
      <c r="EL388" s="100"/>
      <c r="EM388" s="100"/>
      <c r="EN388" s="100"/>
      <c r="EO388" s="100"/>
      <c r="EP388" s="100"/>
      <c r="EQ388" s="100"/>
      <c r="ER388" s="100"/>
      <c r="ES388" s="100"/>
      <c r="ET388" s="100"/>
      <c r="EU388" s="100"/>
      <c r="EV388" s="100"/>
      <c r="EW388" s="100"/>
      <c r="EX388" s="100"/>
      <c r="EY388" s="100"/>
      <c r="EZ388" s="100"/>
      <c r="FA388" s="100"/>
      <c r="FB388" s="100"/>
      <c r="FC388" s="100"/>
      <c r="FD388" s="100"/>
      <c r="FE388" s="100"/>
      <c r="FF388" s="100"/>
      <c r="FG388" s="100"/>
      <c r="FH388" s="100"/>
      <c r="FI388" s="100"/>
      <c r="FJ388" s="100"/>
      <c r="FK388" s="100"/>
      <c r="FL388" s="100"/>
      <c r="FM388" s="100"/>
      <c r="FN388" s="100"/>
      <c r="FO388" s="100"/>
      <c r="FP388" s="100"/>
      <c r="FQ388" s="100"/>
      <c r="FR388" s="100"/>
      <c r="FS388" s="100"/>
      <c r="FT388" s="100"/>
      <c r="FU388" s="100"/>
      <c r="FV388" s="100"/>
      <c r="FW388" s="100"/>
      <c r="FX388" s="100"/>
      <c r="FY388" s="100"/>
      <c r="FZ388" s="100"/>
      <c r="GA388" s="100"/>
      <c r="GB388" s="100"/>
      <c r="GC388" s="100"/>
      <c r="GD388" s="100"/>
      <c r="GE388" s="100"/>
      <c r="GF388" s="100"/>
      <c r="GG388" s="100"/>
      <c r="GH388" s="100"/>
      <c r="GI388" s="100"/>
      <c r="GJ388" s="100"/>
      <c r="GK388" s="100"/>
      <c r="GL388" s="100"/>
      <c r="GM388" s="100"/>
      <c r="GN388" s="100"/>
      <c r="GO388" s="100"/>
      <c r="GP388" s="100"/>
      <c r="GQ388" s="100"/>
      <c r="GR388" s="100"/>
      <c r="GS388" s="100"/>
      <c r="GT388" s="100"/>
      <c r="GU388" s="100"/>
      <c r="GV388" s="100"/>
      <c r="GW388" s="100"/>
      <c r="GX388" s="100"/>
      <c r="GY388" s="100"/>
      <c r="GZ388" s="100"/>
      <c r="HA388" s="100"/>
      <c r="HB388" s="100"/>
      <c r="HC388" s="100"/>
      <c r="HD388" s="100"/>
      <c r="HE388" s="100"/>
      <c r="HF388" s="100"/>
      <c r="HG388" s="100"/>
      <c r="HH388" s="100"/>
      <c r="HI388" s="100"/>
      <c r="HJ388" s="100"/>
      <c r="HK388" s="100"/>
      <c r="HL388" s="100"/>
      <c r="HM388" s="100"/>
      <c r="HN388" s="100"/>
      <c r="HO388" s="100"/>
      <c r="HP388" s="100"/>
      <c r="HQ388" s="100"/>
      <c r="HR388" s="100"/>
      <c r="HS388" s="100"/>
      <c r="HT388" s="100"/>
      <c r="HU388" s="100"/>
      <c r="HV388" s="100"/>
      <c r="HW388" s="100"/>
      <c r="HX388" s="100"/>
      <c r="HY388" s="100"/>
      <c r="HZ388" s="100"/>
      <c r="IA388" s="100"/>
      <c r="IB388" s="100"/>
      <c r="IC388" s="100"/>
      <c r="ID388" s="100"/>
      <c r="IE388" s="100"/>
      <c r="IF388" s="100"/>
      <c r="IG388" s="100"/>
      <c r="IH388" s="100"/>
      <c r="II388" s="100"/>
      <c r="IJ388" s="100"/>
      <c r="IK388" s="100"/>
      <c r="IL388" s="100"/>
      <c r="IM388" s="100"/>
      <c r="IN388" s="100"/>
    </row>
    <row r="389" spans="1:248" ht="60.75">
      <c r="A389" s="227">
        <v>212</v>
      </c>
      <c r="B389" s="283" t="s">
        <v>306</v>
      </c>
      <c r="C389" s="283" t="s">
        <v>901</v>
      </c>
      <c r="D389" s="283" t="s">
        <v>1181</v>
      </c>
      <c r="E389" s="283">
        <v>5</v>
      </c>
      <c r="F389" s="284" t="s">
        <v>2052</v>
      </c>
      <c r="G389" s="284"/>
      <c r="H389" s="284"/>
      <c r="I389" s="285" t="s">
        <v>184</v>
      </c>
      <c r="J389" s="284" t="s">
        <v>179</v>
      </c>
      <c r="K389" s="286">
        <v>2.28</v>
      </c>
      <c r="L389" s="287">
        <v>0.114</v>
      </c>
      <c r="M389" s="286">
        <v>2.82</v>
      </c>
      <c r="N389" s="288">
        <v>2.82</v>
      </c>
      <c r="O389" s="289">
        <v>2.28</v>
      </c>
      <c r="P389" s="115">
        <v>1</v>
      </c>
      <c r="Q389" s="116"/>
      <c r="R389" s="116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  <c r="CZ389" s="100"/>
      <c r="DA389" s="100"/>
      <c r="DB389" s="100"/>
      <c r="DC389" s="100"/>
      <c r="DD389" s="100"/>
      <c r="DE389" s="100"/>
      <c r="DF389" s="100"/>
      <c r="DG389" s="100"/>
      <c r="DH389" s="100"/>
      <c r="DI389" s="100"/>
      <c r="DJ389" s="100"/>
      <c r="DK389" s="100"/>
      <c r="DL389" s="100"/>
      <c r="DM389" s="100"/>
      <c r="DN389" s="100"/>
      <c r="DO389" s="100"/>
      <c r="DP389" s="100"/>
      <c r="DQ389" s="100"/>
      <c r="DR389" s="100"/>
      <c r="DS389" s="100"/>
      <c r="DT389" s="100"/>
      <c r="DU389" s="100"/>
      <c r="DV389" s="100"/>
      <c r="DW389" s="100"/>
      <c r="DX389" s="100"/>
      <c r="DY389" s="100"/>
      <c r="DZ389" s="100"/>
      <c r="EA389" s="100"/>
      <c r="EB389" s="100"/>
      <c r="EC389" s="100"/>
      <c r="ED389" s="100"/>
      <c r="EE389" s="100"/>
      <c r="EF389" s="100"/>
      <c r="EG389" s="100"/>
      <c r="EH389" s="100"/>
      <c r="EI389" s="100"/>
      <c r="EJ389" s="100"/>
      <c r="EK389" s="100"/>
      <c r="EL389" s="100"/>
      <c r="EM389" s="100"/>
      <c r="EN389" s="100"/>
      <c r="EO389" s="100"/>
      <c r="EP389" s="100"/>
      <c r="EQ389" s="100"/>
      <c r="ER389" s="100"/>
      <c r="ES389" s="100"/>
      <c r="ET389" s="100"/>
      <c r="EU389" s="100"/>
      <c r="EV389" s="100"/>
      <c r="EW389" s="100"/>
      <c r="EX389" s="100"/>
      <c r="EY389" s="100"/>
      <c r="EZ389" s="100"/>
      <c r="FA389" s="100"/>
      <c r="FB389" s="100"/>
      <c r="FC389" s="100"/>
      <c r="FD389" s="100"/>
      <c r="FE389" s="100"/>
      <c r="FF389" s="100"/>
      <c r="FG389" s="100"/>
      <c r="FH389" s="100"/>
      <c r="FI389" s="100"/>
      <c r="FJ389" s="100"/>
      <c r="FK389" s="100"/>
      <c r="FL389" s="100"/>
      <c r="FM389" s="100"/>
      <c r="FN389" s="100"/>
      <c r="FO389" s="100"/>
      <c r="FP389" s="100"/>
      <c r="FQ389" s="100"/>
      <c r="FR389" s="100"/>
      <c r="FS389" s="100"/>
      <c r="FT389" s="100"/>
      <c r="FU389" s="100"/>
      <c r="FV389" s="100"/>
      <c r="FW389" s="100"/>
      <c r="FX389" s="100"/>
      <c r="FY389" s="100"/>
      <c r="FZ389" s="100"/>
      <c r="GA389" s="100"/>
      <c r="GB389" s="100"/>
      <c r="GC389" s="100"/>
      <c r="GD389" s="100"/>
      <c r="GE389" s="100"/>
      <c r="GF389" s="100"/>
      <c r="GG389" s="100"/>
      <c r="GH389" s="100"/>
      <c r="GI389" s="100"/>
      <c r="GJ389" s="100"/>
      <c r="GK389" s="100"/>
      <c r="GL389" s="100"/>
      <c r="GM389" s="100"/>
      <c r="GN389" s="100"/>
      <c r="GO389" s="100"/>
      <c r="GP389" s="100"/>
      <c r="GQ389" s="100"/>
      <c r="GR389" s="100"/>
      <c r="GS389" s="100"/>
      <c r="GT389" s="100"/>
      <c r="GU389" s="100"/>
      <c r="GV389" s="100"/>
      <c r="GW389" s="100"/>
      <c r="GX389" s="100"/>
      <c r="GY389" s="100"/>
      <c r="GZ389" s="100"/>
      <c r="HA389" s="100"/>
      <c r="HB389" s="100"/>
      <c r="HC389" s="100"/>
      <c r="HD389" s="100"/>
      <c r="HE389" s="100"/>
      <c r="HF389" s="100"/>
      <c r="HG389" s="100"/>
      <c r="HH389" s="100"/>
      <c r="HI389" s="100"/>
      <c r="HJ389" s="100"/>
      <c r="HK389" s="100"/>
      <c r="HL389" s="100"/>
      <c r="HM389" s="100"/>
      <c r="HN389" s="100"/>
      <c r="HO389" s="100"/>
      <c r="HP389" s="100"/>
      <c r="HQ389" s="100"/>
      <c r="HR389" s="100"/>
      <c r="HS389" s="100"/>
      <c r="HT389" s="100"/>
      <c r="HU389" s="100"/>
      <c r="HV389" s="100"/>
      <c r="HW389" s="100"/>
      <c r="HX389" s="100"/>
      <c r="HY389" s="100"/>
      <c r="HZ389" s="100"/>
      <c r="IA389" s="100"/>
      <c r="IB389" s="100"/>
      <c r="IC389" s="100"/>
      <c r="ID389" s="100"/>
      <c r="IE389" s="100"/>
      <c r="IF389" s="100"/>
      <c r="IG389" s="100"/>
      <c r="IH389" s="100"/>
      <c r="II389" s="100"/>
      <c r="IJ389" s="100"/>
      <c r="IK389" s="100"/>
      <c r="IL389" s="100"/>
      <c r="IM389" s="100"/>
      <c r="IN389" s="100"/>
    </row>
    <row r="390" spans="1:248" ht="21">
      <c r="A390" s="225"/>
      <c r="B390" s="137"/>
      <c r="C390" s="137"/>
      <c r="D390" s="137"/>
      <c r="E390" s="137"/>
      <c r="F390" s="111"/>
      <c r="G390" s="111"/>
      <c r="H390" s="272"/>
      <c r="I390" s="111"/>
      <c r="J390" s="111"/>
      <c r="K390" s="272"/>
      <c r="L390" s="273"/>
      <c r="M390" s="274"/>
      <c r="N390" s="137"/>
      <c r="O390" s="137"/>
      <c r="P390" s="133"/>
      <c r="Q390" s="133"/>
      <c r="R390" s="133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  <c r="CW390" s="100"/>
      <c r="CX390" s="100"/>
      <c r="CY390" s="100"/>
      <c r="CZ390" s="100"/>
      <c r="DA390" s="100"/>
      <c r="DB390" s="100"/>
      <c r="DC390" s="100"/>
      <c r="DD390" s="100"/>
      <c r="DE390" s="100"/>
      <c r="DF390" s="100"/>
      <c r="DG390" s="100"/>
      <c r="DH390" s="100"/>
      <c r="DI390" s="100"/>
      <c r="DJ390" s="100"/>
      <c r="DK390" s="100"/>
      <c r="DL390" s="100"/>
      <c r="DM390" s="100"/>
      <c r="DN390" s="100"/>
      <c r="DO390" s="100"/>
      <c r="DP390" s="100"/>
      <c r="DQ390" s="100"/>
      <c r="DR390" s="100"/>
      <c r="DS390" s="100"/>
      <c r="DT390" s="100"/>
      <c r="DU390" s="100"/>
      <c r="DV390" s="100"/>
      <c r="DW390" s="100"/>
      <c r="DX390" s="100"/>
      <c r="DY390" s="100"/>
      <c r="DZ390" s="100"/>
      <c r="EA390" s="100"/>
      <c r="EB390" s="100"/>
      <c r="EC390" s="100"/>
      <c r="ED390" s="100"/>
      <c r="EE390" s="100"/>
      <c r="EF390" s="100"/>
      <c r="EG390" s="100"/>
      <c r="EH390" s="100"/>
      <c r="EI390" s="100"/>
      <c r="EJ390" s="100"/>
      <c r="EK390" s="100"/>
      <c r="EL390" s="100"/>
      <c r="EM390" s="100"/>
      <c r="EN390" s="100"/>
      <c r="EO390" s="100"/>
      <c r="EP390" s="100"/>
      <c r="EQ390" s="100"/>
      <c r="ER390" s="100"/>
      <c r="ES390" s="100"/>
      <c r="ET390" s="100"/>
      <c r="EU390" s="100"/>
      <c r="EV390" s="100"/>
      <c r="EW390" s="100"/>
      <c r="EX390" s="100"/>
      <c r="EY390" s="100"/>
      <c r="EZ390" s="100"/>
      <c r="FA390" s="100"/>
      <c r="FB390" s="100"/>
      <c r="FC390" s="100"/>
      <c r="FD390" s="100"/>
      <c r="FE390" s="100"/>
      <c r="FF390" s="100"/>
      <c r="FG390" s="100"/>
      <c r="FH390" s="100"/>
      <c r="FI390" s="100"/>
      <c r="FJ390" s="100"/>
      <c r="FK390" s="100"/>
      <c r="FL390" s="100"/>
      <c r="FM390" s="100"/>
      <c r="FN390" s="100"/>
      <c r="FO390" s="100"/>
      <c r="FP390" s="100"/>
      <c r="FQ390" s="100"/>
      <c r="FR390" s="100"/>
      <c r="FS390" s="100"/>
      <c r="FT390" s="100"/>
      <c r="FU390" s="100"/>
      <c r="FV390" s="100"/>
      <c r="FW390" s="100"/>
      <c r="FX390" s="100"/>
      <c r="FY390" s="100"/>
      <c r="FZ390" s="100"/>
      <c r="GA390" s="100"/>
      <c r="GB390" s="100"/>
      <c r="GC390" s="100"/>
      <c r="GD390" s="100"/>
      <c r="GE390" s="100"/>
      <c r="GF390" s="100"/>
      <c r="GG390" s="100"/>
      <c r="GH390" s="100"/>
      <c r="GI390" s="100"/>
      <c r="GJ390" s="100"/>
      <c r="GK390" s="100"/>
      <c r="GL390" s="100"/>
      <c r="GM390" s="100"/>
      <c r="GN390" s="100"/>
      <c r="GO390" s="100"/>
      <c r="GP390" s="100"/>
      <c r="GQ390" s="100"/>
      <c r="GR390" s="100"/>
      <c r="GS390" s="100"/>
      <c r="GT390" s="100"/>
      <c r="GU390" s="100"/>
      <c r="GV390" s="100"/>
      <c r="GW390" s="100"/>
      <c r="GX390" s="100"/>
      <c r="GY390" s="100"/>
      <c r="GZ390" s="100"/>
      <c r="HA390" s="100"/>
      <c r="HB390" s="100"/>
      <c r="HC390" s="100"/>
      <c r="HD390" s="100"/>
      <c r="HE390" s="100"/>
      <c r="HF390" s="100"/>
      <c r="HG390" s="100"/>
      <c r="HH390" s="100"/>
      <c r="HI390" s="100"/>
      <c r="HJ390" s="100"/>
      <c r="HK390" s="100"/>
      <c r="HL390" s="100"/>
      <c r="HM390" s="100"/>
      <c r="HN390" s="100"/>
      <c r="HO390" s="100"/>
      <c r="HP390" s="100"/>
      <c r="HQ390" s="100"/>
      <c r="HR390" s="100"/>
      <c r="HS390" s="100"/>
      <c r="HT390" s="100"/>
      <c r="HU390" s="100"/>
      <c r="HV390" s="100"/>
      <c r="HW390" s="100"/>
      <c r="HX390" s="100"/>
      <c r="HY390" s="100"/>
      <c r="HZ390" s="100"/>
      <c r="IA390" s="100"/>
      <c r="IB390" s="100"/>
      <c r="IC390" s="100"/>
      <c r="ID390" s="100"/>
      <c r="IE390" s="100"/>
      <c r="IF390" s="100"/>
      <c r="IG390" s="100"/>
      <c r="IH390" s="100"/>
      <c r="II390" s="100"/>
      <c r="IJ390" s="100"/>
      <c r="IK390" s="100"/>
      <c r="IL390" s="100"/>
      <c r="IM390" s="100"/>
      <c r="IN390" s="100"/>
    </row>
    <row r="391" spans="1:248" ht="102">
      <c r="A391" s="229">
        <v>213</v>
      </c>
      <c r="B391" s="316" t="s">
        <v>307</v>
      </c>
      <c r="C391" s="316" t="s">
        <v>902</v>
      </c>
      <c r="D391" s="316" t="s">
        <v>1182</v>
      </c>
      <c r="E391" s="316">
        <v>5</v>
      </c>
      <c r="F391" s="317" t="s">
        <v>2053</v>
      </c>
      <c r="G391" s="317"/>
      <c r="H391" s="317"/>
      <c r="I391" s="318" t="s">
        <v>184</v>
      </c>
      <c r="J391" s="317" t="s">
        <v>179</v>
      </c>
      <c r="K391" s="319">
        <v>1.75</v>
      </c>
      <c r="L391" s="320">
        <v>0.0583</v>
      </c>
      <c r="M391" s="319">
        <v>2.46</v>
      </c>
      <c r="N391" s="321">
        <v>2.46</v>
      </c>
      <c r="O391" s="322">
        <v>1.75</v>
      </c>
      <c r="P391" s="135">
        <v>1</v>
      </c>
      <c r="Q391" s="136"/>
      <c r="R391" s="136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  <c r="CW391" s="100"/>
      <c r="CX391" s="100"/>
      <c r="CY391" s="100"/>
      <c r="CZ391" s="100"/>
      <c r="DA391" s="100"/>
      <c r="DB391" s="100"/>
      <c r="DC391" s="100"/>
      <c r="DD391" s="100"/>
      <c r="DE391" s="100"/>
      <c r="DF391" s="100"/>
      <c r="DG391" s="100"/>
      <c r="DH391" s="100"/>
      <c r="DI391" s="100"/>
      <c r="DJ391" s="100"/>
      <c r="DK391" s="100"/>
      <c r="DL391" s="100"/>
      <c r="DM391" s="100"/>
      <c r="DN391" s="100"/>
      <c r="DO391" s="100"/>
      <c r="DP391" s="100"/>
      <c r="DQ391" s="100"/>
      <c r="DR391" s="100"/>
      <c r="DS391" s="100"/>
      <c r="DT391" s="100"/>
      <c r="DU391" s="100"/>
      <c r="DV391" s="100"/>
      <c r="DW391" s="100"/>
      <c r="DX391" s="100"/>
      <c r="DY391" s="100"/>
      <c r="DZ391" s="100"/>
      <c r="EA391" s="100"/>
      <c r="EB391" s="100"/>
      <c r="EC391" s="100"/>
      <c r="ED391" s="100"/>
      <c r="EE391" s="100"/>
      <c r="EF391" s="100"/>
      <c r="EG391" s="100"/>
      <c r="EH391" s="100"/>
      <c r="EI391" s="100"/>
      <c r="EJ391" s="100"/>
      <c r="EK391" s="100"/>
      <c r="EL391" s="100"/>
      <c r="EM391" s="100"/>
      <c r="EN391" s="100"/>
      <c r="EO391" s="100"/>
      <c r="EP391" s="100"/>
      <c r="EQ391" s="100"/>
      <c r="ER391" s="100"/>
      <c r="ES391" s="100"/>
      <c r="ET391" s="100"/>
      <c r="EU391" s="100"/>
      <c r="EV391" s="100"/>
      <c r="EW391" s="100"/>
      <c r="EX391" s="100"/>
      <c r="EY391" s="100"/>
      <c r="EZ391" s="100"/>
      <c r="FA391" s="100"/>
      <c r="FB391" s="100"/>
      <c r="FC391" s="100"/>
      <c r="FD391" s="100"/>
      <c r="FE391" s="100"/>
      <c r="FF391" s="100"/>
      <c r="FG391" s="100"/>
      <c r="FH391" s="100"/>
      <c r="FI391" s="100"/>
      <c r="FJ391" s="100"/>
      <c r="FK391" s="100"/>
      <c r="FL391" s="100"/>
      <c r="FM391" s="100"/>
      <c r="FN391" s="100"/>
      <c r="FO391" s="100"/>
      <c r="FP391" s="100"/>
      <c r="FQ391" s="100"/>
      <c r="FR391" s="100"/>
      <c r="FS391" s="100"/>
      <c r="FT391" s="100"/>
      <c r="FU391" s="100"/>
      <c r="FV391" s="100"/>
      <c r="FW391" s="100"/>
      <c r="FX391" s="100"/>
      <c r="FY391" s="100"/>
      <c r="FZ391" s="100"/>
      <c r="GA391" s="100"/>
      <c r="GB391" s="100"/>
      <c r="GC391" s="100"/>
      <c r="GD391" s="100"/>
      <c r="GE391" s="100"/>
      <c r="GF391" s="100"/>
      <c r="GG391" s="100"/>
      <c r="GH391" s="100"/>
      <c r="GI391" s="100"/>
      <c r="GJ391" s="100"/>
      <c r="GK391" s="100"/>
      <c r="GL391" s="100"/>
      <c r="GM391" s="100"/>
      <c r="GN391" s="100"/>
      <c r="GO391" s="100"/>
      <c r="GP391" s="100"/>
      <c r="GQ391" s="100"/>
      <c r="GR391" s="100"/>
      <c r="GS391" s="100"/>
      <c r="GT391" s="100"/>
      <c r="GU391" s="100"/>
      <c r="GV391" s="100"/>
      <c r="GW391" s="100"/>
      <c r="GX391" s="100"/>
      <c r="GY391" s="100"/>
      <c r="GZ391" s="100"/>
      <c r="HA391" s="100"/>
      <c r="HB391" s="100"/>
      <c r="HC391" s="100"/>
      <c r="HD391" s="100"/>
      <c r="HE391" s="100"/>
      <c r="HF391" s="100"/>
      <c r="HG391" s="100"/>
      <c r="HH391" s="100"/>
      <c r="HI391" s="100"/>
      <c r="HJ391" s="100"/>
      <c r="HK391" s="100"/>
      <c r="HL391" s="100"/>
      <c r="HM391" s="100"/>
      <c r="HN391" s="100"/>
      <c r="HO391" s="100"/>
      <c r="HP391" s="100"/>
      <c r="HQ391" s="100"/>
      <c r="HR391" s="100"/>
      <c r="HS391" s="100"/>
      <c r="HT391" s="100"/>
      <c r="HU391" s="100"/>
      <c r="HV391" s="100"/>
      <c r="HW391" s="100"/>
      <c r="HX391" s="100"/>
      <c r="HY391" s="100"/>
      <c r="HZ391" s="100"/>
      <c r="IA391" s="100"/>
      <c r="IB391" s="100"/>
      <c r="IC391" s="100"/>
      <c r="ID391" s="100"/>
      <c r="IE391" s="100"/>
      <c r="IF391" s="100"/>
      <c r="IG391" s="100"/>
      <c r="IH391" s="100"/>
      <c r="II391" s="100"/>
      <c r="IJ391" s="100"/>
      <c r="IK391" s="100"/>
      <c r="IL391" s="100"/>
      <c r="IM391" s="100"/>
      <c r="IN391" s="100"/>
    </row>
    <row r="392" spans="1:248" ht="21">
      <c r="A392" s="225"/>
      <c r="B392" s="137"/>
      <c r="C392" s="137"/>
      <c r="D392" s="137"/>
      <c r="E392" s="137"/>
      <c r="F392" s="111"/>
      <c r="G392" s="111"/>
      <c r="H392" s="272"/>
      <c r="I392" s="137"/>
      <c r="J392" s="111"/>
      <c r="K392" s="272"/>
      <c r="L392" s="273"/>
      <c r="M392" s="274"/>
      <c r="N392" s="411"/>
      <c r="O392" s="137"/>
      <c r="P392" s="133"/>
      <c r="Q392" s="133"/>
      <c r="R392" s="133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  <c r="CW392" s="100"/>
      <c r="CX392" s="100"/>
      <c r="CY392" s="100"/>
      <c r="CZ392" s="100"/>
      <c r="DA392" s="100"/>
      <c r="DB392" s="100"/>
      <c r="DC392" s="100"/>
      <c r="DD392" s="100"/>
      <c r="DE392" s="100"/>
      <c r="DF392" s="100"/>
      <c r="DG392" s="100"/>
      <c r="DH392" s="100"/>
      <c r="DI392" s="100"/>
      <c r="DJ392" s="100"/>
      <c r="DK392" s="100"/>
      <c r="DL392" s="100"/>
      <c r="DM392" s="100"/>
      <c r="DN392" s="100"/>
      <c r="DO392" s="100"/>
      <c r="DP392" s="100"/>
      <c r="DQ392" s="100"/>
      <c r="DR392" s="100"/>
      <c r="DS392" s="100"/>
      <c r="DT392" s="100"/>
      <c r="DU392" s="100"/>
      <c r="DV392" s="100"/>
      <c r="DW392" s="100"/>
      <c r="DX392" s="100"/>
      <c r="DY392" s="100"/>
      <c r="DZ392" s="100"/>
      <c r="EA392" s="100"/>
      <c r="EB392" s="100"/>
      <c r="EC392" s="100"/>
      <c r="ED392" s="100"/>
      <c r="EE392" s="100"/>
      <c r="EF392" s="100"/>
      <c r="EG392" s="100"/>
      <c r="EH392" s="100"/>
      <c r="EI392" s="100"/>
      <c r="EJ392" s="100"/>
      <c r="EK392" s="100"/>
      <c r="EL392" s="100"/>
      <c r="EM392" s="100"/>
      <c r="EN392" s="100"/>
      <c r="EO392" s="100"/>
      <c r="EP392" s="100"/>
      <c r="EQ392" s="100"/>
      <c r="ER392" s="100"/>
      <c r="ES392" s="100"/>
      <c r="ET392" s="100"/>
      <c r="EU392" s="100"/>
      <c r="EV392" s="100"/>
      <c r="EW392" s="100"/>
      <c r="EX392" s="100"/>
      <c r="EY392" s="100"/>
      <c r="EZ392" s="100"/>
      <c r="FA392" s="100"/>
      <c r="FB392" s="100"/>
      <c r="FC392" s="100"/>
      <c r="FD392" s="100"/>
      <c r="FE392" s="100"/>
      <c r="FF392" s="100"/>
      <c r="FG392" s="100"/>
      <c r="FH392" s="100"/>
      <c r="FI392" s="100"/>
      <c r="FJ392" s="100"/>
      <c r="FK392" s="100"/>
      <c r="FL392" s="100"/>
      <c r="FM392" s="100"/>
      <c r="FN392" s="100"/>
      <c r="FO392" s="100"/>
      <c r="FP392" s="100"/>
      <c r="FQ392" s="100"/>
      <c r="FR392" s="100"/>
      <c r="FS392" s="100"/>
      <c r="FT392" s="100"/>
      <c r="FU392" s="100"/>
      <c r="FV392" s="100"/>
      <c r="FW392" s="100"/>
      <c r="FX392" s="100"/>
      <c r="FY392" s="100"/>
      <c r="FZ392" s="100"/>
      <c r="GA392" s="100"/>
      <c r="GB392" s="100"/>
      <c r="GC392" s="100"/>
      <c r="GD392" s="100"/>
      <c r="GE392" s="100"/>
      <c r="GF392" s="100"/>
      <c r="GG392" s="100"/>
      <c r="GH392" s="100"/>
      <c r="GI392" s="100"/>
      <c r="GJ392" s="100"/>
      <c r="GK392" s="100"/>
      <c r="GL392" s="100"/>
      <c r="GM392" s="100"/>
      <c r="GN392" s="100"/>
      <c r="GO392" s="100"/>
      <c r="GP392" s="100"/>
      <c r="GQ392" s="100"/>
      <c r="GR392" s="100"/>
      <c r="GS392" s="100"/>
      <c r="GT392" s="100"/>
      <c r="GU392" s="100"/>
      <c r="GV392" s="100"/>
      <c r="GW392" s="100"/>
      <c r="GX392" s="100"/>
      <c r="GY392" s="100"/>
      <c r="GZ392" s="100"/>
      <c r="HA392" s="100"/>
      <c r="HB392" s="100"/>
      <c r="HC392" s="100"/>
      <c r="HD392" s="100"/>
      <c r="HE392" s="100"/>
      <c r="HF392" s="100"/>
      <c r="HG392" s="100"/>
      <c r="HH392" s="100"/>
      <c r="HI392" s="100"/>
      <c r="HJ392" s="100"/>
      <c r="HK392" s="100"/>
      <c r="HL392" s="100"/>
      <c r="HM392" s="100"/>
      <c r="HN392" s="100"/>
      <c r="HO392" s="100"/>
      <c r="HP392" s="100"/>
      <c r="HQ392" s="100"/>
      <c r="HR392" s="100"/>
      <c r="HS392" s="100"/>
      <c r="HT392" s="100"/>
      <c r="HU392" s="100"/>
      <c r="HV392" s="100"/>
      <c r="HW392" s="100"/>
      <c r="HX392" s="100"/>
      <c r="HY392" s="100"/>
      <c r="HZ392" s="100"/>
      <c r="IA392" s="100"/>
      <c r="IB392" s="100"/>
      <c r="IC392" s="100"/>
      <c r="ID392" s="100"/>
      <c r="IE392" s="100"/>
      <c r="IF392" s="100"/>
      <c r="IG392" s="100"/>
      <c r="IH392" s="100"/>
      <c r="II392" s="100"/>
      <c r="IJ392" s="100"/>
      <c r="IK392" s="100"/>
      <c r="IL392" s="100"/>
      <c r="IM392" s="100"/>
      <c r="IN392" s="100"/>
    </row>
    <row r="393" spans="1:248" ht="105">
      <c r="A393" s="222">
        <v>214</v>
      </c>
      <c r="B393" s="254" t="s">
        <v>87</v>
      </c>
      <c r="C393" s="254" t="s">
        <v>903</v>
      </c>
      <c r="D393" s="254" t="s">
        <v>282</v>
      </c>
      <c r="E393" s="254">
        <v>1700</v>
      </c>
      <c r="F393" s="96" t="s">
        <v>1390</v>
      </c>
      <c r="G393" s="96"/>
      <c r="H393" s="96"/>
      <c r="I393" s="254" t="s">
        <v>157</v>
      </c>
      <c r="J393" s="254" t="s">
        <v>147</v>
      </c>
      <c r="K393" s="254">
        <v>3.99</v>
      </c>
      <c r="L393" s="281">
        <f>K393/10</f>
        <v>0.399</v>
      </c>
      <c r="M393" s="254">
        <v>4.64</v>
      </c>
      <c r="N393" s="412"/>
      <c r="O393" s="254">
        <v>3.99</v>
      </c>
      <c r="P393" s="115">
        <v>1</v>
      </c>
      <c r="Q393" s="116"/>
      <c r="R393" s="116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  <c r="CW393" s="100"/>
      <c r="CX393" s="100"/>
      <c r="CY393" s="100"/>
      <c r="CZ393" s="100"/>
      <c r="DA393" s="100"/>
      <c r="DB393" s="100"/>
      <c r="DC393" s="100"/>
      <c r="DD393" s="100"/>
      <c r="DE393" s="100"/>
      <c r="DF393" s="100"/>
      <c r="DG393" s="100"/>
      <c r="DH393" s="100"/>
      <c r="DI393" s="100"/>
      <c r="DJ393" s="100"/>
      <c r="DK393" s="100"/>
      <c r="DL393" s="100"/>
      <c r="DM393" s="100"/>
      <c r="DN393" s="100"/>
      <c r="DO393" s="100"/>
      <c r="DP393" s="100"/>
      <c r="DQ393" s="100"/>
      <c r="DR393" s="100"/>
      <c r="DS393" s="100"/>
      <c r="DT393" s="100"/>
      <c r="DU393" s="100"/>
      <c r="DV393" s="100"/>
      <c r="DW393" s="100"/>
      <c r="DX393" s="100"/>
      <c r="DY393" s="100"/>
      <c r="DZ393" s="100"/>
      <c r="EA393" s="100"/>
      <c r="EB393" s="100"/>
      <c r="EC393" s="100"/>
      <c r="ED393" s="100"/>
      <c r="EE393" s="100"/>
      <c r="EF393" s="100"/>
      <c r="EG393" s="100"/>
      <c r="EH393" s="100"/>
      <c r="EI393" s="100"/>
      <c r="EJ393" s="100"/>
      <c r="EK393" s="100"/>
      <c r="EL393" s="100"/>
      <c r="EM393" s="100"/>
      <c r="EN393" s="100"/>
      <c r="EO393" s="100"/>
      <c r="EP393" s="100"/>
      <c r="EQ393" s="100"/>
      <c r="ER393" s="100"/>
      <c r="ES393" s="100"/>
      <c r="ET393" s="100"/>
      <c r="EU393" s="100"/>
      <c r="EV393" s="100"/>
      <c r="EW393" s="100"/>
      <c r="EX393" s="100"/>
      <c r="EY393" s="100"/>
      <c r="EZ393" s="100"/>
      <c r="FA393" s="100"/>
      <c r="FB393" s="100"/>
      <c r="FC393" s="100"/>
      <c r="FD393" s="100"/>
      <c r="FE393" s="100"/>
      <c r="FF393" s="100"/>
      <c r="FG393" s="100"/>
      <c r="FH393" s="100"/>
      <c r="FI393" s="100"/>
      <c r="FJ393" s="100"/>
      <c r="FK393" s="100"/>
      <c r="FL393" s="100"/>
      <c r="FM393" s="100"/>
      <c r="FN393" s="100"/>
      <c r="FO393" s="100"/>
      <c r="FP393" s="100"/>
      <c r="FQ393" s="100"/>
      <c r="FR393" s="100"/>
      <c r="FS393" s="100"/>
      <c r="FT393" s="100"/>
      <c r="FU393" s="100"/>
      <c r="FV393" s="100"/>
      <c r="FW393" s="100"/>
      <c r="FX393" s="100"/>
      <c r="FY393" s="100"/>
      <c r="FZ393" s="100"/>
      <c r="GA393" s="100"/>
      <c r="GB393" s="100"/>
      <c r="GC393" s="100"/>
      <c r="GD393" s="100"/>
      <c r="GE393" s="100"/>
      <c r="GF393" s="100"/>
      <c r="GG393" s="100"/>
      <c r="GH393" s="100"/>
      <c r="GI393" s="100"/>
      <c r="GJ393" s="100"/>
      <c r="GK393" s="100"/>
      <c r="GL393" s="100"/>
      <c r="GM393" s="100"/>
      <c r="GN393" s="100"/>
      <c r="GO393" s="100"/>
      <c r="GP393" s="100"/>
      <c r="GQ393" s="100"/>
      <c r="GR393" s="100"/>
      <c r="GS393" s="100"/>
      <c r="GT393" s="100"/>
      <c r="GU393" s="100"/>
      <c r="GV393" s="100"/>
      <c r="GW393" s="100"/>
      <c r="GX393" s="100"/>
      <c r="GY393" s="100"/>
      <c r="GZ393" s="100"/>
      <c r="HA393" s="100"/>
      <c r="HB393" s="100"/>
      <c r="HC393" s="100"/>
      <c r="HD393" s="100"/>
      <c r="HE393" s="100"/>
      <c r="HF393" s="100"/>
      <c r="HG393" s="100"/>
      <c r="HH393" s="100"/>
      <c r="HI393" s="100"/>
      <c r="HJ393" s="100"/>
      <c r="HK393" s="100"/>
      <c r="HL393" s="100"/>
      <c r="HM393" s="100"/>
      <c r="HN393" s="100"/>
      <c r="HO393" s="100"/>
      <c r="HP393" s="100"/>
      <c r="HQ393" s="100"/>
      <c r="HR393" s="100"/>
      <c r="HS393" s="100"/>
      <c r="HT393" s="100"/>
      <c r="HU393" s="100"/>
      <c r="HV393" s="100"/>
      <c r="HW393" s="100"/>
      <c r="HX393" s="100"/>
      <c r="HY393" s="100"/>
      <c r="HZ393" s="100"/>
      <c r="IA393" s="100"/>
      <c r="IB393" s="100"/>
      <c r="IC393" s="100"/>
      <c r="ID393" s="100"/>
      <c r="IE393" s="100"/>
      <c r="IF393" s="100"/>
      <c r="IG393" s="100"/>
      <c r="IH393" s="100"/>
      <c r="II393" s="100"/>
      <c r="IJ393" s="100"/>
      <c r="IK393" s="100"/>
      <c r="IL393" s="100"/>
      <c r="IM393" s="100"/>
      <c r="IN393" s="100"/>
    </row>
    <row r="394" spans="1:248" ht="21">
      <c r="A394" s="225"/>
      <c r="B394" s="137"/>
      <c r="C394" s="137"/>
      <c r="D394" s="137"/>
      <c r="E394" s="137"/>
      <c r="F394" s="111"/>
      <c r="G394" s="111"/>
      <c r="H394" s="272"/>
      <c r="I394" s="111"/>
      <c r="J394" s="111"/>
      <c r="K394" s="272"/>
      <c r="L394" s="273"/>
      <c r="M394" s="274"/>
      <c r="N394" s="137"/>
      <c r="O394" s="137"/>
      <c r="P394" s="133"/>
      <c r="Q394" s="133"/>
      <c r="R394" s="133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  <c r="CW394" s="100"/>
      <c r="CX394" s="100"/>
      <c r="CY394" s="100"/>
      <c r="CZ394" s="100"/>
      <c r="DA394" s="100"/>
      <c r="DB394" s="100"/>
      <c r="DC394" s="100"/>
      <c r="DD394" s="100"/>
      <c r="DE394" s="100"/>
      <c r="DF394" s="100"/>
      <c r="DG394" s="100"/>
      <c r="DH394" s="100"/>
      <c r="DI394" s="100"/>
      <c r="DJ394" s="100"/>
      <c r="DK394" s="100"/>
      <c r="DL394" s="100"/>
      <c r="DM394" s="100"/>
      <c r="DN394" s="100"/>
      <c r="DO394" s="100"/>
      <c r="DP394" s="100"/>
      <c r="DQ394" s="100"/>
      <c r="DR394" s="100"/>
      <c r="DS394" s="100"/>
      <c r="DT394" s="100"/>
      <c r="DU394" s="100"/>
      <c r="DV394" s="100"/>
      <c r="DW394" s="100"/>
      <c r="DX394" s="100"/>
      <c r="DY394" s="100"/>
      <c r="DZ394" s="100"/>
      <c r="EA394" s="100"/>
      <c r="EB394" s="100"/>
      <c r="EC394" s="100"/>
      <c r="ED394" s="100"/>
      <c r="EE394" s="100"/>
      <c r="EF394" s="100"/>
      <c r="EG394" s="100"/>
      <c r="EH394" s="100"/>
      <c r="EI394" s="100"/>
      <c r="EJ394" s="100"/>
      <c r="EK394" s="100"/>
      <c r="EL394" s="100"/>
      <c r="EM394" s="100"/>
      <c r="EN394" s="100"/>
      <c r="EO394" s="100"/>
      <c r="EP394" s="100"/>
      <c r="EQ394" s="100"/>
      <c r="ER394" s="100"/>
      <c r="ES394" s="100"/>
      <c r="ET394" s="100"/>
      <c r="EU394" s="100"/>
      <c r="EV394" s="100"/>
      <c r="EW394" s="100"/>
      <c r="EX394" s="100"/>
      <c r="EY394" s="100"/>
      <c r="EZ394" s="100"/>
      <c r="FA394" s="100"/>
      <c r="FB394" s="100"/>
      <c r="FC394" s="100"/>
      <c r="FD394" s="100"/>
      <c r="FE394" s="100"/>
      <c r="FF394" s="100"/>
      <c r="FG394" s="100"/>
      <c r="FH394" s="100"/>
      <c r="FI394" s="100"/>
      <c r="FJ394" s="100"/>
      <c r="FK394" s="100"/>
      <c r="FL394" s="100"/>
      <c r="FM394" s="100"/>
      <c r="FN394" s="100"/>
      <c r="FO394" s="100"/>
      <c r="FP394" s="100"/>
      <c r="FQ394" s="100"/>
      <c r="FR394" s="100"/>
      <c r="FS394" s="100"/>
      <c r="FT394" s="100"/>
      <c r="FU394" s="100"/>
      <c r="FV394" s="100"/>
      <c r="FW394" s="100"/>
      <c r="FX394" s="100"/>
      <c r="FY394" s="100"/>
      <c r="FZ394" s="100"/>
      <c r="GA394" s="100"/>
      <c r="GB394" s="100"/>
      <c r="GC394" s="100"/>
      <c r="GD394" s="100"/>
      <c r="GE394" s="100"/>
      <c r="GF394" s="100"/>
      <c r="GG394" s="100"/>
      <c r="GH394" s="100"/>
      <c r="GI394" s="100"/>
      <c r="GJ394" s="100"/>
      <c r="GK394" s="100"/>
      <c r="GL394" s="100"/>
      <c r="GM394" s="100"/>
      <c r="GN394" s="100"/>
      <c r="GO394" s="100"/>
      <c r="GP394" s="100"/>
      <c r="GQ394" s="100"/>
      <c r="GR394" s="100"/>
      <c r="GS394" s="100"/>
      <c r="GT394" s="100"/>
      <c r="GU394" s="100"/>
      <c r="GV394" s="100"/>
      <c r="GW394" s="100"/>
      <c r="GX394" s="100"/>
      <c r="GY394" s="100"/>
      <c r="GZ394" s="100"/>
      <c r="HA394" s="100"/>
      <c r="HB394" s="100"/>
      <c r="HC394" s="100"/>
      <c r="HD394" s="100"/>
      <c r="HE394" s="100"/>
      <c r="HF394" s="100"/>
      <c r="HG394" s="100"/>
      <c r="HH394" s="100"/>
      <c r="HI394" s="100"/>
      <c r="HJ394" s="100"/>
      <c r="HK394" s="100"/>
      <c r="HL394" s="100"/>
      <c r="HM394" s="100"/>
      <c r="HN394" s="100"/>
      <c r="HO394" s="100"/>
      <c r="HP394" s="100"/>
      <c r="HQ394" s="100"/>
      <c r="HR394" s="100"/>
      <c r="HS394" s="100"/>
      <c r="HT394" s="100"/>
      <c r="HU394" s="100"/>
      <c r="HV394" s="100"/>
      <c r="HW394" s="100"/>
      <c r="HX394" s="100"/>
      <c r="HY394" s="100"/>
      <c r="HZ394" s="100"/>
      <c r="IA394" s="100"/>
      <c r="IB394" s="100"/>
      <c r="IC394" s="100"/>
      <c r="ID394" s="100"/>
      <c r="IE394" s="100"/>
      <c r="IF394" s="100"/>
      <c r="IG394" s="100"/>
      <c r="IH394" s="100"/>
      <c r="II394" s="100"/>
      <c r="IJ394" s="100"/>
      <c r="IK394" s="100"/>
      <c r="IL394" s="100"/>
      <c r="IM394" s="100"/>
      <c r="IN394" s="100"/>
    </row>
    <row r="395" spans="1:248" ht="60.75">
      <c r="A395" s="227">
        <v>215</v>
      </c>
      <c r="B395" s="283" t="s">
        <v>87</v>
      </c>
      <c r="C395" s="283" t="s">
        <v>903</v>
      </c>
      <c r="D395" s="283" t="s">
        <v>292</v>
      </c>
      <c r="E395" s="283">
        <v>20</v>
      </c>
      <c r="F395" s="284" t="s">
        <v>2054</v>
      </c>
      <c r="G395" s="284"/>
      <c r="H395" s="284"/>
      <c r="I395" s="285" t="s">
        <v>184</v>
      </c>
      <c r="J395" s="284" t="s">
        <v>179</v>
      </c>
      <c r="K395" s="286">
        <v>0.55</v>
      </c>
      <c r="L395" s="287">
        <v>0.0458</v>
      </c>
      <c r="M395" s="286">
        <v>0.57</v>
      </c>
      <c r="N395" s="288">
        <v>0.57</v>
      </c>
      <c r="O395" s="289">
        <v>0.55</v>
      </c>
      <c r="P395" s="94">
        <v>1</v>
      </c>
      <c r="Q395" s="94"/>
      <c r="R395" s="94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  <c r="CW395" s="100"/>
      <c r="CX395" s="100"/>
      <c r="CY395" s="100"/>
      <c r="CZ395" s="100"/>
      <c r="DA395" s="100"/>
      <c r="DB395" s="100"/>
      <c r="DC395" s="100"/>
      <c r="DD395" s="100"/>
      <c r="DE395" s="100"/>
      <c r="DF395" s="100"/>
      <c r="DG395" s="100"/>
      <c r="DH395" s="100"/>
      <c r="DI395" s="100"/>
      <c r="DJ395" s="100"/>
      <c r="DK395" s="100"/>
      <c r="DL395" s="100"/>
      <c r="DM395" s="100"/>
      <c r="DN395" s="100"/>
      <c r="DO395" s="100"/>
      <c r="DP395" s="100"/>
      <c r="DQ395" s="100"/>
      <c r="DR395" s="100"/>
      <c r="DS395" s="100"/>
      <c r="DT395" s="100"/>
      <c r="DU395" s="100"/>
      <c r="DV395" s="100"/>
      <c r="DW395" s="100"/>
      <c r="DX395" s="100"/>
      <c r="DY395" s="100"/>
      <c r="DZ395" s="100"/>
      <c r="EA395" s="100"/>
      <c r="EB395" s="100"/>
      <c r="EC395" s="100"/>
      <c r="ED395" s="100"/>
      <c r="EE395" s="100"/>
      <c r="EF395" s="100"/>
      <c r="EG395" s="100"/>
      <c r="EH395" s="100"/>
      <c r="EI395" s="100"/>
      <c r="EJ395" s="100"/>
      <c r="EK395" s="100"/>
      <c r="EL395" s="100"/>
      <c r="EM395" s="100"/>
      <c r="EN395" s="100"/>
      <c r="EO395" s="100"/>
      <c r="EP395" s="100"/>
      <c r="EQ395" s="100"/>
      <c r="ER395" s="100"/>
      <c r="ES395" s="100"/>
      <c r="ET395" s="100"/>
      <c r="EU395" s="100"/>
      <c r="EV395" s="100"/>
      <c r="EW395" s="100"/>
      <c r="EX395" s="100"/>
      <c r="EY395" s="100"/>
      <c r="EZ395" s="100"/>
      <c r="FA395" s="100"/>
      <c r="FB395" s="100"/>
      <c r="FC395" s="100"/>
      <c r="FD395" s="100"/>
      <c r="FE395" s="100"/>
      <c r="FF395" s="100"/>
      <c r="FG395" s="100"/>
      <c r="FH395" s="100"/>
      <c r="FI395" s="100"/>
      <c r="FJ395" s="100"/>
      <c r="FK395" s="100"/>
      <c r="FL395" s="100"/>
      <c r="FM395" s="100"/>
      <c r="FN395" s="100"/>
      <c r="FO395" s="100"/>
      <c r="FP395" s="100"/>
      <c r="FQ395" s="100"/>
      <c r="FR395" s="100"/>
      <c r="FS395" s="100"/>
      <c r="FT395" s="100"/>
      <c r="FU395" s="100"/>
      <c r="FV395" s="100"/>
      <c r="FW395" s="100"/>
      <c r="FX395" s="100"/>
      <c r="FY395" s="100"/>
      <c r="FZ395" s="100"/>
      <c r="GA395" s="100"/>
      <c r="GB395" s="100"/>
      <c r="GC395" s="100"/>
      <c r="GD395" s="100"/>
      <c r="GE395" s="100"/>
      <c r="GF395" s="100"/>
      <c r="GG395" s="100"/>
      <c r="GH395" s="100"/>
      <c r="GI395" s="100"/>
      <c r="GJ395" s="100"/>
      <c r="GK395" s="100"/>
      <c r="GL395" s="100"/>
      <c r="GM395" s="100"/>
      <c r="GN395" s="100"/>
      <c r="GO395" s="100"/>
      <c r="GP395" s="100"/>
      <c r="GQ395" s="100"/>
      <c r="GR395" s="100"/>
      <c r="GS395" s="100"/>
      <c r="GT395" s="100"/>
      <c r="GU395" s="100"/>
      <c r="GV395" s="100"/>
      <c r="GW395" s="100"/>
      <c r="GX395" s="100"/>
      <c r="GY395" s="100"/>
      <c r="GZ395" s="100"/>
      <c r="HA395" s="100"/>
      <c r="HB395" s="100"/>
      <c r="HC395" s="100"/>
      <c r="HD395" s="100"/>
      <c r="HE395" s="100"/>
      <c r="HF395" s="100"/>
      <c r="HG395" s="100"/>
      <c r="HH395" s="100"/>
      <c r="HI395" s="100"/>
      <c r="HJ395" s="100"/>
      <c r="HK395" s="100"/>
      <c r="HL395" s="100"/>
      <c r="HM395" s="100"/>
      <c r="HN395" s="100"/>
      <c r="HO395" s="100"/>
      <c r="HP395" s="100"/>
      <c r="HQ395" s="100"/>
      <c r="HR395" s="100"/>
      <c r="HS395" s="100"/>
      <c r="HT395" s="100"/>
      <c r="HU395" s="100"/>
      <c r="HV395" s="100"/>
      <c r="HW395" s="100"/>
      <c r="HX395" s="100"/>
      <c r="HY395" s="100"/>
      <c r="HZ395" s="100"/>
      <c r="IA395" s="100"/>
      <c r="IB395" s="100"/>
      <c r="IC395" s="100"/>
      <c r="ID395" s="100"/>
      <c r="IE395" s="100"/>
      <c r="IF395" s="100"/>
      <c r="IG395" s="100"/>
      <c r="IH395" s="100"/>
      <c r="II395" s="100"/>
      <c r="IJ395" s="100"/>
      <c r="IK395" s="100"/>
      <c r="IL395" s="100"/>
      <c r="IM395" s="100"/>
      <c r="IN395" s="100"/>
    </row>
    <row r="396" spans="1:248" ht="21">
      <c r="A396" s="225"/>
      <c r="B396" s="137"/>
      <c r="C396" s="137"/>
      <c r="D396" s="137"/>
      <c r="E396" s="137"/>
      <c r="F396" s="111"/>
      <c r="G396" s="111"/>
      <c r="H396" s="272"/>
      <c r="I396" s="111"/>
      <c r="J396" s="111"/>
      <c r="K396" s="272"/>
      <c r="L396" s="273"/>
      <c r="M396" s="274"/>
      <c r="N396" s="411"/>
      <c r="O396" s="137"/>
      <c r="P396" s="133"/>
      <c r="Q396" s="133"/>
      <c r="R396" s="133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  <c r="CW396" s="100"/>
      <c r="CX396" s="100"/>
      <c r="CY396" s="100"/>
      <c r="CZ396" s="100"/>
      <c r="DA396" s="100"/>
      <c r="DB396" s="100"/>
      <c r="DC396" s="100"/>
      <c r="DD396" s="100"/>
      <c r="DE396" s="100"/>
      <c r="DF396" s="100"/>
      <c r="DG396" s="100"/>
      <c r="DH396" s="100"/>
      <c r="DI396" s="100"/>
      <c r="DJ396" s="100"/>
      <c r="DK396" s="100"/>
      <c r="DL396" s="100"/>
      <c r="DM396" s="100"/>
      <c r="DN396" s="100"/>
      <c r="DO396" s="100"/>
      <c r="DP396" s="100"/>
      <c r="DQ396" s="100"/>
      <c r="DR396" s="100"/>
      <c r="DS396" s="100"/>
      <c r="DT396" s="100"/>
      <c r="DU396" s="100"/>
      <c r="DV396" s="100"/>
      <c r="DW396" s="100"/>
      <c r="DX396" s="100"/>
      <c r="DY396" s="100"/>
      <c r="DZ396" s="100"/>
      <c r="EA396" s="100"/>
      <c r="EB396" s="100"/>
      <c r="EC396" s="100"/>
      <c r="ED396" s="100"/>
      <c r="EE396" s="100"/>
      <c r="EF396" s="100"/>
      <c r="EG396" s="100"/>
      <c r="EH396" s="100"/>
      <c r="EI396" s="100"/>
      <c r="EJ396" s="100"/>
      <c r="EK396" s="100"/>
      <c r="EL396" s="100"/>
      <c r="EM396" s="100"/>
      <c r="EN396" s="100"/>
      <c r="EO396" s="100"/>
      <c r="EP396" s="100"/>
      <c r="EQ396" s="100"/>
      <c r="ER396" s="100"/>
      <c r="ES396" s="100"/>
      <c r="ET396" s="100"/>
      <c r="EU396" s="100"/>
      <c r="EV396" s="100"/>
      <c r="EW396" s="100"/>
      <c r="EX396" s="100"/>
      <c r="EY396" s="100"/>
      <c r="EZ396" s="100"/>
      <c r="FA396" s="100"/>
      <c r="FB396" s="100"/>
      <c r="FC396" s="100"/>
      <c r="FD396" s="100"/>
      <c r="FE396" s="100"/>
      <c r="FF396" s="100"/>
      <c r="FG396" s="100"/>
      <c r="FH396" s="100"/>
      <c r="FI396" s="100"/>
      <c r="FJ396" s="100"/>
      <c r="FK396" s="100"/>
      <c r="FL396" s="100"/>
      <c r="FM396" s="100"/>
      <c r="FN396" s="100"/>
      <c r="FO396" s="100"/>
      <c r="FP396" s="100"/>
      <c r="FQ396" s="100"/>
      <c r="FR396" s="100"/>
      <c r="FS396" s="100"/>
      <c r="FT396" s="100"/>
      <c r="FU396" s="100"/>
      <c r="FV396" s="100"/>
      <c r="FW396" s="100"/>
      <c r="FX396" s="100"/>
      <c r="FY396" s="100"/>
      <c r="FZ396" s="100"/>
      <c r="GA396" s="100"/>
      <c r="GB396" s="100"/>
      <c r="GC396" s="100"/>
      <c r="GD396" s="100"/>
      <c r="GE396" s="100"/>
      <c r="GF396" s="100"/>
      <c r="GG396" s="100"/>
      <c r="GH396" s="100"/>
      <c r="GI396" s="100"/>
      <c r="GJ396" s="100"/>
      <c r="GK396" s="100"/>
      <c r="GL396" s="100"/>
      <c r="GM396" s="100"/>
      <c r="GN396" s="100"/>
      <c r="GO396" s="100"/>
      <c r="GP396" s="100"/>
      <c r="GQ396" s="100"/>
      <c r="GR396" s="100"/>
      <c r="GS396" s="100"/>
      <c r="GT396" s="100"/>
      <c r="GU396" s="100"/>
      <c r="GV396" s="100"/>
      <c r="GW396" s="100"/>
      <c r="GX396" s="100"/>
      <c r="GY396" s="100"/>
      <c r="GZ396" s="100"/>
      <c r="HA396" s="100"/>
      <c r="HB396" s="100"/>
      <c r="HC396" s="100"/>
      <c r="HD396" s="100"/>
      <c r="HE396" s="100"/>
      <c r="HF396" s="100"/>
      <c r="HG396" s="100"/>
      <c r="HH396" s="100"/>
      <c r="HI396" s="100"/>
      <c r="HJ396" s="100"/>
      <c r="HK396" s="100"/>
      <c r="HL396" s="100"/>
      <c r="HM396" s="100"/>
      <c r="HN396" s="100"/>
      <c r="HO396" s="100"/>
      <c r="HP396" s="100"/>
      <c r="HQ396" s="100"/>
      <c r="HR396" s="100"/>
      <c r="HS396" s="100"/>
      <c r="HT396" s="100"/>
      <c r="HU396" s="100"/>
      <c r="HV396" s="100"/>
      <c r="HW396" s="100"/>
      <c r="HX396" s="100"/>
      <c r="HY396" s="100"/>
      <c r="HZ396" s="100"/>
      <c r="IA396" s="100"/>
      <c r="IB396" s="100"/>
      <c r="IC396" s="100"/>
      <c r="ID396" s="100"/>
      <c r="IE396" s="100"/>
      <c r="IF396" s="100"/>
      <c r="IG396" s="100"/>
      <c r="IH396" s="100"/>
      <c r="II396" s="100"/>
      <c r="IJ396" s="100"/>
      <c r="IK396" s="100"/>
      <c r="IL396" s="100"/>
      <c r="IM396" s="100"/>
      <c r="IN396" s="100"/>
    </row>
    <row r="397" spans="1:248" ht="189">
      <c r="A397" s="226">
        <v>216</v>
      </c>
      <c r="B397" s="101" t="s">
        <v>87</v>
      </c>
      <c r="C397" s="102" t="s">
        <v>2674</v>
      </c>
      <c r="D397" s="102" t="s">
        <v>2675</v>
      </c>
      <c r="E397" s="101">
        <v>10</v>
      </c>
      <c r="F397" s="90" t="s">
        <v>2458</v>
      </c>
      <c r="G397" s="96" t="s">
        <v>33</v>
      </c>
      <c r="H397" s="276">
        <v>5</v>
      </c>
      <c r="I397" s="90" t="s">
        <v>1148</v>
      </c>
      <c r="J397" s="90" t="s">
        <v>1124</v>
      </c>
      <c r="K397" s="276">
        <v>4.8</v>
      </c>
      <c r="L397" s="277">
        <v>0.8</v>
      </c>
      <c r="M397" s="278">
        <v>5.04</v>
      </c>
      <c r="N397" s="413"/>
      <c r="O397" s="414">
        <v>4.8</v>
      </c>
      <c r="P397" s="479">
        <v>1</v>
      </c>
      <c r="Q397" s="94"/>
      <c r="R397" s="94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  <c r="CW397" s="100"/>
      <c r="CX397" s="100"/>
      <c r="CY397" s="100"/>
      <c r="CZ397" s="100"/>
      <c r="DA397" s="100"/>
      <c r="DB397" s="100"/>
      <c r="DC397" s="100"/>
      <c r="DD397" s="100"/>
      <c r="DE397" s="100"/>
      <c r="DF397" s="100"/>
      <c r="DG397" s="100"/>
      <c r="DH397" s="100"/>
      <c r="DI397" s="100"/>
      <c r="DJ397" s="100"/>
      <c r="DK397" s="100"/>
      <c r="DL397" s="100"/>
      <c r="DM397" s="100"/>
      <c r="DN397" s="100"/>
      <c r="DO397" s="100"/>
      <c r="DP397" s="100"/>
      <c r="DQ397" s="100"/>
      <c r="DR397" s="100"/>
      <c r="DS397" s="100"/>
      <c r="DT397" s="100"/>
      <c r="DU397" s="100"/>
      <c r="DV397" s="100"/>
      <c r="DW397" s="100"/>
      <c r="DX397" s="100"/>
      <c r="DY397" s="100"/>
      <c r="DZ397" s="100"/>
      <c r="EA397" s="100"/>
      <c r="EB397" s="100"/>
      <c r="EC397" s="100"/>
      <c r="ED397" s="100"/>
      <c r="EE397" s="100"/>
      <c r="EF397" s="100"/>
      <c r="EG397" s="100"/>
      <c r="EH397" s="100"/>
      <c r="EI397" s="100"/>
      <c r="EJ397" s="100"/>
      <c r="EK397" s="100"/>
      <c r="EL397" s="100"/>
      <c r="EM397" s="100"/>
      <c r="EN397" s="100"/>
      <c r="EO397" s="100"/>
      <c r="EP397" s="100"/>
      <c r="EQ397" s="100"/>
      <c r="ER397" s="100"/>
      <c r="ES397" s="100"/>
      <c r="ET397" s="100"/>
      <c r="EU397" s="100"/>
      <c r="EV397" s="100"/>
      <c r="EW397" s="100"/>
      <c r="EX397" s="100"/>
      <c r="EY397" s="100"/>
      <c r="EZ397" s="100"/>
      <c r="FA397" s="100"/>
      <c r="FB397" s="100"/>
      <c r="FC397" s="100"/>
      <c r="FD397" s="100"/>
      <c r="FE397" s="100"/>
      <c r="FF397" s="100"/>
      <c r="FG397" s="100"/>
      <c r="FH397" s="100"/>
      <c r="FI397" s="100"/>
      <c r="FJ397" s="100"/>
      <c r="FK397" s="100"/>
      <c r="FL397" s="100"/>
      <c r="FM397" s="100"/>
      <c r="FN397" s="100"/>
      <c r="FO397" s="100"/>
      <c r="FP397" s="100"/>
      <c r="FQ397" s="100"/>
      <c r="FR397" s="100"/>
      <c r="FS397" s="100"/>
      <c r="FT397" s="100"/>
      <c r="FU397" s="100"/>
      <c r="FV397" s="100"/>
      <c r="FW397" s="100"/>
      <c r="FX397" s="100"/>
      <c r="FY397" s="100"/>
      <c r="FZ397" s="100"/>
      <c r="GA397" s="100"/>
      <c r="GB397" s="100"/>
      <c r="GC397" s="100"/>
      <c r="GD397" s="100"/>
      <c r="GE397" s="100"/>
      <c r="GF397" s="100"/>
      <c r="GG397" s="100"/>
      <c r="GH397" s="100"/>
      <c r="GI397" s="100"/>
      <c r="GJ397" s="100"/>
      <c r="GK397" s="100"/>
      <c r="GL397" s="100"/>
      <c r="GM397" s="100"/>
      <c r="GN397" s="100"/>
      <c r="GO397" s="100"/>
      <c r="GP397" s="100"/>
      <c r="GQ397" s="100"/>
      <c r="GR397" s="100"/>
      <c r="GS397" s="100"/>
      <c r="GT397" s="100"/>
      <c r="GU397" s="100"/>
      <c r="GV397" s="100"/>
      <c r="GW397" s="100"/>
      <c r="GX397" s="100"/>
      <c r="GY397" s="100"/>
      <c r="GZ397" s="100"/>
      <c r="HA397" s="100"/>
      <c r="HB397" s="100"/>
      <c r="HC397" s="100"/>
      <c r="HD397" s="100"/>
      <c r="HE397" s="100"/>
      <c r="HF397" s="100"/>
      <c r="HG397" s="100"/>
      <c r="HH397" s="100"/>
      <c r="HI397" s="100"/>
      <c r="HJ397" s="100"/>
      <c r="HK397" s="100"/>
      <c r="HL397" s="100"/>
      <c r="HM397" s="100"/>
      <c r="HN397" s="100"/>
      <c r="HO397" s="100"/>
      <c r="HP397" s="100"/>
      <c r="HQ397" s="100"/>
      <c r="HR397" s="100"/>
      <c r="HS397" s="100"/>
      <c r="HT397" s="100"/>
      <c r="HU397" s="100"/>
      <c r="HV397" s="100"/>
      <c r="HW397" s="100"/>
      <c r="HX397" s="100"/>
      <c r="HY397" s="100"/>
      <c r="HZ397" s="100"/>
      <c r="IA397" s="100"/>
      <c r="IB397" s="100"/>
      <c r="IC397" s="100"/>
      <c r="ID397" s="100"/>
      <c r="IE397" s="100"/>
      <c r="IF397" s="100"/>
      <c r="IG397" s="100"/>
      <c r="IH397" s="100"/>
      <c r="II397" s="100"/>
      <c r="IJ397" s="100"/>
      <c r="IK397" s="100"/>
      <c r="IL397" s="100"/>
      <c r="IM397" s="100"/>
      <c r="IN397" s="100"/>
    </row>
    <row r="398" spans="1:248" ht="21">
      <c r="A398" s="225"/>
      <c r="B398" s="137"/>
      <c r="C398" s="138"/>
      <c r="D398" s="138"/>
      <c r="E398" s="137"/>
      <c r="F398" s="111"/>
      <c r="G398" s="111"/>
      <c r="H398" s="272"/>
      <c r="I398" s="111"/>
      <c r="J398" s="111"/>
      <c r="K398" s="272"/>
      <c r="L398" s="273"/>
      <c r="M398" s="274"/>
      <c r="N398" s="419"/>
      <c r="O398" s="138"/>
      <c r="P398" s="139"/>
      <c r="Q398" s="140"/>
      <c r="R398" s="140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3"/>
      <c r="BQ398" s="103"/>
      <c r="BR398" s="103"/>
      <c r="BS398" s="103"/>
      <c r="BT398" s="103"/>
      <c r="BU398" s="103"/>
      <c r="BV398" s="103"/>
      <c r="BW398" s="103"/>
      <c r="BX398" s="103"/>
      <c r="BY398" s="103"/>
      <c r="BZ398" s="103"/>
      <c r="CA398" s="103"/>
      <c r="CB398" s="103"/>
      <c r="CC398" s="103"/>
      <c r="CD398" s="103"/>
      <c r="CE398" s="103"/>
      <c r="CF398" s="103"/>
      <c r="CG398" s="103"/>
      <c r="CH398" s="103"/>
      <c r="CI398" s="103"/>
      <c r="CJ398" s="103"/>
      <c r="CK398" s="103"/>
      <c r="CL398" s="103"/>
      <c r="CM398" s="103"/>
      <c r="CN398" s="103"/>
      <c r="CO398" s="103"/>
      <c r="CP398" s="103"/>
      <c r="CQ398" s="103"/>
      <c r="CR398" s="103"/>
      <c r="CS398" s="103"/>
      <c r="CT398" s="103"/>
      <c r="CU398" s="103"/>
      <c r="CV398" s="103"/>
      <c r="CW398" s="103"/>
      <c r="CX398" s="103"/>
      <c r="CY398" s="103"/>
      <c r="CZ398" s="103"/>
      <c r="DA398" s="103"/>
      <c r="DB398" s="103"/>
      <c r="DC398" s="103"/>
      <c r="DD398" s="103"/>
      <c r="DE398" s="103"/>
      <c r="DF398" s="103"/>
      <c r="DG398" s="103"/>
      <c r="DH398" s="103"/>
      <c r="DI398" s="103"/>
      <c r="DJ398" s="103"/>
      <c r="DK398" s="103"/>
      <c r="DL398" s="103"/>
      <c r="DM398" s="103"/>
      <c r="DN398" s="103"/>
      <c r="DO398" s="103"/>
      <c r="DP398" s="103"/>
      <c r="DQ398" s="103"/>
      <c r="DR398" s="103"/>
      <c r="DS398" s="103"/>
      <c r="DT398" s="103"/>
      <c r="DU398" s="103"/>
      <c r="DV398" s="103"/>
      <c r="DW398" s="103"/>
      <c r="DX398" s="103"/>
      <c r="DY398" s="103"/>
      <c r="DZ398" s="103"/>
      <c r="EA398" s="103"/>
      <c r="EB398" s="103"/>
      <c r="EC398" s="103"/>
      <c r="ED398" s="103"/>
      <c r="EE398" s="103"/>
      <c r="EF398" s="103"/>
      <c r="EG398" s="103"/>
      <c r="EH398" s="103"/>
      <c r="EI398" s="103"/>
      <c r="EJ398" s="103"/>
      <c r="EK398" s="103"/>
      <c r="EL398" s="103"/>
      <c r="EM398" s="103"/>
      <c r="EN398" s="103"/>
      <c r="EO398" s="103"/>
      <c r="EP398" s="103"/>
      <c r="EQ398" s="103"/>
      <c r="ER398" s="103"/>
      <c r="ES398" s="103"/>
      <c r="ET398" s="103"/>
      <c r="EU398" s="103"/>
      <c r="EV398" s="103"/>
      <c r="EW398" s="103"/>
      <c r="EX398" s="103"/>
      <c r="EY398" s="103"/>
      <c r="EZ398" s="103"/>
      <c r="FA398" s="103"/>
      <c r="FB398" s="103"/>
      <c r="FC398" s="103"/>
      <c r="FD398" s="103"/>
      <c r="FE398" s="103"/>
      <c r="FF398" s="103"/>
      <c r="FG398" s="103"/>
      <c r="FH398" s="103"/>
      <c r="FI398" s="103"/>
      <c r="FJ398" s="103"/>
      <c r="FK398" s="103"/>
      <c r="FL398" s="103"/>
      <c r="FM398" s="103"/>
      <c r="FN398" s="103"/>
      <c r="FO398" s="103"/>
      <c r="FP398" s="103"/>
      <c r="FQ398" s="103"/>
      <c r="FR398" s="103"/>
      <c r="FS398" s="103"/>
      <c r="FT398" s="103"/>
      <c r="FU398" s="103"/>
      <c r="FV398" s="103"/>
      <c r="FW398" s="103"/>
      <c r="FX398" s="103"/>
      <c r="FY398" s="103"/>
      <c r="FZ398" s="103"/>
      <c r="GA398" s="103"/>
      <c r="GB398" s="103"/>
      <c r="GC398" s="103"/>
      <c r="GD398" s="103"/>
      <c r="GE398" s="103"/>
      <c r="GF398" s="103"/>
      <c r="GG398" s="103"/>
      <c r="GH398" s="103"/>
      <c r="GI398" s="103"/>
      <c r="GJ398" s="103"/>
      <c r="GK398" s="103"/>
      <c r="GL398" s="103"/>
      <c r="GM398" s="103"/>
      <c r="GN398" s="103"/>
      <c r="GO398" s="103"/>
      <c r="GP398" s="103"/>
      <c r="GQ398" s="103"/>
      <c r="GR398" s="103"/>
      <c r="GS398" s="103"/>
      <c r="GT398" s="103"/>
      <c r="GU398" s="103"/>
      <c r="GV398" s="103"/>
      <c r="GW398" s="103"/>
      <c r="GX398" s="103"/>
      <c r="GY398" s="103"/>
      <c r="GZ398" s="103"/>
      <c r="HA398" s="103"/>
      <c r="HB398" s="103"/>
      <c r="HC398" s="103"/>
      <c r="HD398" s="103"/>
      <c r="HE398" s="103"/>
      <c r="HF398" s="103"/>
      <c r="HG398" s="103"/>
      <c r="HH398" s="103"/>
      <c r="HI398" s="103"/>
      <c r="HJ398" s="103"/>
      <c r="HK398" s="103"/>
      <c r="HL398" s="103"/>
      <c r="HM398" s="103"/>
      <c r="HN398" s="103"/>
      <c r="HO398" s="103"/>
      <c r="HP398" s="103"/>
      <c r="HQ398" s="103"/>
      <c r="HR398" s="103"/>
      <c r="HS398" s="103"/>
      <c r="HT398" s="103"/>
      <c r="HU398" s="103"/>
      <c r="HV398" s="103"/>
      <c r="HW398" s="103"/>
      <c r="HX398" s="103"/>
      <c r="HY398" s="103"/>
      <c r="HZ398" s="103"/>
      <c r="IA398" s="103"/>
      <c r="IB398" s="103"/>
      <c r="IC398" s="103"/>
      <c r="ID398" s="103"/>
      <c r="IE398" s="103"/>
      <c r="IF398" s="103"/>
      <c r="IG398" s="103"/>
      <c r="IH398" s="103"/>
      <c r="II398" s="103"/>
      <c r="IJ398" s="103"/>
      <c r="IK398" s="103"/>
      <c r="IL398" s="103"/>
      <c r="IM398" s="103"/>
      <c r="IN398" s="103"/>
    </row>
    <row r="399" spans="1:248" ht="126">
      <c r="A399" s="222">
        <v>217</v>
      </c>
      <c r="B399" s="254" t="s">
        <v>87</v>
      </c>
      <c r="C399" s="102" t="s">
        <v>2674</v>
      </c>
      <c r="D399" s="102" t="s">
        <v>2676</v>
      </c>
      <c r="E399" s="254">
        <v>2</v>
      </c>
      <c r="F399" s="90" t="s">
        <v>2459</v>
      </c>
      <c r="G399" s="96" t="s">
        <v>2460</v>
      </c>
      <c r="H399" s="276">
        <v>30</v>
      </c>
      <c r="I399" s="90" t="s">
        <v>2447</v>
      </c>
      <c r="J399" s="90" t="s">
        <v>1124</v>
      </c>
      <c r="K399" s="276">
        <v>8.28</v>
      </c>
      <c r="L399" s="277">
        <v>0.23</v>
      </c>
      <c r="M399" s="278">
        <v>8.51</v>
      </c>
      <c r="N399" s="413"/>
      <c r="O399" s="102">
        <v>8.28</v>
      </c>
      <c r="P399" s="479">
        <v>1</v>
      </c>
      <c r="Q399" s="117"/>
      <c r="R399" s="117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3"/>
      <c r="BQ399" s="103"/>
      <c r="BR399" s="103"/>
      <c r="BS399" s="103"/>
      <c r="BT399" s="103"/>
      <c r="BU399" s="103"/>
      <c r="BV399" s="103"/>
      <c r="BW399" s="103"/>
      <c r="BX399" s="103"/>
      <c r="BY399" s="103"/>
      <c r="BZ399" s="103"/>
      <c r="CA399" s="103"/>
      <c r="CB399" s="103"/>
      <c r="CC399" s="103"/>
      <c r="CD399" s="103"/>
      <c r="CE399" s="103"/>
      <c r="CF399" s="103"/>
      <c r="CG399" s="103"/>
      <c r="CH399" s="103"/>
      <c r="CI399" s="103"/>
      <c r="CJ399" s="103"/>
      <c r="CK399" s="103"/>
      <c r="CL399" s="103"/>
      <c r="CM399" s="103"/>
      <c r="CN399" s="103"/>
      <c r="CO399" s="103"/>
      <c r="CP399" s="103"/>
      <c r="CQ399" s="103"/>
      <c r="CR399" s="103"/>
      <c r="CS399" s="103"/>
      <c r="CT399" s="103"/>
      <c r="CU399" s="103"/>
      <c r="CV399" s="103"/>
      <c r="CW399" s="103"/>
      <c r="CX399" s="103"/>
      <c r="CY399" s="103"/>
      <c r="CZ399" s="103"/>
      <c r="DA399" s="103"/>
      <c r="DB399" s="103"/>
      <c r="DC399" s="103"/>
      <c r="DD399" s="103"/>
      <c r="DE399" s="103"/>
      <c r="DF399" s="103"/>
      <c r="DG399" s="103"/>
      <c r="DH399" s="103"/>
      <c r="DI399" s="103"/>
      <c r="DJ399" s="103"/>
      <c r="DK399" s="103"/>
      <c r="DL399" s="103"/>
      <c r="DM399" s="103"/>
      <c r="DN399" s="103"/>
      <c r="DO399" s="103"/>
      <c r="DP399" s="103"/>
      <c r="DQ399" s="103"/>
      <c r="DR399" s="103"/>
      <c r="DS399" s="103"/>
      <c r="DT399" s="103"/>
      <c r="DU399" s="103"/>
      <c r="DV399" s="103"/>
      <c r="DW399" s="103"/>
      <c r="DX399" s="103"/>
      <c r="DY399" s="103"/>
      <c r="DZ399" s="103"/>
      <c r="EA399" s="103"/>
      <c r="EB399" s="103"/>
      <c r="EC399" s="103"/>
      <c r="ED399" s="103"/>
      <c r="EE399" s="103"/>
      <c r="EF399" s="103"/>
      <c r="EG399" s="103"/>
      <c r="EH399" s="103"/>
      <c r="EI399" s="103"/>
      <c r="EJ399" s="103"/>
      <c r="EK399" s="103"/>
      <c r="EL399" s="103"/>
      <c r="EM399" s="103"/>
      <c r="EN399" s="103"/>
      <c r="EO399" s="103"/>
      <c r="EP399" s="103"/>
      <c r="EQ399" s="103"/>
      <c r="ER399" s="103"/>
      <c r="ES399" s="103"/>
      <c r="ET399" s="103"/>
      <c r="EU399" s="103"/>
      <c r="EV399" s="103"/>
      <c r="EW399" s="103"/>
      <c r="EX399" s="103"/>
      <c r="EY399" s="103"/>
      <c r="EZ399" s="103"/>
      <c r="FA399" s="103"/>
      <c r="FB399" s="103"/>
      <c r="FC399" s="103"/>
      <c r="FD399" s="103"/>
      <c r="FE399" s="103"/>
      <c r="FF399" s="103"/>
      <c r="FG399" s="103"/>
      <c r="FH399" s="103"/>
      <c r="FI399" s="103"/>
      <c r="FJ399" s="103"/>
      <c r="FK399" s="103"/>
      <c r="FL399" s="103"/>
      <c r="FM399" s="103"/>
      <c r="FN399" s="103"/>
      <c r="FO399" s="103"/>
      <c r="FP399" s="103"/>
      <c r="FQ399" s="103"/>
      <c r="FR399" s="103"/>
      <c r="FS399" s="103"/>
      <c r="FT399" s="103"/>
      <c r="FU399" s="103"/>
      <c r="FV399" s="103"/>
      <c r="FW399" s="103"/>
      <c r="FX399" s="103"/>
      <c r="FY399" s="103"/>
      <c r="FZ399" s="103"/>
      <c r="GA399" s="103"/>
      <c r="GB399" s="103"/>
      <c r="GC399" s="103"/>
      <c r="GD399" s="103"/>
      <c r="GE399" s="103"/>
      <c r="GF399" s="103"/>
      <c r="GG399" s="103"/>
      <c r="GH399" s="103"/>
      <c r="GI399" s="103"/>
      <c r="GJ399" s="103"/>
      <c r="GK399" s="103"/>
      <c r="GL399" s="103"/>
      <c r="GM399" s="103"/>
      <c r="GN399" s="103"/>
      <c r="GO399" s="103"/>
      <c r="GP399" s="103"/>
      <c r="GQ399" s="103"/>
      <c r="GR399" s="103"/>
      <c r="GS399" s="103"/>
      <c r="GT399" s="103"/>
      <c r="GU399" s="103"/>
      <c r="GV399" s="103"/>
      <c r="GW399" s="103"/>
      <c r="GX399" s="103"/>
      <c r="GY399" s="103"/>
      <c r="GZ399" s="103"/>
      <c r="HA399" s="103"/>
      <c r="HB399" s="103"/>
      <c r="HC399" s="103"/>
      <c r="HD399" s="103"/>
      <c r="HE399" s="103"/>
      <c r="HF399" s="103"/>
      <c r="HG399" s="103"/>
      <c r="HH399" s="103"/>
      <c r="HI399" s="103"/>
      <c r="HJ399" s="103"/>
      <c r="HK399" s="103"/>
      <c r="HL399" s="103"/>
      <c r="HM399" s="103"/>
      <c r="HN399" s="103"/>
      <c r="HO399" s="103"/>
      <c r="HP399" s="103"/>
      <c r="HQ399" s="103"/>
      <c r="HR399" s="103"/>
      <c r="HS399" s="103"/>
      <c r="HT399" s="103"/>
      <c r="HU399" s="103"/>
      <c r="HV399" s="103"/>
      <c r="HW399" s="103"/>
      <c r="HX399" s="103"/>
      <c r="HY399" s="103"/>
      <c r="HZ399" s="103"/>
      <c r="IA399" s="103"/>
      <c r="IB399" s="103"/>
      <c r="IC399" s="103"/>
      <c r="ID399" s="103"/>
      <c r="IE399" s="103"/>
      <c r="IF399" s="103"/>
      <c r="IG399" s="103"/>
      <c r="IH399" s="103"/>
      <c r="II399" s="103"/>
      <c r="IJ399" s="103"/>
      <c r="IK399" s="103"/>
      <c r="IL399" s="103"/>
      <c r="IM399" s="103"/>
      <c r="IN399" s="103"/>
    </row>
    <row r="400" spans="1:248" ht="21">
      <c r="A400" s="225"/>
      <c r="B400" s="137"/>
      <c r="C400" s="138"/>
      <c r="D400" s="138"/>
      <c r="E400" s="137"/>
      <c r="F400" s="134"/>
      <c r="G400" s="134"/>
      <c r="H400" s="275"/>
      <c r="I400" s="134"/>
      <c r="J400" s="134"/>
      <c r="K400" s="275"/>
      <c r="L400" s="420"/>
      <c r="M400" s="421"/>
      <c r="N400" s="422"/>
      <c r="O400" s="138"/>
      <c r="P400" s="139"/>
      <c r="Q400" s="140"/>
      <c r="R400" s="140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103"/>
      <c r="BX400" s="103"/>
      <c r="BY400" s="103"/>
      <c r="BZ400" s="103"/>
      <c r="CA400" s="103"/>
      <c r="CB400" s="103"/>
      <c r="CC400" s="103"/>
      <c r="CD400" s="103"/>
      <c r="CE400" s="103"/>
      <c r="CF400" s="103"/>
      <c r="CG400" s="103"/>
      <c r="CH400" s="103"/>
      <c r="CI400" s="103"/>
      <c r="CJ400" s="103"/>
      <c r="CK400" s="103"/>
      <c r="CL400" s="103"/>
      <c r="CM400" s="103"/>
      <c r="CN400" s="103"/>
      <c r="CO400" s="103"/>
      <c r="CP400" s="103"/>
      <c r="CQ400" s="103"/>
      <c r="CR400" s="103"/>
      <c r="CS400" s="103"/>
      <c r="CT400" s="103"/>
      <c r="CU400" s="103"/>
      <c r="CV400" s="103"/>
      <c r="CW400" s="103"/>
      <c r="CX400" s="103"/>
      <c r="CY400" s="103"/>
      <c r="CZ400" s="103"/>
      <c r="DA400" s="103"/>
      <c r="DB400" s="103"/>
      <c r="DC400" s="103"/>
      <c r="DD400" s="103"/>
      <c r="DE400" s="103"/>
      <c r="DF400" s="103"/>
      <c r="DG400" s="103"/>
      <c r="DH400" s="103"/>
      <c r="DI400" s="103"/>
      <c r="DJ400" s="103"/>
      <c r="DK400" s="103"/>
      <c r="DL400" s="103"/>
      <c r="DM400" s="103"/>
      <c r="DN400" s="103"/>
      <c r="DO400" s="103"/>
      <c r="DP400" s="103"/>
      <c r="DQ400" s="103"/>
      <c r="DR400" s="103"/>
      <c r="DS400" s="103"/>
      <c r="DT400" s="103"/>
      <c r="DU400" s="103"/>
      <c r="DV400" s="103"/>
      <c r="DW400" s="103"/>
      <c r="DX400" s="103"/>
      <c r="DY400" s="103"/>
      <c r="DZ400" s="103"/>
      <c r="EA400" s="103"/>
      <c r="EB400" s="103"/>
      <c r="EC400" s="103"/>
      <c r="ED400" s="103"/>
      <c r="EE400" s="103"/>
      <c r="EF400" s="103"/>
      <c r="EG400" s="103"/>
      <c r="EH400" s="103"/>
      <c r="EI400" s="103"/>
      <c r="EJ400" s="103"/>
      <c r="EK400" s="103"/>
      <c r="EL400" s="103"/>
      <c r="EM400" s="103"/>
      <c r="EN400" s="103"/>
      <c r="EO400" s="103"/>
      <c r="EP400" s="103"/>
      <c r="EQ400" s="103"/>
      <c r="ER400" s="103"/>
      <c r="ES400" s="103"/>
      <c r="ET400" s="103"/>
      <c r="EU400" s="103"/>
      <c r="EV400" s="103"/>
      <c r="EW400" s="103"/>
      <c r="EX400" s="103"/>
      <c r="EY400" s="103"/>
      <c r="EZ400" s="103"/>
      <c r="FA400" s="103"/>
      <c r="FB400" s="103"/>
      <c r="FC400" s="103"/>
      <c r="FD400" s="103"/>
      <c r="FE400" s="103"/>
      <c r="FF400" s="103"/>
      <c r="FG400" s="103"/>
      <c r="FH400" s="103"/>
      <c r="FI400" s="103"/>
      <c r="FJ400" s="103"/>
      <c r="FK400" s="103"/>
      <c r="FL400" s="103"/>
      <c r="FM400" s="103"/>
      <c r="FN400" s="103"/>
      <c r="FO400" s="103"/>
      <c r="FP400" s="103"/>
      <c r="FQ400" s="103"/>
      <c r="FR400" s="103"/>
      <c r="FS400" s="103"/>
      <c r="FT400" s="103"/>
      <c r="FU400" s="103"/>
      <c r="FV400" s="103"/>
      <c r="FW400" s="103"/>
      <c r="FX400" s="103"/>
      <c r="FY400" s="103"/>
      <c r="FZ400" s="103"/>
      <c r="GA400" s="103"/>
      <c r="GB400" s="103"/>
      <c r="GC400" s="103"/>
      <c r="GD400" s="103"/>
      <c r="GE400" s="103"/>
      <c r="GF400" s="103"/>
      <c r="GG400" s="103"/>
      <c r="GH400" s="103"/>
      <c r="GI400" s="103"/>
      <c r="GJ400" s="103"/>
      <c r="GK400" s="103"/>
      <c r="GL400" s="103"/>
      <c r="GM400" s="103"/>
      <c r="GN400" s="103"/>
      <c r="GO400" s="103"/>
      <c r="GP400" s="103"/>
      <c r="GQ400" s="103"/>
      <c r="GR400" s="103"/>
      <c r="GS400" s="103"/>
      <c r="GT400" s="103"/>
      <c r="GU400" s="103"/>
      <c r="GV400" s="103"/>
      <c r="GW400" s="103"/>
      <c r="GX400" s="103"/>
      <c r="GY400" s="103"/>
      <c r="GZ400" s="103"/>
      <c r="HA400" s="103"/>
      <c r="HB400" s="103"/>
      <c r="HC400" s="103"/>
      <c r="HD400" s="103"/>
      <c r="HE400" s="103"/>
      <c r="HF400" s="103"/>
      <c r="HG400" s="103"/>
      <c r="HH400" s="103"/>
      <c r="HI400" s="103"/>
      <c r="HJ400" s="103"/>
      <c r="HK400" s="103"/>
      <c r="HL400" s="103"/>
      <c r="HM400" s="103"/>
      <c r="HN400" s="103"/>
      <c r="HO400" s="103"/>
      <c r="HP400" s="103"/>
      <c r="HQ400" s="103"/>
      <c r="HR400" s="103"/>
      <c r="HS400" s="103"/>
      <c r="HT400" s="103"/>
      <c r="HU400" s="103"/>
      <c r="HV400" s="103"/>
      <c r="HW400" s="103"/>
      <c r="HX400" s="103"/>
      <c r="HY400" s="103"/>
      <c r="HZ400" s="103"/>
      <c r="IA400" s="103"/>
      <c r="IB400" s="103"/>
      <c r="IC400" s="103"/>
      <c r="ID400" s="103"/>
      <c r="IE400" s="103"/>
      <c r="IF400" s="103"/>
      <c r="IG400" s="103"/>
      <c r="IH400" s="103"/>
      <c r="II400" s="103"/>
      <c r="IJ400" s="103"/>
      <c r="IK400" s="103"/>
      <c r="IL400" s="103"/>
      <c r="IM400" s="103"/>
      <c r="IN400" s="103"/>
    </row>
    <row r="401" spans="1:248" ht="60.75">
      <c r="A401" s="222">
        <v>218</v>
      </c>
      <c r="B401" s="254" t="s">
        <v>88</v>
      </c>
      <c r="C401" s="254" t="s">
        <v>283</v>
      </c>
      <c r="D401" s="254" t="s">
        <v>1183</v>
      </c>
      <c r="E401" s="254">
        <v>50</v>
      </c>
      <c r="F401" s="284" t="s">
        <v>2055</v>
      </c>
      <c r="G401" s="284"/>
      <c r="H401" s="284"/>
      <c r="I401" s="285" t="s">
        <v>184</v>
      </c>
      <c r="J401" s="284" t="s">
        <v>179</v>
      </c>
      <c r="K401" s="286">
        <v>2.33</v>
      </c>
      <c r="L401" s="287">
        <v>0.0777</v>
      </c>
      <c r="M401" s="286">
        <v>2.88</v>
      </c>
      <c r="N401" s="288">
        <v>2.88</v>
      </c>
      <c r="O401" s="289">
        <v>2.33</v>
      </c>
      <c r="P401" s="479">
        <v>1</v>
      </c>
      <c r="Q401" s="117"/>
      <c r="R401" s="117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103"/>
      <c r="BX401" s="103"/>
      <c r="BY401" s="103"/>
      <c r="BZ401" s="103"/>
      <c r="CA401" s="103"/>
      <c r="CB401" s="103"/>
      <c r="CC401" s="103"/>
      <c r="CD401" s="103"/>
      <c r="CE401" s="103"/>
      <c r="CF401" s="103"/>
      <c r="CG401" s="103"/>
      <c r="CH401" s="103"/>
      <c r="CI401" s="103"/>
      <c r="CJ401" s="103"/>
      <c r="CK401" s="103"/>
      <c r="CL401" s="103"/>
      <c r="CM401" s="103"/>
      <c r="CN401" s="103"/>
      <c r="CO401" s="103"/>
      <c r="CP401" s="103"/>
      <c r="CQ401" s="103"/>
      <c r="CR401" s="103"/>
      <c r="CS401" s="103"/>
      <c r="CT401" s="103"/>
      <c r="CU401" s="103"/>
      <c r="CV401" s="103"/>
      <c r="CW401" s="103"/>
      <c r="CX401" s="103"/>
      <c r="CY401" s="103"/>
      <c r="CZ401" s="103"/>
      <c r="DA401" s="103"/>
      <c r="DB401" s="103"/>
      <c r="DC401" s="103"/>
      <c r="DD401" s="103"/>
      <c r="DE401" s="103"/>
      <c r="DF401" s="103"/>
      <c r="DG401" s="103"/>
      <c r="DH401" s="103"/>
      <c r="DI401" s="103"/>
      <c r="DJ401" s="103"/>
      <c r="DK401" s="103"/>
      <c r="DL401" s="103"/>
      <c r="DM401" s="103"/>
      <c r="DN401" s="103"/>
      <c r="DO401" s="103"/>
      <c r="DP401" s="103"/>
      <c r="DQ401" s="103"/>
      <c r="DR401" s="103"/>
      <c r="DS401" s="103"/>
      <c r="DT401" s="103"/>
      <c r="DU401" s="103"/>
      <c r="DV401" s="103"/>
      <c r="DW401" s="103"/>
      <c r="DX401" s="103"/>
      <c r="DY401" s="103"/>
      <c r="DZ401" s="103"/>
      <c r="EA401" s="103"/>
      <c r="EB401" s="103"/>
      <c r="EC401" s="103"/>
      <c r="ED401" s="103"/>
      <c r="EE401" s="103"/>
      <c r="EF401" s="103"/>
      <c r="EG401" s="103"/>
      <c r="EH401" s="103"/>
      <c r="EI401" s="103"/>
      <c r="EJ401" s="103"/>
      <c r="EK401" s="103"/>
      <c r="EL401" s="103"/>
      <c r="EM401" s="103"/>
      <c r="EN401" s="103"/>
      <c r="EO401" s="103"/>
      <c r="EP401" s="103"/>
      <c r="EQ401" s="103"/>
      <c r="ER401" s="103"/>
      <c r="ES401" s="103"/>
      <c r="ET401" s="103"/>
      <c r="EU401" s="103"/>
      <c r="EV401" s="103"/>
      <c r="EW401" s="103"/>
      <c r="EX401" s="103"/>
      <c r="EY401" s="103"/>
      <c r="EZ401" s="103"/>
      <c r="FA401" s="103"/>
      <c r="FB401" s="103"/>
      <c r="FC401" s="103"/>
      <c r="FD401" s="103"/>
      <c r="FE401" s="103"/>
      <c r="FF401" s="103"/>
      <c r="FG401" s="103"/>
      <c r="FH401" s="103"/>
      <c r="FI401" s="103"/>
      <c r="FJ401" s="103"/>
      <c r="FK401" s="103"/>
      <c r="FL401" s="103"/>
      <c r="FM401" s="103"/>
      <c r="FN401" s="103"/>
      <c r="FO401" s="103"/>
      <c r="FP401" s="103"/>
      <c r="FQ401" s="103"/>
      <c r="FR401" s="103"/>
      <c r="FS401" s="103"/>
      <c r="FT401" s="103"/>
      <c r="FU401" s="103"/>
      <c r="FV401" s="103"/>
      <c r="FW401" s="103"/>
      <c r="FX401" s="103"/>
      <c r="FY401" s="103"/>
      <c r="FZ401" s="103"/>
      <c r="GA401" s="103"/>
      <c r="GB401" s="103"/>
      <c r="GC401" s="103"/>
      <c r="GD401" s="103"/>
      <c r="GE401" s="103"/>
      <c r="GF401" s="103"/>
      <c r="GG401" s="103"/>
      <c r="GH401" s="103"/>
      <c r="GI401" s="103"/>
      <c r="GJ401" s="103"/>
      <c r="GK401" s="103"/>
      <c r="GL401" s="103"/>
      <c r="GM401" s="103"/>
      <c r="GN401" s="103"/>
      <c r="GO401" s="103"/>
      <c r="GP401" s="103"/>
      <c r="GQ401" s="103"/>
      <c r="GR401" s="103"/>
      <c r="GS401" s="103"/>
      <c r="GT401" s="103"/>
      <c r="GU401" s="103"/>
      <c r="GV401" s="103"/>
      <c r="GW401" s="103"/>
      <c r="GX401" s="103"/>
      <c r="GY401" s="103"/>
      <c r="GZ401" s="103"/>
      <c r="HA401" s="103"/>
      <c r="HB401" s="103"/>
      <c r="HC401" s="103"/>
      <c r="HD401" s="103"/>
      <c r="HE401" s="103"/>
      <c r="HF401" s="103"/>
      <c r="HG401" s="103"/>
      <c r="HH401" s="103"/>
      <c r="HI401" s="103"/>
      <c r="HJ401" s="103"/>
      <c r="HK401" s="103"/>
      <c r="HL401" s="103"/>
      <c r="HM401" s="103"/>
      <c r="HN401" s="103"/>
      <c r="HO401" s="103"/>
      <c r="HP401" s="103"/>
      <c r="HQ401" s="103"/>
      <c r="HR401" s="103"/>
      <c r="HS401" s="103"/>
      <c r="HT401" s="103"/>
      <c r="HU401" s="103"/>
      <c r="HV401" s="103"/>
      <c r="HW401" s="103"/>
      <c r="HX401" s="103"/>
      <c r="HY401" s="103"/>
      <c r="HZ401" s="103"/>
      <c r="IA401" s="103"/>
      <c r="IB401" s="103"/>
      <c r="IC401" s="103"/>
      <c r="ID401" s="103"/>
      <c r="IE401" s="103"/>
      <c r="IF401" s="103"/>
      <c r="IG401" s="103"/>
      <c r="IH401" s="103"/>
      <c r="II401" s="103"/>
      <c r="IJ401" s="103"/>
      <c r="IK401" s="103"/>
      <c r="IL401" s="103"/>
      <c r="IM401" s="103"/>
      <c r="IN401" s="103"/>
    </row>
    <row r="402" spans="1:248" ht="21">
      <c r="A402" s="225"/>
      <c r="B402" s="137"/>
      <c r="C402" s="137"/>
      <c r="D402" s="137"/>
      <c r="E402" s="137"/>
      <c r="F402" s="111"/>
      <c r="G402" s="111"/>
      <c r="H402" s="272"/>
      <c r="I402" s="111"/>
      <c r="J402" s="111"/>
      <c r="K402" s="272"/>
      <c r="L402" s="273"/>
      <c r="M402" s="274"/>
      <c r="N402" s="419"/>
      <c r="O402" s="138"/>
      <c r="P402" s="139"/>
      <c r="Q402" s="140"/>
      <c r="R402" s="140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  <c r="CJ402" s="103"/>
      <c r="CK402" s="103"/>
      <c r="CL402" s="103"/>
      <c r="CM402" s="103"/>
      <c r="CN402" s="103"/>
      <c r="CO402" s="103"/>
      <c r="CP402" s="103"/>
      <c r="CQ402" s="103"/>
      <c r="CR402" s="103"/>
      <c r="CS402" s="103"/>
      <c r="CT402" s="103"/>
      <c r="CU402" s="103"/>
      <c r="CV402" s="103"/>
      <c r="CW402" s="103"/>
      <c r="CX402" s="103"/>
      <c r="CY402" s="103"/>
      <c r="CZ402" s="103"/>
      <c r="DA402" s="103"/>
      <c r="DB402" s="103"/>
      <c r="DC402" s="103"/>
      <c r="DD402" s="103"/>
      <c r="DE402" s="103"/>
      <c r="DF402" s="103"/>
      <c r="DG402" s="103"/>
      <c r="DH402" s="103"/>
      <c r="DI402" s="103"/>
      <c r="DJ402" s="103"/>
      <c r="DK402" s="103"/>
      <c r="DL402" s="103"/>
      <c r="DM402" s="103"/>
      <c r="DN402" s="103"/>
      <c r="DO402" s="103"/>
      <c r="DP402" s="103"/>
      <c r="DQ402" s="103"/>
      <c r="DR402" s="103"/>
      <c r="DS402" s="103"/>
      <c r="DT402" s="103"/>
      <c r="DU402" s="103"/>
      <c r="DV402" s="103"/>
      <c r="DW402" s="103"/>
      <c r="DX402" s="103"/>
      <c r="DY402" s="103"/>
      <c r="DZ402" s="103"/>
      <c r="EA402" s="103"/>
      <c r="EB402" s="103"/>
      <c r="EC402" s="103"/>
      <c r="ED402" s="103"/>
      <c r="EE402" s="103"/>
      <c r="EF402" s="103"/>
      <c r="EG402" s="103"/>
      <c r="EH402" s="103"/>
      <c r="EI402" s="103"/>
      <c r="EJ402" s="103"/>
      <c r="EK402" s="103"/>
      <c r="EL402" s="103"/>
      <c r="EM402" s="103"/>
      <c r="EN402" s="103"/>
      <c r="EO402" s="103"/>
      <c r="EP402" s="103"/>
      <c r="EQ402" s="103"/>
      <c r="ER402" s="103"/>
      <c r="ES402" s="103"/>
      <c r="ET402" s="103"/>
      <c r="EU402" s="103"/>
      <c r="EV402" s="103"/>
      <c r="EW402" s="103"/>
      <c r="EX402" s="103"/>
      <c r="EY402" s="103"/>
      <c r="EZ402" s="103"/>
      <c r="FA402" s="103"/>
      <c r="FB402" s="103"/>
      <c r="FC402" s="103"/>
      <c r="FD402" s="103"/>
      <c r="FE402" s="103"/>
      <c r="FF402" s="103"/>
      <c r="FG402" s="103"/>
      <c r="FH402" s="103"/>
      <c r="FI402" s="103"/>
      <c r="FJ402" s="103"/>
      <c r="FK402" s="103"/>
      <c r="FL402" s="103"/>
      <c r="FM402" s="103"/>
      <c r="FN402" s="103"/>
      <c r="FO402" s="103"/>
      <c r="FP402" s="103"/>
      <c r="FQ402" s="103"/>
      <c r="FR402" s="103"/>
      <c r="FS402" s="103"/>
      <c r="FT402" s="103"/>
      <c r="FU402" s="103"/>
      <c r="FV402" s="103"/>
      <c r="FW402" s="103"/>
      <c r="FX402" s="103"/>
      <c r="FY402" s="103"/>
      <c r="FZ402" s="103"/>
      <c r="GA402" s="103"/>
      <c r="GB402" s="103"/>
      <c r="GC402" s="103"/>
      <c r="GD402" s="103"/>
      <c r="GE402" s="103"/>
      <c r="GF402" s="103"/>
      <c r="GG402" s="103"/>
      <c r="GH402" s="103"/>
      <c r="GI402" s="103"/>
      <c r="GJ402" s="103"/>
      <c r="GK402" s="103"/>
      <c r="GL402" s="103"/>
      <c r="GM402" s="103"/>
      <c r="GN402" s="103"/>
      <c r="GO402" s="103"/>
      <c r="GP402" s="103"/>
      <c r="GQ402" s="103"/>
      <c r="GR402" s="103"/>
      <c r="GS402" s="103"/>
      <c r="GT402" s="103"/>
      <c r="GU402" s="103"/>
      <c r="GV402" s="103"/>
      <c r="GW402" s="103"/>
      <c r="GX402" s="103"/>
      <c r="GY402" s="103"/>
      <c r="GZ402" s="103"/>
      <c r="HA402" s="103"/>
      <c r="HB402" s="103"/>
      <c r="HC402" s="103"/>
      <c r="HD402" s="103"/>
      <c r="HE402" s="103"/>
      <c r="HF402" s="103"/>
      <c r="HG402" s="103"/>
      <c r="HH402" s="103"/>
      <c r="HI402" s="103"/>
      <c r="HJ402" s="103"/>
      <c r="HK402" s="103"/>
      <c r="HL402" s="103"/>
      <c r="HM402" s="103"/>
      <c r="HN402" s="103"/>
      <c r="HO402" s="103"/>
      <c r="HP402" s="103"/>
      <c r="HQ402" s="103"/>
      <c r="HR402" s="103"/>
      <c r="HS402" s="103"/>
      <c r="HT402" s="103"/>
      <c r="HU402" s="103"/>
      <c r="HV402" s="103"/>
      <c r="HW402" s="103"/>
      <c r="HX402" s="103"/>
      <c r="HY402" s="103"/>
      <c r="HZ402" s="103"/>
      <c r="IA402" s="103"/>
      <c r="IB402" s="103"/>
      <c r="IC402" s="103"/>
      <c r="ID402" s="103"/>
      <c r="IE402" s="103"/>
      <c r="IF402" s="103"/>
      <c r="IG402" s="103"/>
      <c r="IH402" s="103"/>
      <c r="II402" s="103"/>
      <c r="IJ402" s="103"/>
      <c r="IK402" s="103"/>
      <c r="IL402" s="103"/>
      <c r="IM402" s="103"/>
      <c r="IN402" s="103"/>
    </row>
    <row r="403" spans="1:248" ht="84">
      <c r="A403" s="227">
        <v>220</v>
      </c>
      <c r="B403" s="283" t="s">
        <v>1077</v>
      </c>
      <c r="C403" s="283" t="s">
        <v>1115</v>
      </c>
      <c r="D403" s="283" t="s">
        <v>1184</v>
      </c>
      <c r="E403" s="283">
        <v>5</v>
      </c>
      <c r="F403" s="284" t="s">
        <v>2056</v>
      </c>
      <c r="G403" s="284"/>
      <c r="H403" s="284"/>
      <c r="I403" s="285" t="s">
        <v>184</v>
      </c>
      <c r="J403" s="284" t="s">
        <v>179</v>
      </c>
      <c r="K403" s="286">
        <v>2.67</v>
      </c>
      <c r="L403" s="287">
        <v>0.0534</v>
      </c>
      <c r="M403" s="286">
        <v>2.76</v>
      </c>
      <c r="N403" s="288">
        <v>2.76</v>
      </c>
      <c r="O403" s="289">
        <v>2.67</v>
      </c>
      <c r="P403" s="115">
        <v>1</v>
      </c>
      <c r="Q403" s="116"/>
      <c r="R403" s="116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  <c r="CM403" s="100"/>
      <c r="CN403" s="100"/>
      <c r="CO403" s="100"/>
      <c r="CP403" s="100"/>
      <c r="CQ403" s="100"/>
      <c r="CR403" s="100"/>
      <c r="CS403" s="100"/>
      <c r="CT403" s="100"/>
      <c r="CU403" s="100"/>
      <c r="CV403" s="100"/>
      <c r="CW403" s="100"/>
      <c r="CX403" s="100"/>
      <c r="CY403" s="100"/>
      <c r="CZ403" s="100"/>
      <c r="DA403" s="100"/>
      <c r="DB403" s="100"/>
      <c r="DC403" s="100"/>
      <c r="DD403" s="100"/>
      <c r="DE403" s="100"/>
      <c r="DF403" s="100"/>
      <c r="DG403" s="100"/>
      <c r="DH403" s="100"/>
      <c r="DI403" s="100"/>
      <c r="DJ403" s="100"/>
      <c r="DK403" s="100"/>
      <c r="DL403" s="100"/>
      <c r="DM403" s="100"/>
      <c r="DN403" s="100"/>
      <c r="DO403" s="100"/>
      <c r="DP403" s="100"/>
      <c r="DQ403" s="100"/>
      <c r="DR403" s="100"/>
      <c r="DS403" s="100"/>
      <c r="DT403" s="100"/>
      <c r="DU403" s="100"/>
      <c r="DV403" s="100"/>
      <c r="DW403" s="100"/>
      <c r="DX403" s="100"/>
      <c r="DY403" s="100"/>
      <c r="DZ403" s="100"/>
      <c r="EA403" s="100"/>
      <c r="EB403" s="100"/>
      <c r="EC403" s="100"/>
      <c r="ED403" s="100"/>
      <c r="EE403" s="100"/>
      <c r="EF403" s="100"/>
      <c r="EG403" s="100"/>
      <c r="EH403" s="100"/>
      <c r="EI403" s="100"/>
      <c r="EJ403" s="100"/>
      <c r="EK403" s="100"/>
      <c r="EL403" s="100"/>
      <c r="EM403" s="100"/>
      <c r="EN403" s="100"/>
      <c r="EO403" s="100"/>
      <c r="EP403" s="100"/>
      <c r="EQ403" s="100"/>
      <c r="ER403" s="100"/>
      <c r="ES403" s="100"/>
      <c r="ET403" s="100"/>
      <c r="EU403" s="100"/>
      <c r="EV403" s="100"/>
      <c r="EW403" s="100"/>
      <c r="EX403" s="100"/>
      <c r="EY403" s="100"/>
      <c r="EZ403" s="100"/>
      <c r="FA403" s="100"/>
      <c r="FB403" s="100"/>
      <c r="FC403" s="100"/>
      <c r="FD403" s="100"/>
      <c r="FE403" s="100"/>
      <c r="FF403" s="100"/>
      <c r="FG403" s="100"/>
      <c r="FH403" s="100"/>
      <c r="FI403" s="100"/>
      <c r="FJ403" s="100"/>
      <c r="FK403" s="100"/>
      <c r="FL403" s="100"/>
      <c r="FM403" s="100"/>
      <c r="FN403" s="100"/>
      <c r="FO403" s="100"/>
      <c r="FP403" s="100"/>
      <c r="FQ403" s="100"/>
      <c r="FR403" s="100"/>
      <c r="FS403" s="100"/>
      <c r="FT403" s="100"/>
      <c r="FU403" s="100"/>
      <c r="FV403" s="100"/>
      <c r="FW403" s="100"/>
      <c r="FX403" s="100"/>
      <c r="FY403" s="100"/>
      <c r="FZ403" s="100"/>
      <c r="GA403" s="100"/>
      <c r="GB403" s="100"/>
      <c r="GC403" s="100"/>
      <c r="GD403" s="100"/>
      <c r="GE403" s="100"/>
      <c r="GF403" s="100"/>
      <c r="GG403" s="100"/>
      <c r="GH403" s="100"/>
      <c r="GI403" s="100"/>
      <c r="GJ403" s="100"/>
      <c r="GK403" s="100"/>
      <c r="GL403" s="100"/>
      <c r="GM403" s="100"/>
      <c r="GN403" s="100"/>
      <c r="GO403" s="100"/>
      <c r="GP403" s="100"/>
      <c r="GQ403" s="100"/>
      <c r="GR403" s="100"/>
      <c r="GS403" s="100"/>
      <c r="GT403" s="100"/>
      <c r="GU403" s="100"/>
      <c r="GV403" s="100"/>
      <c r="GW403" s="100"/>
      <c r="GX403" s="100"/>
      <c r="GY403" s="100"/>
      <c r="GZ403" s="100"/>
      <c r="HA403" s="100"/>
      <c r="HB403" s="100"/>
      <c r="HC403" s="100"/>
      <c r="HD403" s="100"/>
      <c r="HE403" s="100"/>
      <c r="HF403" s="100"/>
      <c r="HG403" s="100"/>
      <c r="HH403" s="100"/>
      <c r="HI403" s="100"/>
      <c r="HJ403" s="100"/>
      <c r="HK403" s="100"/>
      <c r="HL403" s="100"/>
      <c r="HM403" s="100"/>
      <c r="HN403" s="100"/>
      <c r="HO403" s="100"/>
      <c r="HP403" s="100"/>
      <c r="HQ403" s="100"/>
      <c r="HR403" s="100"/>
      <c r="HS403" s="100"/>
      <c r="HT403" s="100"/>
      <c r="HU403" s="100"/>
      <c r="HV403" s="100"/>
      <c r="HW403" s="100"/>
      <c r="HX403" s="100"/>
      <c r="HY403" s="100"/>
      <c r="HZ403" s="100"/>
      <c r="IA403" s="100"/>
      <c r="IB403" s="100"/>
      <c r="IC403" s="100"/>
      <c r="ID403" s="100"/>
      <c r="IE403" s="100"/>
      <c r="IF403" s="100"/>
      <c r="IG403" s="100"/>
      <c r="IH403" s="100"/>
      <c r="II403" s="100"/>
      <c r="IJ403" s="100"/>
      <c r="IK403" s="100"/>
      <c r="IL403" s="100"/>
      <c r="IM403" s="100"/>
      <c r="IN403" s="100"/>
    </row>
    <row r="404" spans="1:248" ht="21">
      <c r="A404" s="225"/>
      <c r="B404" s="137"/>
      <c r="C404" s="137"/>
      <c r="D404" s="137"/>
      <c r="E404" s="137"/>
      <c r="F404" s="111"/>
      <c r="G404" s="111"/>
      <c r="H404" s="272"/>
      <c r="I404" s="111"/>
      <c r="J404" s="111"/>
      <c r="K404" s="272"/>
      <c r="L404" s="273"/>
      <c r="M404" s="274"/>
      <c r="N404" s="411"/>
      <c r="O404" s="137"/>
      <c r="P404" s="133"/>
      <c r="Q404" s="133"/>
      <c r="R404" s="133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100"/>
      <c r="BS404" s="100"/>
      <c r="BT404" s="100"/>
      <c r="BU404" s="100"/>
      <c r="BV404" s="100"/>
      <c r="BW404" s="100"/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CI404" s="100"/>
      <c r="CJ404" s="100"/>
      <c r="CK404" s="100"/>
      <c r="CL404" s="100"/>
      <c r="CM404" s="100"/>
      <c r="CN404" s="100"/>
      <c r="CO404" s="100"/>
      <c r="CP404" s="100"/>
      <c r="CQ404" s="100"/>
      <c r="CR404" s="100"/>
      <c r="CS404" s="100"/>
      <c r="CT404" s="100"/>
      <c r="CU404" s="100"/>
      <c r="CV404" s="100"/>
      <c r="CW404" s="100"/>
      <c r="CX404" s="100"/>
      <c r="CY404" s="100"/>
      <c r="CZ404" s="100"/>
      <c r="DA404" s="100"/>
      <c r="DB404" s="100"/>
      <c r="DC404" s="100"/>
      <c r="DD404" s="100"/>
      <c r="DE404" s="100"/>
      <c r="DF404" s="100"/>
      <c r="DG404" s="100"/>
      <c r="DH404" s="100"/>
      <c r="DI404" s="100"/>
      <c r="DJ404" s="100"/>
      <c r="DK404" s="100"/>
      <c r="DL404" s="100"/>
      <c r="DM404" s="100"/>
      <c r="DN404" s="100"/>
      <c r="DO404" s="100"/>
      <c r="DP404" s="100"/>
      <c r="DQ404" s="100"/>
      <c r="DR404" s="100"/>
      <c r="DS404" s="100"/>
      <c r="DT404" s="100"/>
      <c r="DU404" s="100"/>
      <c r="DV404" s="100"/>
      <c r="DW404" s="100"/>
      <c r="DX404" s="100"/>
      <c r="DY404" s="100"/>
      <c r="DZ404" s="100"/>
      <c r="EA404" s="100"/>
      <c r="EB404" s="100"/>
      <c r="EC404" s="100"/>
      <c r="ED404" s="100"/>
      <c r="EE404" s="100"/>
      <c r="EF404" s="100"/>
      <c r="EG404" s="100"/>
      <c r="EH404" s="100"/>
      <c r="EI404" s="100"/>
      <c r="EJ404" s="100"/>
      <c r="EK404" s="100"/>
      <c r="EL404" s="100"/>
      <c r="EM404" s="100"/>
      <c r="EN404" s="100"/>
      <c r="EO404" s="100"/>
      <c r="EP404" s="100"/>
      <c r="EQ404" s="100"/>
      <c r="ER404" s="100"/>
      <c r="ES404" s="100"/>
      <c r="ET404" s="100"/>
      <c r="EU404" s="100"/>
      <c r="EV404" s="100"/>
      <c r="EW404" s="100"/>
      <c r="EX404" s="100"/>
      <c r="EY404" s="100"/>
      <c r="EZ404" s="100"/>
      <c r="FA404" s="100"/>
      <c r="FB404" s="100"/>
      <c r="FC404" s="100"/>
      <c r="FD404" s="100"/>
      <c r="FE404" s="100"/>
      <c r="FF404" s="100"/>
      <c r="FG404" s="100"/>
      <c r="FH404" s="100"/>
      <c r="FI404" s="100"/>
      <c r="FJ404" s="100"/>
      <c r="FK404" s="100"/>
      <c r="FL404" s="100"/>
      <c r="FM404" s="100"/>
      <c r="FN404" s="100"/>
      <c r="FO404" s="100"/>
      <c r="FP404" s="100"/>
      <c r="FQ404" s="100"/>
      <c r="FR404" s="100"/>
      <c r="FS404" s="100"/>
      <c r="FT404" s="100"/>
      <c r="FU404" s="100"/>
      <c r="FV404" s="100"/>
      <c r="FW404" s="100"/>
      <c r="FX404" s="100"/>
      <c r="FY404" s="100"/>
      <c r="FZ404" s="100"/>
      <c r="GA404" s="100"/>
      <c r="GB404" s="100"/>
      <c r="GC404" s="100"/>
      <c r="GD404" s="100"/>
      <c r="GE404" s="100"/>
      <c r="GF404" s="100"/>
      <c r="GG404" s="100"/>
      <c r="GH404" s="100"/>
      <c r="GI404" s="100"/>
      <c r="GJ404" s="100"/>
      <c r="GK404" s="100"/>
      <c r="GL404" s="100"/>
      <c r="GM404" s="100"/>
      <c r="GN404" s="100"/>
      <c r="GO404" s="100"/>
      <c r="GP404" s="100"/>
      <c r="GQ404" s="100"/>
      <c r="GR404" s="100"/>
      <c r="GS404" s="100"/>
      <c r="GT404" s="100"/>
      <c r="GU404" s="100"/>
      <c r="GV404" s="100"/>
      <c r="GW404" s="100"/>
      <c r="GX404" s="100"/>
      <c r="GY404" s="100"/>
      <c r="GZ404" s="100"/>
      <c r="HA404" s="100"/>
      <c r="HB404" s="100"/>
      <c r="HC404" s="100"/>
      <c r="HD404" s="100"/>
      <c r="HE404" s="100"/>
      <c r="HF404" s="100"/>
      <c r="HG404" s="100"/>
      <c r="HH404" s="100"/>
      <c r="HI404" s="100"/>
      <c r="HJ404" s="100"/>
      <c r="HK404" s="100"/>
      <c r="HL404" s="100"/>
      <c r="HM404" s="100"/>
      <c r="HN404" s="100"/>
      <c r="HO404" s="100"/>
      <c r="HP404" s="100"/>
      <c r="HQ404" s="100"/>
      <c r="HR404" s="100"/>
      <c r="HS404" s="100"/>
      <c r="HT404" s="100"/>
      <c r="HU404" s="100"/>
      <c r="HV404" s="100"/>
      <c r="HW404" s="100"/>
      <c r="HX404" s="100"/>
      <c r="HY404" s="100"/>
      <c r="HZ404" s="100"/>
      <c r="IA404" s="100"/>
      <c r="IB404" s="100"/>
      <c r="IC404" s="100"/>
      <c r="ID404" s="100"/>
      <c r="IE404" s="100"/>
      <c r="IF404" s="100"/>
      <c r="IG404" s="100"/>
      <c r="IH404" s="100"/>
      <c r="II404" s="100"/>
      <c r="IJ404" s="100"/>
      <c r="IK404" s="100"/>
      <c r="IL404" s="100"/>
      <c r="IM404" s="100"/>
      <c r="IN404" s="100"/>
    </row>
    <row r="405" spans="1:248" ht="61.5">
      <c r="A405" s="222"/>
      <c r="B405" s="222" t="s">
        <v>1078</v>
      </c>
      <c r="C405" s="254"/>
      <c r="D405" s="308" t="s">
        <v>441</v>
      </c>
      <c r="E405" s="254"/>
      <c r="F405" s="255"/>
      <c r="G405" s="255"/>
      <c r="H405" s="255"/>
      <c r="I405" s="254"/>
      <c r="J405" s="254"/>
      <c r="K405" s="403"/>
      <c r="L405" s="404"/>
      <c r="M405" s="403"/>
      <c r="N405" s="405"/>
      <c r="O405" s="403"/>
      <c r="P405" s="115"/>
      <c r="Q405" s="116"/>
      <c r="R405" s="116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100"/>
      <c r="BS405" s="100"/>
      <c r="BT405" s="100"/>
      <c r="BU405" s="100"/>
      <c r="BV405" s="100"/>
      <c r="BW405" s="100"/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CI405" s="100"/>
      <c r="CJ405" s="100"/>
      <c r="CK405" s="100"/>
      <c r="CL405" s="100"/>
      <c r="CM405" s="100"/>
      <c r="CN405" s="100"/>
      <c r="CO405" s="100"/>
      <c r="CP405" s="100"/>
      <c r="CQ405" s="100"/>
      <c r="CR405" s="100"/>
      <c r="CS405" s="100"/>
      <c r="CT405" s="100"/>
      <c r="CU405" s="100"/>
      <c r="CV405" s="100"/>
      <c r="CW405" s="100"/>
      <c r="CX405" s="100"/>
      <c r="CY405" s="100"/>
      <c r="CZ405" s="100"/>
      <c r="DA405" s="100"/>
      <c r="DB405" s="100"/>
      <c r="DC405" s="100"/>
      <c r="DD405" s="100"/>
      <c r="DE405" s="100"/>
      <c r="DF405" s="100"/>
      <c r="DG405" s="100"/>
      <c r="DH405" s="100"/>
      <c r="DI405" s="100"/>
      <c r="DJ405" s="100"/>
      <c r="DK405" s="100"/>
      <c r="DL405" s="100"/>
      <c r="DM405" s="100"/>
      <c r="DN405" s="100"/>
      <c r="DO405" s="100"/>
      <c r="DP405" s="100"/>
      <c r="DQ405" s="100"/>
      <c r="DR405" s="100"/>
      <c r="DS405" s="100"/>
      <c r="DT405" s="100"/>
      <c r="DU405" s="100"/>
      <c r="DV405" s="100"/>
      <c r="DW405" s="100"/>
      <c r="DX405" s="100"/>
      <c r="DY405" s="100"/>
      <c r="DZ405" s="100"/>
      <c r="EA405" s="100"/>
      <c r="EB405" s="100"/>
      <c r="EC405" s="100"/>
      <c r="ED405" s="100"/>
      <c r="EE405" s="100"/>
      <c r="EF405" s="100"/>
      <c r="EG405" s="100"/>
      <c r="EH405" s="100"/>
      <c r="EI405" s="100"/>
      <c r="EJ405" s="100"/>
      <c r="EK405" s="100"/>
      <c r="EL405" s="100"/>
      <c r="EM405" s="100"/>
      <c r="EN405" s="100"/>
      <c r="EO405" s="100"/>
      <c r="EP405" s="100"/>
      <c r="EQ405" s="100"/>
      <c r="ER405" s="100"/>
      <c r="ES405" s="100"/>
      <c r="ET405" s="100"/>
      <c r="EU405" s="100"/>
      <c r="EV405" s="100"/>
      <c r="EW405" s="100"/>
      <c r="EX405" s="100"/>
      <c r="EY405" s="100"/>
      <c r="EZ405" s="100"/>
      <c r="FA405" s="100"/>
      <c r="FB405" s="100"/>
      <c r="FC405" s="100"/>
      <c r="FD405" s="100"/>
      <c r="FE405" s="100"/>
      <c r="FF405" s="100"/>
      <c r="FG405" s="100"/>
      <c r="FH405" s="100"/>
      <c r="FI405" s="100"/>
      <c r="FJ405" s="100"/>
      <c r="FK405" s="100"/>
      <c r="FL405" s="100"/>
      <c r="FM405" s="100"/>
      <c r="FN405" s="100"/>
      <c r="FO405" s="100"/>
      <c r="FP405" s="100"/>
      <c r="FQ405" s="100"/>
      <c r="FR405" s="100"/>
      <c r="FS405" s="100"/>
      <c r="FT405" s="100"/>
      <c r="FU405" s="100"/>
      <c r="FV405" s="100"/>
      <c r="FW405" s="100"/>
      <c r="FX405" s="100"/>
      <c r="FY405" s="100"/>
      <c r="FZ405" s="100"/>
      <c r="GA405" s="100"/>
      <c r="GB405" s="100"/>
      <c r="GC405" s="100"/>
      <c r="GD405" s="100"/>
      <c r="GE405" s="100"/>
      <c r="GF405" s="100"/>
      <c r="GG405" s="100"/>
      <c r="GH405" s="100"/>
      <c r="GI405" s="100"/>
      <c r="GJ405" s="100"/>
      <c r="GK405" s="100"/>
      <c r="GL405" s="100"/>
      <c r="GM405" s="100"/>
      <c r="GN405" s="100"/>
      <c r="GO405" s="100"/>
      <c r="GP405" s="100"/>
      <c r="GQ405" s="100"/>
      <c r="GR405" s="100"/>
      <c r="GS405" s="100"/>
      <c r="GT405" s="100"/>
      <c r="GU405" s="100"/>
      <c r="GV405" s="100"/>
      <c r="GW405" s="100"/>
      <c r="GX405" s="100"/>
      <c r="GY405" s="100"/>
      <c r="GZ405" s="100"/>
      <c r="HA405" s="100"/>
      <c r="HB405" s="100"/>
      <c r="HC405" s="100"/>
      <c r="HD405" s="100"/>
      <c r="HE405" s="100"/>
      <c r="HF405" s="100"/>
      <c r="HG405" s="100"/>
      <c r="HH405" s="100"/>
      <c r="HI405" s="100"/>
      <c r="HJ405" s="100"/>
      <c r="HK405" s="100"/>
      <c r="HL405" s="100"/>
      <c r="HM405" s="100"/>
      <c r="HN405" s="100"/>
      <c r="HO405" s="100"/>
      <c r="HP405" s="100"/>
      <c r="HQ405" s="100"/>
      <c r="HR405" s="100"/>
      <c r="HS405" s="100"/>
      <c r="HT405" s="100"/>
      <c r="HU405" s="100"/>
      <c r="HV405" s="100"/>
      <c r="HW405" s="100"/>
      <c r="HX405" s="100"/>
      <c r="HY405" s="100"/>
      <c r="HZ405" s="100"/>
      <c r="IA405" s="100"/>
      <c r="IB405" s="100"/>
      <c r="IC405" s="100"/>
      <c r="ID405" s="100"/>
      <c r="IE405" s="100"/>
      <c r="IF405" s="100"/>
      <c r="IG405" s="100"/>
      <c r="IH405" s="100"/>
      <c r="II405" s="100"/>
      <c r="IJ405" s="100"/>
      <c r="IK405" s="100"/>
      <c r="IL405" s="100"/>
      <c r="IM405" s="100"/>
      <c r="IN405" s="100"/>
    </row>
    <row r="406" spans="1:248" ht="126">
      <c r="A406" s="226">
        <v>221</v>
      </c>
      <c r="B406" s="101" t="s">
        <v>442</v>
      </c>
      <c r="C406" s="101" t="s">
        <v>2759</v>
      </c>
      <c r="D406" s="101" t="s">
        <v>1185</v>
      </c>
      <c r="E406" s="101">
        <v>2</v>
      </c>
      <c r="F406" s="90" t="s">
        <v>2463</v>
      </c>
      <c r="G406" s="96" t="s">
        <v>2464</v>
      </c>
      <c r="H406" s="276">
        <v>20</v>
      </c>
      <c r="I406" s="90" t="s">
        <v>2447</v>
      </c>
      <c r="J406" s="90" t="s">
        <v>1124</v>
      </c>
      <c r="K406" s="276">
        <v>3.42</v>
      </c>
      <c r="L406" s="277">
        <v>0.1425</v>
      </c>
      <c r="M406" s="278">
        <v>3.47</v>
      </c>
      <c r="N406" s="405"/>
      <c r="O406" s="403">
        <v>3.42</v>
      </c>
      <c r="P406" s="115">
        <v>1</v>
      </c>
      <c r="Q406" s="116"/>
      <c r="R406" s="116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100"/>
      <c r="BS406" s="100"/>
      <c r="BT406" s="100"/>
      <c r="BU406" s="100"/>
      <c r="BV406" s="100"/>
      <c r="BW406" s="100"/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CI406" s="100"/>
      <c r="CJ406" s="100"/>
      <c r="CK406" s="100"/>
      <c r="CL406" s="100"/>
      <c r="CM406" s="100"/>
      <c r="CN406" s="100"/>
      <c r="CO406" s="100"/>
      <c r="CP406" s="100"/>
      <c r="CQ406" s="100"/>
      <c r="CR406" s="100"/>
      <c r="CS406" s="100"/>
      <c r="CT406" s="100"/>
      <c r="CU406" s="100"/>
      <c r="CV406" s="100"/>
      <c r="CW406" s="100"/>
      <c r="CX406" s="100"/>
      <c r="CY406" s="100"/>
      <c r="CZ406" s="100"/>
      <c r="DA406" s="100"/>
      <c r="DB406" s="100"/>
      <c r="DC406" s="100"/>
      <c r="DD406" s="100"/>
      <c r="DE406" s="100"/>
      <c r="DF406" s="100"/>
      <c r="DG406" s="100"/>
      <c r="DH406" s="100"/>
      <c r="DI406" s="100"/>
      <c r="DJ406" s="100"/>
      <c r="DK406" s="100"/>
      <c r="DL406" s="100"/>
      <c r="DM406" s="100"/>
      <c r="DN406" s="100"/>
      <c r="DO406" s="100"/>
      <c r="DP406" s="100"/>
      <c r="DQ406" s="100"/>
      <c r="DR406" s="100"/>
      <c r="DS406" s="100"/>
      <c r="DT406" s="100"/>
      <c r="DU406" s="100"/>
      <c r="DV406" s="100"/>
      <c r="DW406" s="100"/>
      <c r="DX406" s="100"/>
      <c r="DY406" s="100"/>
      <c r="DZ406" s="100"/>
      <c r="EA406" s="100"/>
      <c r="EB406" s="100"/>
      <c r="EC406" s="100"/>
      <c r="ED406" s="100"/>
      <c r="EE406" s="100"/>
      <c r="EF406" s="100"/>
      <c r="EG406" s="100"/>
      <c r="EH406" s="100"/>
      <c r="EI406" s="100"/>
      <c r="EJ406" s="100"/>
      <c r="EK406" s="100"/>
      <c r="EL406" s="100"/>
      <c r="EM406" s="100"/>
      <c r="EN406" s="100"/>
      <c r="EO406" s="100"/>
      <c r="EP406" s="100"/>
      <c r="EQ406" s="100"/>
      <c r="ER406" s="100"/>
      <c r="ES406" s="100"/>
      <c r="ET406" s="100"/>
      <c r="EU406" s="100"/>
      <c r="EV406" s="100"/>
      <c r="EW406" s="100"/>
      <c r="EX406" s="100"/>
      <c r="EY406" s="100"/>
      <c r="EZ406" s="100"/>
      <c r="FA406" s="100"/>
      <c r="FB406" s="100"/>
      <c r="FC406" s="100"/>
      <c r="FD406" s="100"/>
      <c r="FE406" s="100"/>
      <c r="FF406" s="100"/>
      <c r="FG406" s="100"/>
      <c r="FH406" s="100"/>
      <c r="FI406" s="100"/>
      <c r="FJ406" s="100"/>
      <c r="FK406" s="100"/>
      <c r="FL406" s="100"/>
      <c r="FM406" s="100"/>
      <c r="FN406" s="100"/>
      <c r="FO406" s="100"/>
      <c r="FP406" s="100"/>
      <c r="FQ406" s="100"/>
      <c r="FR406" s="100"/>
      <c r="FS406" s="100"/>
      <c r="FT406" s="100"/>
      <c r="FU406" s="100"/>
      <c r="FV406" s="100"/>
      <c r="FW406" s="100"/>
      <c r="FX406" s="100"/>
      <c r="FY406" s="100"/>
      <c r="FZ406" s="100"/>
      <c r="GA406" s="100"/>
      <c r="GB406" s="100"/>
      <c r="GC406" s="100"/>
      <c r="GD406" s="100"/>
      <c r="GE406" s="100"/>
      <c r="GF406" s="100"/>
      <c r="GG406" s="100"/>
      <c r="GH406" s="100"/>
      <c r="GI406" s="100"/>
      <c r="GJ406" s="100"/>
      <c r="GK406" s="100"/>
      <c r="GL406" s="100"/>
      <c r="GM406" s="100"/>
      <c r="GN406" s="100"/>
      <c r="GO406" s="100"/>
      <c r="GP406" s="100"/>
      <c r="GQ406" s="100"/>
      <c r="GR406" s="100"/>
      <c r="GS406" s="100"/>
      <c r="GT406" s="100"/>
      <c r="GU406" s="100"/>
      <c r="GV406" s="100"/>
      <c r="GW406" s="100"/>
      <c r="GX406" s="100"/>
      <c r="GY406" s="100"/>
      <c r="GZ406" s="100"/>
      <c r="HA406" s="100"/>
      <c r="HB406" s="100"/>
      <c r="HC406" s="100"/>
      <c r="HD406" s="100"/>
      <c r="HE406" s="100"/>
      <c r="HF406" s="100"/>
      <c r="HG406" s="100"/>
      <c r="HH406" s="100"/>
      <c r="HI406" s="100"/>
      <c r="HJ406" s="100"/>
      <c r="HK406" s="100"/>
      <c r="HL406" s="100"/>
      <c r="HM406" s="100"/>
      <c r="HN406" s="100"/>
      <c r="HO406" s="100"/>
      <c r="HP406" s="100"/>
      <c r="HQ406" s="100"/>
      <c r="HR406" s="100"/>
      <c r="HS406" s="100"/>
      <c r="HT406" s="100"/>
      <c r="HU406" s="100"/>
      <c r="HV406" s="100"/>
      <c r="HW406" s="100"/>
      <c r="HX406" s="100"/>
      <c r="HY406" s="100"/>
      <c r="HZ406" s="100"/>
      <c r="IA406" s="100"/>
      <c r="IB406" s="100"/>
      <c r="IC406" s="100"/>
      <c r="ID406" s="100"/>
      <c r="IE406" s="100"/>
      <c r="IF406" s="100"/>
      <c r="IG406" s="100"/>
      <c r="IH406" s="100"/>
      <c r="II406" s="100"/>
      <c r="IJ406" s="100"/>
      <c r="IK406" s="100"/>
      <c r="IL406" s="100"/>
      <c r="IM406" s="100"/>
      <c r="IN406" s="100"/>
    </row>
    <row r="407" spans="1:248" ht="21">
      <c r="A407" s="225"/>
      <c r="B407" s="137"/>
      <c r="C407" s="137"/>
      <c r="D407" s="137"/>
      <c r="E407" s="137"/>
      <c r="F407" s="111"/>
      <c r="G407" s="111"/>
      <c r="H407" s="272"/>
      <c r="I407" s="111"/>
      <c r="J407" s="111"/>
      <c r="K407" s="272"/>
      <c r="L407" s="273"/>
      <c r="M407" s="274"/>
      <c r="N407" s="411"/>
      <c r="O407" s="137"/>
      <c r="P407" s="133"/>
      <c r="Q407" s="133"/>
      <c r="R407" s="133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100"/>
      <c r="BS407" s="100"/>
      <c r="BT407" s="100"/>
      <c r="BU407" s="100"/>
      <c r="BV407" s="100"/>
      <c r="BW407" s="100"/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CI407" s="100"/>
      <c r="CJ407" s="100"/>
      <c r="CK407" s="100"/>
      <c r="CL407" s="100"/>
      <c r="CM407" s="100"/>
      <c r="CN407" s="100"/>
      <c r="CO407" s="100"/>
      <c r="CP407" s="100"/>
      <c r="CQ407" s="100"/>
      <c r="CR407" s="100"/>
      <c r="CS407" s="100"/>
      <c r="CT407" s="100"/>
      <c r="CU407" s="100"/>
      <c r="CV407" s="100"/>
      <c r="CW407" s="100"/>
      <c r="CX407" s="100"/>
      <c r="CY407" s="100"/>
      <c r="CZ407" s="100"/>
      <c r="DA407" s="100"/>
      <c r="DB407" s="100"/>
      <c r="DC407" s="100"/>
      <c r="DD407" s="100"/>
      <c r="DE407" s="100"/>
      <c r="DF407" s="100"/>
      <c r="DG407" s="100"/>
      <c r="DH407" s="100"/>
      <c r="DI407" s="100"/>
      <c r="DJ407" s="100"/>
      <c r="DK407" s="100"/>
      <c r="DL407" s="100"/>
      <c r="DM407" s="100"/>
      <c r="DN407" s="100"/>
      <c r="DO407" s="100"/>
      <c r="DP407" s="100"/>
      <c r="DQ407" s="100"/>
      <c r="DR407" s="100"/>
      <c r="DS407" s="100"/>
      <c r="DT407" s="100"/>
      <c r="DU407" s="100"/>
      <c r="DV407" s="100"/>
      <c r="DW407" s="100"/>
      <c r="DX407" s="100"/>
      <c r="DY407" s="100"/>
      <c r="DZ407" s="100"/>
      <c r="EA407" s="100"/>
      <c r="EB407" s="100"/>
      <c r="EC407" s="100"/>
      <c r="ED407" s="100"/>
      <c r="EE407" s="100"/>
      <c r="EF407" s="100"/>
      <c r="EG407" s="100"/>
      <c r="EH407" s="100"/>
      <c r="EI407" s="100"/>
      <c r="EJ407" s="100"/>
      <c r="EK407" s="100"/>
      <c r="EL407" s="100"/>
      <c r="EM407" s="100"/>
      <c r="EN407" s="100"/>
      <c r="EO407" s="100"/>
      <c r="EP407" s="100"/>
      <c r="EQ407" s="100"/>
      <c r="ER407" s="100"/>
      <c r="ES407" s="100"/>
      <c r="ET407" s="100"/>
      <c r="EU407" s="100"/>
      <c r="EV407" s="100"/>
      <c r="EW407" s="100"/>
      <c r="EX407" s="100"/>
      <c r="EY407" s="100"/>
      <c r="EZ407" s="100"/>
      <c r="FA407" s="100"/>
      <c r="FB407" s="100"/>
      <c r="FC407" s="100"/>
      <c r="FD407" s="100"/>
      <c r="FE407" s="100"/>
      <c r="FF407" s="100"/>
      <c r="FG407" s="100"/>
      <c r="FH407" s="100"/>
      <c r="FI407" s="100"/>
      <c r="FJ407" s="100"/>
      <c r="FK407" s="100"/>
      <c r="FL407" s="100"/>
      <c r="FM407" s="100"/>
      <c r="FN407" s="100"/>
      <c r="FO407" s="100"/>
      <c r="FP407" s="100"/>
      <c r="FQ407" s="100"/>
      <c r="FR407" s="100"/>
      <c r="FS407" s="100"/>
      <c r="FT407" s="100"/>
      <c r="FU407" s="100"/>
      <c r="FV407" s="100"/>
      <c r="FW407" s="100"/>
      <c r="FX407" s="100"/>
      <c r="FY407" s="100"/>
      <c r="FZ407" s="100"/>
      <c r="GA407" s="100"/>
      <c r="GB407" s="100"/>
      <c r="GC407" s="100"/>
      <c r="GD407" s="100"/>
      <c r="GE407" s="100"/>
      <c r="GF407" s="100"/>
      <c r="GG407" s="100"/>
      <c r="GH407" s="100"/>
      <c r="GI407" s="100"/>
      <c r="GJ407" s="100"/>
      <c r="GK407" s="100"/>
      <c r="GL407" s="100"/>
      <c r="GM407" s="100"/>
      <c r="GN407" s="100"/>
      <c r="GO407" s="100"/>
      <c r="GP407" s="100"/>
      <c r="GQ407" s="100"/>
      <c r="GR407" s="100"/>
      <c r="GS407" s="100"/>
      <c r="GT407" s="100"/>
      <c r="GU407" s="100"/>
      <c r="GV407" s="100"/>
      <c r="GW407" s="100"/>
      <c r="GX407" s="100"/>
      <c r="GY407" s="100"/>
      <c r="GZ407" s="100"/>
      <c r="HA407" s="100"/>
      <c r="HB407" s="100"/>
      <c r="HC407" s="100"/>
      <c r="HD407" s="100"/>
      <c r="HE407" s="100"/>
      <c r="HF407" s="100"/>
      <c r="HG407" s="100"/>
      <c r="HH407" s="100"/>
      <c r="HI407" s="100"/>
      <c r="HJ407" s="100"/>
      <c r="HK407" s="100"/>
      <c r="HL407" s="100"/>
      <c r="HM407" s="100"/>
      <c r="HN407" s="100"/>
      <c r="HO407" s="100"/>
      <c r="HP407" s="100"/>
      <c r="HQ407" s="100"/>
      <c r="HR407" s="100"/>
      <c r="HS407" s="100"/>
      <c r="HT407" s="100"/>
      <c r="HU407" s="100"/>
      <c r="HV407" s="100"/>
      <c r="HW407" s="100"/>
      <c r="HX407" s="100"/>
      <c r="HY407" s="100"/>
      <c r="HZ407" s="100"/>
      <c r="IA407" s="100"/>
      <c r="IB407" s="100"/>
      <c r="IC407" s="100"/>
      <c r="ID407" s="100"/>
      <c r="IE407" s="100"/>
      <c r="IF407" s="100"/>
      <c r="IG407" s="100"/>
      <c r="IH407" s="100"/>
      <c r="II407" s="100"/>
      <c r="IJ407" s="100"/>
      <c r="IK407" s="100"/>
      <c r="IL407" s="100"/>
      <c r="IM407" s="100"/>
      <c r="IN407" s="100"/>
    </row>
    <row r="408" spans="1:248" ht="63">
      <c r="A408" s="222">
        <v>222</v>
      </c>
      <c r="B408" s="254" t="s">
        <v>442</v>
      </c>
      <c r="C408" s="254" t="s">
        <v>2759</v>
      </c>
      <c r="D408" s="254" t="s">
        <v>2833</v>
      </c>
      <c r="E408" s="254">
        <v>20</v>
      </c>
      <c r="F408" s="255" t="s">
        <v>2920</v>
      </c>
      <c r="G408" s="255"/>
      <c r="H408" s="255"/>
      <c r="I408" s="254" t="s">
        <v>1723</v>
      </c>
      <c r="J408" s="254" t="s">
        <v>1724</v>
      </c>
      <c r="K408" s="403">
        <v>5.9</v>
      </c>
      <c r="L408" s="404">
        <v>0.59</v>
      </c>
      <c r="M408" s="403">
        <v>7.08</v>
      </c>
      <c r="N408" s="405"/>
      <c r="O408" s="403">
        <v>2.95</v>
      </c>
      <c r="P408" s="115">
        <v>1</v>
      </c>
      <c r="Q408" s="116"/>
      <c r="R408" s="116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CK408" s="100"/>
      <c r="CL408" s="100"/>
      <c r="CM408" s="100"/>
      <c r="CN408" s="100"/>
      <c r="CO408" s="100"/>
      <c r="CP408" s="100"/>
      <c r="CQ408" s="100"/>
      <c r="CR408" s="100"/>
      <c r="CS408" s="100"/>
      <c r="CT408" s="100"/>
      <c r="CU408" s="100"/>
      <c r="CV408" s="100"/>
      <c r="CW408" s="100"/>
      <c r="CX408" s="100"/>
      <c r="CY408" s="100"/>
      <c r="CZ408" s="100"/>
      <c r="DA408" s="100"/>
      <c r="DB408" s="100"/>
      <c r="DC408" s="100"/>
      <c r="DD408" s="100"/>
      <c r="DE408" s="100"/>
      <c r="DF408" s="100"/>
      <c r="DG408" s="100"/>
      <c r="DH408" s="100"/>
      <c r="DI408" s="100"/>
      <c r="DJ408" s="100"/>
      <c r="DK408" s="100"/>
      <c r="DL408" s="100"/>
      <c r="DM408" s="100"/>
      <c r="DN408" s="100"/>
      <c r="DO408" s="100"/>
      <c r="DP408" s="100"/>
      <c r="DQ408" s="100"/>
      <c r="DR408" s="100"/>
      <c r="DS408" s="100"/>
      <c r="DT408" s="100"/>
      <c r="DU408" s="100"/>
      <c r="DV408" s="100"/>
      <c r="DW408" s="100"/>
      <c r="DX408" s="100"/>
      <c r="DY408" s="100"/>
      <c r="DZ408" s="100"/>
      <c r="EA408" s="100"/>
      <c r="EB408" s="100"/>
      <c r="EC408" s="100"/>
      <c r="ED408" s="100"/>
      <c r="EE408" s="100"/>
      <c r="EF408" s="100"/>
      <c r="EG408" s="100"/>
      <c r="EH408" s="100"/>
      <c r="EI408" s="100"/>
      <c r="EJ408" s="100"/>
      <c r="EK408" s="100"/>
      <c r="EL408" s="100"/>
      <c r="EM408" s="100"/>
      <c r="EN408" s="100"/>
      <c r="EO408" s="100"/>
      <c r="EP408" s="100"/>
      <c r="EQ408" s="100"/>
      <c r="ER408" s="100"/>
      <c r="ES408" s="100"/>
      <c r="ET408" s="100"/>
      <c r="EU408" s="100"/>
      <c r="EV408" s="100"/>
      <c r="EW408" s="100"/>
      <c r="EX408" s="100"/>
      <c r="EY408" s="100"/>
      <c r="EZ408" s="100"/>
      <c r="FA408" s="100"/>
      <c r="FB408" s="100"/>
      <c r="FC408" s="100"/>
      <c r="FD408" s="100"/>
      <c r="FE408" s="100"/>
      <c r="FF408" s="100"/>
      <c r="FG408" s="100"/>
      <c r="FH408" s="100"/>
      <c r="FI408" s="100"/>
      <c r="FJ408" s="100"/>
      <c r="FK408" s="100"/>
      <c r="FL408" s="100"/>
      <c r="FM408" s="100"/>
      <c r="FN408" s="100"/>
      <c r="FO408" s="100"/>
      <c r="FP408" s="100"/>
      <c r="FQ408" s="100"/>
      <c r="FR408" s="100"/>
      <c r="FS408" s="100"/>
      <c r="FT408" s="100"/>
      <c r="FU408" s="100"/>
      <c r="FV408" s="100"/>
      <c r="FW408" s="100"/>
      <c r="FX408" s="100"/>
      <c r="FY408" s="100"/>
      <c r="FZ408" s="100"/>
      <c r="GA408" s="100"/>
      <c r="GB408" s="100"/>
      <c r="GC408" s="100"/>
      <c r="GD408" s="100"/>
      <c r="GE408" s="100"/>
      <c r="GF408" s="100"/>
      <c r="GG408" s="100"/>
      <c r="GH408" s="100"/>
      <c r="GI408" s="100"/>
      <c r="GJ408" s="100"/>
      <c r="GK408" s="100"/>
      <c r="GL408" s="100"/>
      <c r="GM408" s="100"/>
      <c r="GN408" s="100"/>
      <c r="GO408" s="100"/>
      <c r="GP408" s="100"/>
      <c r="GQ408" s="100"/>
      <c r="GR408" s="100"/>
      <c r="GS408" s="100"/>
      <c r="GT408" s="100"/>
      <c r="GU408" s="100"/>
      <c r="GV408" s="100"/>
      <c r="GW408" s="100"/>
      <c r="GX408" s="100"/>
      <c r="GY408" s="100"/>
      <c r="GZ408" s="100"/>
      <c r="HA408" s="100"/>
      <c r="HB408" s="100"/>
      <c r="HC408" s="100"/>
      <c r="HD408" s="100"/>
      <c r="HE408" s="100"/>
      <c r="HF408" s="100"/>
      <c r="HG408" s="100"/>
      <c r="HH408" s="100"/>
      <c r="HI408" s="100"/>
      <c r="HJ408" s="100"/>
      <c r="HK408" s="100"/>
      <c r="HL408" s="100"/>
      <c r="HM408" s="100"/>
      <c r="HN408" s="100"/>
      <c r="HO408" s="100"/>
      <c r="HP408" s="100"/>
      <c r="HQ408" s="100"/>
      <c r="HR408" s="100"/>
      <c r="HS408" s="100"/>
      <c r="HT408" s="100"/>
      <c r="HU408" s="100"/>
      <c r="HV408" s="100"/>
      <c r="HW408" s="100"/>
      <c r="HX408" s="100"/>
      <c r="HY408" s="100"/>
      <c r="HZ408" s="100"/>
      <c r="IA408" s="100"/>
      <c r="IB408" s="100"/>
      <c r="IC408" s="100"/>
      <c r="ID408" s="100"/>
      <c r="IE408" s="100"/>
      <c r="IF408" s="100"/>
      <c r="IG408" s="100"/>
      <c r="IH408" s="100"/>
      <c r="II408" s="100"/>
      <c r="IJ408" s="100"/>
      <c r="IK408" s="100"/>
      <c r="IL408" s="100"/>
      <c r="IM408" s="100"/>
      <c r="IN408" s="100"/>
    </row>
    <row r="409" spans="1:248" ht="21">
      <c r="A409" s="225"/>
      <c r="B409" s="137"/>
      <c r="C409" s="137"/>
      <c r="D409" s="137"/>
      <c r="E409" s="137"/>
      <c r="F409" s="111"/>
      <c r="G409" s="111"/>
      <c r="H409" s="272"/>
      <c r="I409" s="111"/>
      <c r="J409" s="111"/>
      <c r="K409" s="272"/>
      <c r="L409" s="273"/>
      <c r="M409" s="274"/>
      <c r="N409" s="411"/>
      <c r="O409" s="137"/>
      <c r="P409" s="133"/>
      <c r="Q409" s="133"/>
      <c r="R409" s="133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CK409" s="100"/>
      <c r="CL409" s="100"/>
      <c r="CM409" s="100"/>
      <c r="CN409" s="100"/>
      <c r="CO409" s="100"/>
      <c r="CP409" s="100"/>
      <c r="CQ409" s="100"/>
      <c r="CR409" s="100"/>
      <c r="CS409" s="100"/>
      <c r="CT409" s="100"/>
      <c r="CU409" s="100"/>
      <c r="CV409" s="100"/>
      <c r="CW409" s="100"/>
      <c r="CX409" s="100"/>
      <c r="CY409" s="100"/>
      <c r="CZ409" s="100"/>
      <c r="DA409" s="100"/>
      <c r="DB409" s="100"/>
      <c r="DC409" s="100"/>
      <c r="DD409" s="100"/>
      <c r="DE409" s="100"/>
      <c r="DF409" s="100"/>
      <c r="DG409" s="100"/>
      <c r="DH409" s="100"/>
      <c r="DI409" s="100"/>
      <c r="DJ409" s="100"/>
      <c r="DK409" s="100"/>
      <c r="DL409" s="100"/>
      <c r="DM409" s="100"/>
      <c r="DN409" s="100"/>
      <c r="DO409" s="100"/>
      <c r="DP409" s="100"/>
      <c r="DQ409" s="100"/>
      <c r="DR409" s="100"/>
      <c r="DS409" s="100"/>
      <c r="DT409" s="100"/>
      <c r="DU409" s="100"/>
      <c r="DV409" s="100"/>
      <c r="DW409" s="100"/>
      <c r="DX409" s="100"/>
      <c r="DY409" s="100"/>
      <c r="DZ409" s="100"/>
      <c r="EA409" s="100"/>
      <c r="EB409" s="100"/>
      <c r="EC409" s="100"/>
      <c r="ED409" s="100"/>
      <c r="EE409" s="100"/>
      <c r="EF409" s="100"/>
      <c r="EG409" s="100"/>
      <c r="EH409" s="100"/>
      <c r="EI409" s="100"/>
      <c r="EJ409" s="100"/>
      <c r="EK409" s="100"/>
      <c r="EL409" s="100"/>
      <c r="EM409" s="100"/>
      <c r="EN409" s="100"/>
      <c r="EO409" s="100"/>
      <c r="EP409" s="100"/>
      <c r="EQ409" s="100"/>
      <c r="ER409" s="100"/>
      <c r="ES409" s="100"/>
      <c r="ET409" s="100"/>
      <c r="EU409" s="100"/>
      <c r="EV409" s="100"/>
      <c r="EW409" s="100"/>
      <c r="EX409" s="100"/>
      <c r="EY409" s="100"/>
      <c r="EZ409" s="100"/>
      <c r="FA409" s="100"/>
      <c r="FB409" s="100"/>
      <c r="FC409" s="100"/>
      <c r="FD409" s="100"/>
      <c r="FE409" s="100"/>
      <c r="FF409" s="100"/>
      <c r="FG409" s="100"/>
      <c r="FH409" s="100"/>
      <c r="FI409" s="100"/>
      <c r="FJ409" s="100"/>
      <c r="FK409" s="100"/>
      <c r="FL409" s="100"/>
      <c r="FM409" s="100"/>
      <c r="FN409" s="100"/>
      <c r="FO409" s="100"/>
      <c r="FP409" s="100"/>
      <c r="FQ409" s="100"/>
      <c r="FR409" s="100"/>
      <c r="FS409" s="100"/>
      <c r="FT409" s="100"/>
      <c r="FU409" s="100"/>
      <c r="FV409" s="100"/>
      <c r="FW409" s="100"/>
      <c r="FX409" s="100"/>
      <c r="FY409" s="100"/>
      <c r="FZ409" s="100"/>
      <c r="GA409" s="100"/>
      <c r="GB409" s="100"/>
      <c r="GC409" s="100"/>
      <c r="GD409" s="100"/>
      <c r="GE409" s="100"/>
      <c r="GF409" s="100"/>
      <c r="GG409" s="100"/>
      <c r="GH409" s="100"/>
      <c r="GI409" s="100"/>
      <c r="GJ409" s="100"/>
      <c r="GK409" s="100"/>
      <c r="GL409" s="100"/>
      <c r="GM409" s="100"/>
      <c r="GN409" s="100"/>
      <c r="GO409" s="100"/>
      <c r="GP409" s="100"/>
      <c r="GQ409" s="100"/>
      <c r="GR409" s="100"/>
      <c r="GS409" s="100"/>
      <c r="GT409" s="100"/>
      <c r="GU409" s="100"/>
      <c r="GV409" s="100"/>
      <c r="GW409" s="100"/>
      <c r="GX409" s="100"/>
      <c r="GY409" s="100"/>
      <c r="GZ409" s="100"/>
      <c r="HA409" s="100"/>
      <c r="HB409" s="100"/>
      <c r="HC409" s="100"/>
      <c r="HD409" s="100"/>
      <c r="HE409" s="100"/>
      <c r="HF409" s="100"/>
      <c r="HG409" s="100"/>
      <c r="HH409" s="100"/>
      <c r="HI409" s="100"/>
      <c r="HJ409" s="100"/>
      <c r="HK409" s="100"/>
      <c r="HL409" s="100"/>
      <c r="HM409" s="100"/>
      <c r="HN409" s="100"/>
      <c r="HO409" s="100"/>
      <c r="HP409" s="100"/>
      <c r="HQ409" s="100"/>
      <c r="HR409" s="100"/>
      <c r="HS409" s="100"/>
      <c r="HT409" s="100"/>
      <c r="HU409" s="100"/>
      <c r="HV409" s="100"/>
      <c r="HW409" s="100"/>
      <c r="HX409" s="100"/>
      <c r="HY409" s="100"/>
      <c r="HZ409" s="100"/>
      <c r="IA409" s="100"/>
      <c r="IB409" s="100"/>
      <c r="IC409" s="100"/>
      <c r="ID409" s="100"/>
      <c r="IE409" s="100"/>
      <c r="IF409" s="100"/>
      <c r="IG409" s="100"/>
      <c r="IH409" s="100"/>
      <c r="II409" s="100"/>
      <c r="IJ409" s="100"/>
      <c r="IK409" s="100"/>
      <c r="IL409" s="100"/>
      <c r="IM409" s="100"/>
      <c r="IN409" s="100"/>
    </row>
    <row r="410" spans="1:248" ht="105">
      <c r="A410" s="226">
        <v>225</v>
      </c>
      <c r="B410" s="101" t="s">
        <v>262</v>
      </c>
      <c r="C410" s="101" t="s">
        <v>1415</v>
      </c>
      <c r="D410" s="101" t="s">
        <v>1187</v>
      </c>
      <c r="E410" s="101">
        <v>2</v>
      </c>
      <c r="F410" s="90" t="s">
        <v>2466</v>
      </c>
      <c r="G410" s="96" t="s">
        <v>2467</v>
      </c>
      <c r="H410" s="276">
        <v>30</v>
      </c>
      <c r="I410" s="90" t="s">
        <v>1153</v>
      </c>
      <c r="J410" s="90" t="s">
        <v>1124</v>
      </c>
      <c r="K410" s="276">
        <v>17.94</v>
      </c>
      <c r="L410" s="277">
        <v>0.4983</v>
      </c>
      <c r="M410" s="278">
        <v>18.17</v>
      </c>
      <c r="N410" s="282"/>
      <c r="O410" s="276">
        <v>17.94</v>
      </c>
      <c r="P410" s="94">
        <v>1</v>
      </c>
      <c r="Q410" s="94"/>
      <c r="R410" s="94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CK410" s="100"/>
      <c r="CL410" s="100"/>
      <c r="CM410" s="100"/>
      <c r="CN410" s="100"/>
      <c r="CO410" s="100"/>
      <c r="CP410" s="100"/>
      <c r="CQ410" s="100"/>
      <c r="CR410" s="100"/>
      <c r="CS410" s="100"/>
      <c r="CT410" s="100"/>
      <c r="CU410" s="100"/>
      <c r="CV410" s="100"/>
      <c r="CW410" s="100"/>
      <c r="CX410" s="100"/>
      <c r="CY410" s="100"/>
      <c r="CZ410" s="100"/>
      <c r="DA410" s="100"/>
      <c r="DB410" s="100"/>
      <c r="DC410" s="100"/>
      <c r="DD410" s="100"/>
      <c r="DE410" s="100"/>
      <c r="DF410" s="100"/>
      <c r="DG410" s="100"/>
      <c r="DH410" s="100"/>
      <c r="DI410" s="100"/>
      <c r="DJ410" s="100"/>
      <c r="DK410" s="100"/>
      <c r="DL410" s="100"/>
      <c r="DM410" s="100"/>
      <c r="DN410" s="100"/>
      <c r="DO410" s="100"/>
      <c r="DP410" s="100"/>
      <c r="DQ410" s="100"/>
      <c r="DR410" s="100"/>
      <c r="DS410" s="100"/>
      <c r="DT410" s="100"/>
      <c r="DU410" s="100"/>
      <c r="DV410" s="100"/>
      <c r="DW410" s="100"/>
      <c r="DX410" s="100"/>
      <c r="DY410" s="100"/>
      <c r="DZ410" s="100"/>
      <c r="EA410" s="100"/>
      <c r="EB410" s="100"/>
      <c r="EC410" s="100"/>
      <c r="ED410" s="100"/>
      <c r="EE410" s="100"/>
      <c r="EF410" s="100"/>
      <c r="EG410" s="100"/>
      <c r="EH410" s="100"/>
      <c r="EI410" s="100"/>
      <c r="EJ410" s="100"/>
      <c r="EK410" s="100"/>
      <c r="EL410" s="100"/>
      <c r="EM410" s="100"/>
      <c r="EN410" s="100"/>
      <c r="EO410" s="100"/>
      <c r="EP410" s="100"/>
      <c r="EQ410" s="100"/>
      <c r="ER410" s="100"/>
      <c r="ES410" s="100"/>
      <c r="ET410" s="100"/>
      <c r="EU410" s="100"/>
      <c r="EV410" s="100"/>
      <c r="EW410" s="100"/>
      <c r="EX410" s="100"/>
      <c r="EY410" s="100"/>
      <c r="EZ410" s="100"/>
      <c r="FA410" s="100"/>
      <c r="FB410" s="100"/>
      <c r="FC410" s="100"/>
      <c r="FD410" s="100"/>
      <c r="FE410" s="100"/>
      <c r="FF410" s="100"/>
      <c r="FG410" s="100"/>
      <c r="FH410" s="100"/>
      <c r="FI410" s="100"/>
      <c r="FJ410" s="100"/>
      <c r="FK410" s="100"/>
      <c r="FL410" s="100"/>
      <c r="FM410" s="100"/>
      <c r="FN410" s="100"/>
      <c r="FO410" s="100"/>
      <c r="FP410" s="100"/>
      <c r="FQ410" s="100"/>
      <c r="FR410" s="100"/>
      <c r="FS410" s="100"/>
      <c r="FT410" s="100"/>
      <c r="FU410" s="100"/>
      <c r="FV410" s="100"/>
      <c r="FW410" s="100"/>
      <c r="FX410" s="100"/>
      <c r="FY410" s="100"/>
      <c r="FZ410" s="100"/>
      <c r="GA410" s="100"/>
      <c r="GB410" s="100"/>
      <c r="GC410" s="100"/>
      <c r="GD410" s="100"/>
      <c r="GE410" s="100"/>
      <c r="GF410" s="100"/>
      <c r="GG410" s="100"/>
      <c r="GH410" s="100"/>
      <c r="GI410" s="100"/>
      <c r="GJ410" s="100"/>
      <c r="GK410" s="100"/>
      <c r="GL410" s="100"/>
      <c r="GM410" s="100"/>
      <c r="GN410" s="100"/>
      <c r="GO410" s="100"/>
      <c r="GP410" s="100"/>
      <c r="GQ410" s="100"/>
      <c r="GR410" s="100"/>
      <c r="GS410" s="100"/>
      <c r="GT410" s="100"/>
      <c r="GU410" s="100"/>
      <c r="GV410" s="100"/>
      <c r="GW410" s="100"/>
      <c r="GX410" s="100"/>
      <c r="GY410" s="100"/>
      <c r="GZ410" s="100"/>
      <c r="HA410" s="100"/>
      <c r="HB410" s="100"/>
      <c r="HC410" s="100"/>
      <c r="HD410" s="100"/>
      <c r="HE410" s="100"/>
      <c r="HF410" s="100"/>
      <c r="HG410" s="100"/>
      <c r="HH410" s="100"/>
      <c r="HI410" s="100"/>
      <c r="HJ410" s="100"/>
      <c r="HK410" s="100"/>
      <c r="HL410" s="100"/>
      <c r="HM410" s="100"/>
      <c r="HN410" s="100"/>
      <c r="HO410" s="100"/>
      <c r="HP410" s="100"/>
      <c r="HQ410" s="100"/>
      <c r="HR410" s="100"/>
      <c r="HS410" s="100"/>
      <c r="HT410" s="100"/>
      <c r="HU410" s="100"/>
      <c r="HV410" s="100"/>
      <c r="HW410" s="100"/>
      <c r="HX410" s="100"/>
      <c r="HY410" s="100"/>
      <c r="HZ410" s="100"/>
      <c r="IA410" s="100"/>
      <c r="IB410" s="100"/>
      <c r="IC410" s="100"/>
      <c r="ID410" s="100"/>
      <c r="IE410" s="100"/>
      <c r="IF410" s="100"/>
      <c r="IG410" s="100"/>
      <c r="IH410" s="100"/>
      <c r="II410" s="100"/>
      <c r="IJ410" s="100"/>
      <c r="IK410" s="100"/>
      <c r="IL410" s="100"/>
      <c r="IM410" s="100"/>
      <c r="IN410" s="100"/>
    </row>
    <row r="411" spans="1:18" ht="21">
      <c r="A411" s="225"/>
      <c r="B411" s="137"/>
      <c r="C411" s="137"/>
      <c r="D411" s="137"/>
      <c r="E411" s="137"/>
      <c r="F411" s="111"/>
      <c r="G411" s="111"/>
      <c r="H411" s="272"/>
      <c r="I411" s="111"/>
      <c r="J411" s="111"/>
      <c r="K411" s="272"/>
      <c r="L411" s="273"/>
      <c r="M411" s="274"/>
      <c r="N411" s="294"/>
      <c r="O411" s="272"/>
      <c r="P411" s="114"/>
      <c r="Q411" s="114"/>
      <c r="R411" s="114"/>
    </row>
    <row r="412" spans="1:18" ht="41.25">
      <c r="A412" s="222"/>
      <c r="B412" s="222" t="s">
        <v>2166</v>
      </c>
      <c r="C412" s="254"/>
      <c r="D412" s="308" t="s">
        <v>2167</v>
      </c>
      <c r="E412" s="254"/>
      <c r="F412" s="255"/>
      <c r="G412" s="255"/>
      <c r="H412" s="255"/>
      <c r="I412" s="256"/>
      <c r="J412" s="255"/>
      <c r="K412" s="250"/>
      <c r="L412" s="251"/>
      <c r="M412" s="250"/>
      <c r="N412" s="290"/>
      <c r="O412" s="250"/>
      <c r="P412" s="112"/>
      <c r="Q412" s="113"/>
      <c r="R412" s="113"/>
    </row>
    <row r="413" spans="1:18" ht="63">
      <c r="A413" s="222">
        <v>228</v>
      </c>
      <c r="B413" s="254" t="s">
        <v>2125</v>
      </c>
      <c r="C413" s="254" t="s">
        <v>971</v>
      </c>
      <c r="D413" s="254" t="s">
        <v>2126</v>
      </c>
      <c r="E413" s="254">
        <v>40</v>
      </c>
      <c r="F413" s="255" t="s">
        <v>2922</v>
      </c>
      <c r="G413" s="255"/>
      <c r="H413" s="255"/>
      <c r="I413" s="256" t="s">
        <v>2923</v>
      </c>
      <c r="J413" s="255" t="s">
        <v>1724</v>
      </c>
      <c r="K413" s="250">
        <v>7.25</v>
      </c>
      <c r="L413" s="251">
        <v>7.25</v>
      </c>
      <c r="M413" s="250"/>
      <c r="N413" s="290"/>
      <c r="O413" s="250">
        <v>7.25</v>
      </c>
      <c r="P413" s="112">
        <v>1</v>
      </c>
      <c r="Q413" s="113"/>
      <c r="R413" s="113"/>
    </row>
    <row r="414" spans="1:18" ht="21">
      <c r="A414" s="225"/>
      <c r="B414" s="137"/>
      <c r="C414" s="137"/>
      <c r="D414" s="137"/>
      <c r="E414" s="137"/>
      <c r="F414" s="111"/>
      <c r="G414" s="111"/>
      <c r="H414" s="272"/>
      <c r="I414" s="111"/>
      <c r="J414" s="111"/>
      <c r="K414" s="272"/>
      <c r="L414" s="273"/>
      <c r="M414" s="274"/>
      <c r="N414" s="294"/>
      <c r="O414" s="272"/>
      <c r="P414" s="114"/>
      <c r="Q414" s="114"/>
      <c r="R414" s="114"/>
    </row>
    <row r="415" spans="1:18" ht="63">
      <c r="A415" s="222">
        <v>229</v>
      </c>
      <c r="B415" s="254" t="s">
        <v>2125</v>
      </c>
      <c r="C415" s="254" t="s">
        <v>971</v>
      </c>
      <c r="D415" s="254" t="s">
        <v>2127</v>
      </c>
      <c r="E415" s="254">
        <v>5</v>
      </c>
      <c r="F415" s="255" t="s">
        <v>2924</v>
      </c>
      <c r="G415" s="255"/>
      <c r="H415" s="255"/>
      <c r="I415" s="256" t="s">
        <v>2925</v>
      </c>
      <c r="J415" s="255" t="s">
        <v>1724</v>
      </c>
      <c r="K415" s="250">
        <v>7.86</v>
      </c>
      <c r="L415" s="251">
        <v>7.86</v>
      </c>
      <c r="M415" s="250"/>
      <c r="N415" s="290"/>
      <c r="O415" s="250">
        <v>7.86</v>
      </c>
      <c r="P415" s="112">
        <v>1</v>
      </c>
      <c r="Q415" s="113"/>
      <c r="R415" s="113"/>
    </row>
    <row r="416" spans="1:18" ht="21">
      <c r="A416" s="225"/>
      <c r="B416" s="137"/>
      <c r="C416" s="137"/>
      <c r="D416" s="137"/>
      <c r="E416" s="137"/>
      <c r="F416" s="111"/>
      <c r="G416" s="111"/>
      <c r="H416" s="272"/>
      <c r="I416" s="111"/>
      <c r="J416" s="111"/>
      <c r="K416" s="272"/>
      <c r="L416" s="273"/>
      <c r="M416" s="274"/>
      <c r="N416" s="294"/>
      <c r="O416" s="272"/>
      <c r="P416" s="114"/>
      <c r="Q416" s="114"/>
      <c r="R416" s="114"/>
    </row>
    <row r="417" spans="1:18" ht="105">
      <c r="A417" s="226">
        <v>230</v>
      </c>
      <c r="B417" s="101" t="s">
        <v>1523</v>
      </c>
      <c r="C417" s="101" t="s">
        <v>1524</v>
      </c>
      <c r="D417" s="101" t="s">
        <v>1525</v>
      </c>
      <c r="E417" s="101">
        <v>5</v>
      </c>
      <c r="F417" s="90" t="s">
        <v>2472</v>
      </c>
      <c r="G417" s="96" t="s">
        <v>2473</v>
      </c>
      <c r="H417" s="276">
        <v>1</v>
      </c>
      <c r="I417" s="90" t="s">
        <v>2474</v>
      </c>
      <c r="J417" s="90" t="s">
        <v>1124</v>
      </c>
      <c r="K417" s="276">
        <v>10.36</v>
      </c>
      <c r="L417" s="277">
        <v>8.63</v>
      </c>
      <c r="M417" s="278"/>
      <c r="N417" s="282"/>
      <c r="O417" s="276">
        <v>10.36</v>
      </c>
      <c r="P417" s="112">
        <v>1</v>
      </c>
      <c r="Q417" s="120"/>
      <c r="R417" s="120"/>
    </row>
    <row r="418" spans="1:18" ht="21">
      <c r="A418" s="225"/>
      <c r="B418" s="137"/>
      <c r="C418" s="137"/>
      <c r="D418" s="137"/>
      <c r="E418" s="137"/>
      <c r="F418" s="111"/>
      <c r="G418" s="111"/>
      <c r="H418" s="272"/>
      <c r="I418" s="111"/>
      <c r="J418" s="111"/>
      <c r="K418" s="272"/>
      <c r="L418" s="273"/>
      <c r="M418" s="274"/>
      <c r="N418" s="294"/>
      <c r="O418" s="272"/>
      <c r="P418" s="114"/>
      <c r="Q418" s="114"/>
      <c r="R418" s="114"/>
    </row>
    <row r="419" spans="1:18" ht="126">
      <c r="A419" s="226">
        <v>231</v>
      </c>
      <c r="B419" s="101" t="s">
        <v>2168</v>
      </c>
      <c r="C419" s="101" t="s">
        <v>2105</v>
      </c>
      <c r="D419" s="101" t="s">
        <v>1190</v>
      </c>
      <c r="E419" s="101">
        <v>30</v>
      </c>
      <c r="F419" s="90" t="s">
        <v>2475</v>
      </c>
      <c r="G419" s="96" t="s">
        <v>2476</v>
      </c>
      <c r="H419" s="276">
        <v>60</v>
      </c>
      <c r="I419" s="90" t="s">
        <v>1153</v>
      </c>
      <c r="J419" s="90" t="s">
        <v>1124</v>
      </c>
      <c r="K419" s="276">
        <v>22.24</v>
      </c>
      <c r="L419" s="277">
        <v>0.3088</v>
      </c>
      <c r="M419" s="278"/>
      <c r="N419" s="282"/>
      <c r="O419" s="276">
        <v>11.12</v>
      </c>
      <c r="P419" s="120">
        <v>1</v>
      </c>
      <c r="Q419" s="120"/>
      <c r="R419" s="120"/>
    </row>
    <row r="420" spans="1:18" ht="21">
      <c r="A420" s="225"/>
      <c r="B420" s="137"/>
      <c r="C420" s="137"/>
      <c r="D420" s="137"/>
      <c r="E420" s="137"/>
      <c r="F420" s="111"/>
      <c r="G420" s="111"/>
      <c r="H420" s="272"/>
      <c r="I420" s="111"/>
      <c r="J420" s="111"/>
      <c r="K420" s="272"/>
      <c r="L420" s="273"/>
      <c r="M420" s="274"/>
      <c r="N420" s="294"/>
      <c r="O420" s="272"/>
      <c r="P420" s="114"/>
      <c r="Q420" s="114"/>
      <c r="R420" s="114"/>
    </row>
    <row r="421" spans="1:18" ht="61.5">
      <c r="A421" s="222">
        <v>232</v>
      </c>
      <c r="B421" s="254" t="s">
        <v>2168</v>
      </c>
      <c r="C421" s="254" t="s">
        <v>2106</v>
      </c>
      <c r="D421" s="254" t="s">
        <v>107</v>
      </c>
      <c r="E421" s="254">
        <v>100</v>
      </c>
      <c r="F421" s="255" t="s">
        <v>2929</v>
      </c>
      <c r="G421" s="255"/>
      <c r="H421" s="255"/>
      <c r="I421" s="256" t="s">
        <v>2930</v>
      </c>
      <c r="J421" s="255" t="s">
        <v>1724</v>
      </c>
      <c r="K421" s="250">
        <v>2.45</v>
      </c>
      <c r="L421" s="251">
        <v>2.45</v>
      </c>
      <c r="M421" s="250"/>
      <c r="N421" s="290"/>
      <c r="O421" s="250">
        <v>2.45</v>
      </c>
      <c r="P421" s="112">
        <v>1</v>
      </c>
      <c r="Q421" s="113"/>
      <c r="R421" s="113"/>
    </row>
    <row r="422" spans="1:18" ht="21">
      <c r="A422" s="225"/>
      <c r="B422" s="137"/>
      <c r="C422" s="137"/>
      <c r="D422" s="137"/>
      <c r="E422" s="137"/>
      <c r="F422" s="111"/>
      <c r="G422" s="111"/>
      <c r="H422" s="272"/>
      <c r="I422" s="111"/>
      <c r="J422" s="111"/>
      <c r="K422" s="272"/>
      <c r="L422" s="273"/>
      <c r="M422" s="274"/>
      <c r="N422" s="294"/>
      <c r="O422" s="272"/>
      <c r="P422" s="114"/>
      <c r="Q422" s="114"/>
      <c r="R422" s="114"/>
    </row>
    <row r="423" spans="1:18" ht="63">
      <c r="A423" s="236">
        <v>233</v>
      </c>
      <c r="B423" s="424" t="s">
        <v>2168</v>
      </c>
      <c r="C423" s="424" t="s">
        <v>1585</v>
      </c>
      <c r="D423" s="424" t="s">
        <v>108</v>
      </c>
      <c r="E423" s="424">
        <v>15</v>
      </c>
      <c r="F423" s="425" t="s">
        <v>2059</v>
      </c>
      <c r="G423" s="425"/>
      <c r="H423" s="425"/>
      <c r="I423" s="426" t="s">
        <v>2058</v>
      </c>
      <c r="J423" s="425" t="s">
        <v>179</v>
      </c>
      <c r="K423" s="427">
        <v>5.95</v>
      </c>
      <c r="L423" s="428">
        <v>5.95</v>
      </c>
      <c r="M423" s="427" t="s">
        <v>182</v>
      </c>
      <c r="N423" s="429" t="s">
        <v>182</v>
      </c>
      <c r="O423" s="430">
        <v>5.95</v>
      </c>
      <c r="P423" s="141">
        <v>1</v>
      </c>
      <c r="Q423" s="142"/>
      <c r="R423" s="142"/>
    </row>
    <row r="424" spans="1:18" ht="21">
      <c r="A424" s="237"/>
      <c r="B424" s="431"/>
      <c r="C424" s="431"/>
      <c r="D424" s="431"/>
      <c r="E424" s="431"/>
      <c r="F424" s="341"/>
      <c r="G424" s="341"/>
      <c r="H424" s="341"/>
      <c r="I424" s="372"/>
      <c r="J424" s="341"/>
      <c r="K424" s="373"/>
      <c r="L424" s="374"/>
      <c r="M424" s="373"/>
      <c r="N424" s="373"/>
      <c r="O424" s="373"/>
      <c r="P424" s="114"/>
      <c r="Q424" s="114"/>
      <c r="R424" s="114"/>
    </row>
    <row r="425" spans="1:18" ht="63">
      <c r="A425" s="226">
        <v>234</v>
      </c>
      <c r="B425" s="101" t="s">
        <v>2168</v>
      </c>
      <c r="C425" s="101" t="s">
        <v>99</v>
      </c>
      <c r="D425" s="101" t="s">
        <v>1188</v>
      </c>
      <c r="E425" s="101">
        <v>5</v>
      </c>
      <c r="F425" s="90" t="s">
        <v>2479</v>
      </c>
      <c r="G425" s="96" t="s">
        <v>1157</v>
      </c>
      <c r="H425" s="276">
        <v>50</v>
      </c>
      <c r="I425" s="90" t="s">
        <v>486</v>
      </c>
      <c r="J425" s="90" t="s">
        <v>1124</v>
      </c>
      <c r="K425" s="276">
        <v>4.26</v>
      </c>
      <c r="L425" s="277">
        <v>0.071</v>
      </c>
      <c r="M425" s="278"/>
      <c r="N425" s="282"/>
      <c r="O425" s="276">
        <v>4.26</v>
      </c>
      <c r="P425" s="112">
        <v>1</v>
      </c>
      <c r="Q425" s="113"/>
      <c r="R425" s="113"/>
    </row>
    <row r="426" spans="1:18" ht="21">
      <c r="A426" s="225"/>
      <c r="B426" s="137"/>
      <c r="C426" s="137"/>
      <c r="D426" s="137"/>
      <c r="E426" s="137"/>
      <c r="F426" s="111"/>
      <c r="G426" s="111"/>
      <c r="H426" s="272"/>
      <c r="I426" s="111"/>
      <c r="J426" s="111"/>
      <c r="K426" s="272"/>
      <c r="L426" s="273"/>
      <c r="M426" s="274"/>
      <c r="N426" s="294"/>
      <c r="O426" s="272"/>
      <c r="P426" s="114"/>
      <c r="Q426" s="114"/>
      <c r="R426" s="114"/>
    </row>
    <row r="427" spans="1:18" ht="126">
      <c r="A427" s="226">
        <v>235</v>
      </c>
      <c r="B427" s="101" t="s">
        <v>2169</v>
      </c>
      <c r="C427" s="101" t="s">
        <v>1586</v>
      </c>
      <c r="D427" s="101" t="s">
        <v>1189</v>
      </c>
      <c r="E427" s="101">
        <v>30</v>
      </c>
      <c r="F427" s="90" t="s">
        <v>2480</v>
      </c>
      <c r="G427" s="96" t="s">
        <v>2481</v>
      </c>
      <c r="H427" s="276">
        <v>60</v>
      </c>
      <c r="I427" s="90" t="s">
        <v>1137</v>
      </c>
      <c r="J427" s="90" t="s">
        <v>1124</v>
      </c>
      <c r="K427" s="276">
        <v>45.48</v>
      </c>
      <c r="L427" s="277">
        <v>0.6317</v>
      </c>
      <c r="M427" s="278"/>
      <c r="N427" s="282"/>
      <c r="O427" s="276">
        <v>15.16</v>
      </c>
      <c r="P427" s="120">
        <v>1</v>
      </c>
      <c r="Q427" s="120"/>
      <c r="R427" s="120"/>
    </row>
    <row r="428" spans="1:18" ht="21">
      <c r="A428" s="225"/>
      <c r="B428" s="137"/>
      <c r="C428" s="137"/>
      <c r="D428" s="137"/>
      <c r="E428" s="137"/>
      <c r="F428" s="111"/>
      <c r="G428" s="111"/>
      <c r="H428" s="272"/>
      <c r="I428" s="111"/>
      <c r="J428" s="111"/>
      <c r="K428" s="272"/>
      <c r="L428" s="273"/>
      <c r="M428" s="274"/>
      <c r="N428" s="294"/>
      <c r="O428" s="272"/>
      <c r="P428" s="114"/>
      <c r="Q428" s="114"/>
      <c r="R428" s="114"/>
    </row>
    <row r="429" spans="1:18" ht="21">
      <c r="A429" s="222"/>
      <c r="B429" s="222" t="s">
        <v>2170</v>
      </c>
      <c r="C429" s="254"/>
      <c r="D429" s="308" t="s">
        <v>2741</v>
      </c>
      <c r="E429" s="254"/>
      <c r="F429" s="255"/>
      <c r="G429" s="255"/>
      <c r="H429" s="255"/>
      <c r="I429" s="256"/>
      <c r="J429" s="255"/>
      <c r="K429" s="250"/>
      <c r="L429" s="251"/>
      <c r="M429" s="250"/>
      <c r="N429" s="290"/>
      <c r="O429" s="250"/>
      <c r="P429" s="112"/>
      <c r="Q429" s="113"/>
      <c r="R429" s="113"/>
    </row>
    <row r="430" spans="1:18" ht="81">
      <c r="A430" s="222">
        <v>236</v>
      </c>
      <c r="B430" s="254" t="s">
        <v>2742</v>
      </c>
      <c r="C430" s="254" t="s">
        <v>1587</v>
      </c>
      <c r="D430" s="254" t="s">
        <v>906</v>
      </c>
      <c r="E430" s="254">
        <v>1</v>
      </c>
      <c r="F430" s="284" t="s">
        <v>2060</v>
      </c>
      <c r="G430" s="284"/>
      <c r="H430" s="284"/>
      <c r="I430" s="285" t="s">
        <v>184</v>
      </c>
      <c r="J430" s="284" t="s">
        <v>179</v>
      </c>
      <c r="K430" s="286">
        <v>2.18</v>
      </c>
      <c r="L430" s="287">
        <v>0.0436</v>
      </c>
      <c r="M430" s="286">
        <v>2.25</v>
      </c>
      <c r="N430" s="288">
        <v>2.25</v>
      </c>
      <c r="O430" s="289">
        <v>2.18</v>
      </c>
      <c r="P430" s="112">
        <v>1</v>
      </c>
      <c r="Q430" s="113"/>
      <c r="R430" s="113"/>
    </row>
    <row r="431" spans="1:18" ht="21">
      <c r="A431" s="225"/>
      <c r="B431" s="137"/>
      <c r="C431" s="137"/>
      <c r="D431" s="137"/>
      <c r="E431" s="137"/>
      <c r="F431" s="111"/>
      <c r="G431" s="111"/>
      <c r="H431" s="272"/>
      <c r="I431" s="111"/>
      <c r="J431" s="111"/>
      <c r="K431" s="272"/>
      <c r="L431" s="273"/>
      <c r="M431" s="274"/>
      <c r="N431" s="313"/>
      <c r="O431" s="373"/>
      <c r="P431" s="114"/>
      <c r="Q431" s="114"/>
      <c r="R431" s="114"/>
    </row>
    <row r="432" spans="1:18" ht="61.5">
      <c r="A432" s="222">
        <v>237</v>
      </c>
      <c r="B432" s="254" t="s">
        <v>2368</v>
      </c>
      <c r="C432" s="254" t="s">
        <v>1076</v>
      </c>
      <c r="D432" s="254" t="s">
        <v>1191</v>
      </c>
      <c r="E432" s="254">
        <v>2</v>
      </c>
      <c r="F432" s="255" t="s">
        <v>2934</v>
      </c>
      <c r="G432" s="255"/>
      <c r="H432" s="255"/>
      <c r="I432" s="256" t="s">
        <v>1726</v>
      </c>
      <c r="J432" s="255" t="s">
        <v>1724</v>
      </c>
      <c r="K432" s="250">
        <v>2.03</v>
      </c>
      <c r="L432" s="251">
        <v>2.03</v>
      </c>
      <c r="M432" s="250">
        <v>2.05</v>
      </c>
      <c r="N432" s="290"/>
      <c r="O432" s="250">
        <v>2.03</v>
      </c>
      <c r="P432" s="112">
        <v>1</v>
      </c>
      <c r="Q432" s="113"/>
      <c r="R432" s="113"/>
    </row>
    <row r="433" spans="1:18" ht="21">
      <c r="A433" s="225"/>
      <c r="B433" s="137"/>
      <c r="C433" s="137"/>
      <c r="D433" s="137"/>
      <c r="E433" s="137"/>
      <c r="F433" s="296"/>
      <c r="G433" s="296"/>
      <c r="H433" s="296"/>
      <c r="I433" s="297"/>
      <c r="J433" s="296"/>
      <c r="K433" s="292"/>
      <c r="L433" s="298"/>
      <c r="M433" s="292"/>
      <c r="N433" s="299"/>
      <c r="O433" s="292"/>
      <c r="P433" s="114"/>
      <c r="Q433" s="114"/>
      <c r="R433" s="114"/>
    </row>
    <row r="434" spans="1:18" ht="126">
      <c r="A434" s="222">
        <v>238</v>
      </c>
      <c r="B434" s="254" t="s">
        <v>2368</v>
      </c>
      <c r="C434" s="254" t="s">
        <v>2088</v>
      </c>
      <c r="D434" s="254" t="s">
        <v>2343</v>
      </c>
      <c r="E434" s="254">
        <v>5</v>
      </c>
      <c r="F434" s="90" t="s">
        <v>2483</v>
      </c>
      <c r="G434" s="96" t="s">
        <v>2476</v>
      </c>
      <c r="H434" s="276">
        <v>30</v>
      </c>
      <c r="I434" s="90" t="s">
        <v>1150</v>
      </c>
      <c r="J434" s="90" t="s">
        <v>1124</v>
      </c>
      <c r="K434" s="276">
        <v>0.98</v>
      </c>
      <c r="L434" s="277">
        <v>0.0273</v>
      </c>
      <c r="M434" s="278">
        <v>1.09</v>
      </c>
      <c r="N434" s="282"/>
      <c r="O434" s="276">
        <v>0.98</v>
      </c>
      <c r="P434" s="112">
        <v>1</v>
      </c>
      <c r="Q434" s="113"/>
      <c r="R434" s="113"/>
    </row>
    <row r="435" spans="1:18" ht="21">
      <c r="A435" s="225"/>
      <c r="B435" s="137"/>
      <c r="C435" s="137"/>
      <c r="D435" s="137"/>
      <c r="E435" s="137"/>
      <c r="F435" s="111"/>
      <c r="G435" s="111"/>
      <c r="H435" s="272"/>
      <c r="I435" s="111"/>
      <c r="J435" s="111"/>
      <c r="K435" s="272"/>
      <c r="L435" s="273"/>
      <c r="M435" s="274"/>
      <c r="N435" s="272"/>
      <c r="O435" s="272"/>
      <c r="P435" s="114"/>
      <c r="Q435" s="114"/>
      <c r="R435" s="114"/>
    </row>
    <row r="436" spans="1:18" ht="63">
      <c r="A436" s="229">
        <v>239</v>
      </c>
      <c r="B436" s="316" t="s">
        <v>2368</v>
      </c>
      <c r="C436" s="316" t="s">
        <v>2088</v>
      </c>
      <c r="D436" s="316" t="s">
        <v>1192</v>
      </c>
      <c r="E436" s="316">
        <v>5</v>
      </c>
      <c r="F436" s="317" t="s">
        <v>2061</v>
      </c>
      <c r="G436" s="317"/>
      <c r="H436" s="317"/>
      <c r="I436" s="318" t="s">
        <v>184</v>
      </c>
      <c r="J436" s="317" t="s">
        <v>179</v>
      </c>
      <c r="K436" s="319">
        <v>1.81</v>
      </c>
      <c r="L436" s="320">
        <v>0.0603</v>
      </c>
      <c r="M436" s="319">
        <v>2.18</v>
      </c>
      <c r="N436" s="321">
        <v>2.18</v>
      </c>
      <c r="O436" s="322">
        <v>1.81</v>
      </c>
      <c r="P436" s="125">
        <v>1</v>
      </c>
      <c r="Q436" s="126"/>
      <c r="R436" s="126"/>
    </row>
    <row r="437" spans="1:18" ht="21">
      <c r="A437" s="225"/>
      <c r="B437" s="137"/>
      <c r="C437" s="137"/>
      <c r="D437" s="137"/>
      <c r="E437" s="137"/>
      <c r="F437" s="111"/>
      <c r="G437" s="111"/>
      <c r="H437" s="272"/>
      <c r="I437" s="111"/>
      <c r="J437" s="111"/>
      <c r="K437" s="272"/>
      <c r="L437" s="273"/>
      <c r="M437" s="274"/>
      <c r="N437" s="272"/>
      <c r="O437" s="272"/>
      <c r="P437" s="114"/>
      <c r="Q437" s="114"/>
      <c r="R437" s="114"/>
    </row>
    <row r="438" spans="1:18" ht="63">
      <c r="A438" s="229">
        <v>240</v>
      </c>
      <c r="B438" s="316" t="s">
        <v>2368</v>
      </c>
      <c r="C438" s="316" t="s">
        <v>2101</v>
      </c>
      <c r="D438" s="316" t="s">
        <v>1193</v>
      </c>
      <c r="E438" s="316">
        <v>5</v>
      </c>
      <c r="F438" s="317" t="s">
        <v>2062</v>
      </c>
      <c r="G438" s="317"/>
      <c r="H438" s="317"/>
      <c r="I438" s="318" t="s">
        <v>184</v>
      </c>
      <c r="J438" s="317" t="s">
        <v>179</v>
      </c>
      <c r="K438" s="319">
        <v>3.73</v>
      </c>
      <c r="L438" s="320">
        <v>0.0622</v>
      </c>
      <c r="M438" s="319">
        <v>3.91</v>
      </c>
      <c r="N438" s="321">
        <v>3.91</v>
      </c>
      <c r="O438" s="322">
        <v>1.86</v>
      </c>
      <c r="P438" s="125">
        <v>1</v>
      </c>
      <c r="Q438" s="126"/>
      <c r="R438" s="126"/>
    </row>
    <row r="439" spans="1:18" ht="21">
      <c r="A439" s="225"/>
      <c r="B439" s="137"/>
      <c r="C439" s="137"/>
      <c r="D439" s="137"/>
      <c r="E439" s="137"/>
      <c r="F439" s="111"/>
      <c r="G439" s="111"/>
      <c r="H439" s="272"/>
      <c r="I439" s="111"/>
      <c r="J439" s="111"/>
      <c r="K439" s="272"/>
      <c r="L439" s="273"/>
      <c r="M439" s="274"/>
      <c r="N439" s="272"/>
      <c r="O439" s="272"/>
      <c r="P439" s="114"/>
      <c r="Q439" s="114"/>
      <c r="R439" s="114"/>
    </row>
    <row r="440" spans="1:18" ht="102">
      <c r="A440" s="229">
        <v>241</v>
      </c>
      <c r="B440" s="316" t="s">
        <v>2368</v>
      </c>
      <c r="C440" s="316" t="s">
        <v>2101</v>
      </c>
      <c r="D440" s="316" t="s">
        <v>1194</v>
      </c>
      <c r="E440" s="316">
        <v>5</v>
      </c>
      <c r="F440" s="317" t="s">
        <v>2063</v>
      </c>
      <c r="G440" s="317"/>
      <c r="H440" s="317"/>
      <c r="I440" s="318" t="s">
        <v>184</v>
      </c>
      <c r="J440" s="317" t="s">
        <v>179</v>
      </c>
      <c r="K440" s="319">
        <v>6.05</v>
      </c>
      <c r="L440" s="320">
        <v>0.1008</v>
      </c>
      <c r="M440" s="319">
        <v>7.82</v>
      </c>
      <c r="N440" s="321">
        <v>7.82</v>
      </c>
      <c r="O440" s="322">
        <v>6.05</v>
      </c>
      <c r="P440" s="125">
        <v>1</v>
      </c>
      <c r="Q440" s="126"/>
      <c r="R440" s="126"/>
    </row>
    <row r="441" spans="1:18" ht="21">
      <c r="A441" s="225"/>
      <c r="B441" s="137"/>
      <c r="C441" s="137"/>
      <c r="D441" s="137"/>
      <c r="E441" s="137"/>
      <c r="F441" s="111"/>
      <c r="G441" s="111"/>
      <c r="H441" s="272"/>
      <c r="I441" s="111"/>
      <c r="J441" s="111"/>
      <c r="K441" s="272"/>
      <c r="L441" s="273"/>
      <c r="M441" s="274"/>
      <c r="N441" s="294"/>
      <c r="O441" s="272"/>
      <c r="P441" s="114"/>
      <c r="Q441" s="114"/>
      <c r="R441" s="114"/>
    </row>
    <row r="442" spans="1:18" ht="63">
      <c r="A442" s="222">
        <v>242</v>
      </c>
      <c r="B442" s="254" t="s">
        <v>2368</v>
      </c>
      <c r="C442" s="254" t="s">
        <v>2101</v>
      </c>
      <c r="D442" s="254" t="s">
        <v>2132</v>
      </c>
      <c r="E442" s="254">
        <v>5</v>
      </c>
      <c r="F442" s="255" t="s">
        <v>2935</v>
      </c>
      <c r="G442" s="255"/>
      <c r="H442" s="255"/>
      <c r="I442" s="256" t="s">
        <v>1723</v>
      </c>
      <c r="J442" s="255" t="s">
        <v>1724</v>
      </c>
      <c r="K442" s="250">
        <v>41</v>
      </c>
      <c r="L442" s="251">
        <v>4.1</v>
      </c>
      <c r="M442" s="250">
        <v>41.06</v>
      </c>
      <c r="N442" s="290"/>
      <c r="O442" s="250">
        <v>41</v>
      </c>
      <c r="P442" s="112">
        <v>1</v>
      </c>
      <c r="Q442" s="113"/>
      <c r="R442" s="113"/>
    </row>
    <row r="443" spans="1:18" ht="21">
      <c r="A443" s="225"/>
      <c r="B443" s="137"/>
      <c r="C443" s="137"/>
      <c r="D443" s="137"/>
      <c r="E443" s="137"/>
      <c r="F443" s="350"/>
      <c r="G443" s="350"/>
      <c r="H443" s="350"/>
      <c r="I443" s="351"/>
      <c r="J443" s="350"/>
      <c r="K443" s="293"/>
      <c r="L443" s="352"/>
      <c r="M443" s="293"/>
      <c r="N443" s="293"/>
      <c r="O443" s="292"/>
      <c r="P443" s="114"/>
      <c r="Q443" s="114"/>
      <c r="R443" s="114"/>
    </row>
    <row r="444" spans="1:18" ht="81">
      <c r="A444" s="222">
        <v>243</v>
      </c>
      <c r="B444" s="254" t="s">
        <v>2368</v>
      </c>
      <c r="C444" s="254" t="s">
        <v>2199</v>
      </c>
      <c r="D444" s="254" t="s">
        <v>1195</v>
      </c>
      <c r="E444" s="254">
        <v>5</v>
      </c>
      <c r="F444" s="284" t="s">
        <v>2064</v>
      </c>
      <c r="G444" s="284"/>
      <c r="H444" s="284"/>
      <c r="I444" s="285" t="s">
        <v>184</v>
      </c>
      <c r="J444" s="284" t="s">
        <v>179</v>
      </c>
      <c r="K444" s="286">
        <v>1.92</v>
      </c>
      <c r="L444" s="287">
        <v>0.064</v>
      </c>
      <c r="M444" s="286">
        <v>4.64</v>
      </c>
      <c r="N444" s="288">
        <v>4.64</v>
      </c>
      <c r="O444" s="289">
        <v>1.92</v>
      </c>
      <c r="P444" s="112">
        <v>1</v>
      </c>
      <c r="Q444" s="113"/>
      <c r="R444" s="113"/>
    </row>
    <row r="445" spans="1:18" ht="21">
      <c r="A445" s="225"/>
      <c r="B445" s="137"/>
      <c r="C445" s="137"/>
      <c r="D445" s="137"/>
      <c r="E445" s="137"/>
      <c r="F445" s="111"/>
      <c r="G445" s="111"/>
      <c r="H445" s="272"/>
      <c r="I445" s="111"/>
      <c r="J445" s="111"/>
      <c r="K445" s="272"/>
      <c r="L445" s="273"/>
      <c r="M445" s="274"/>
      <c r="N445" s="272"/>
      <c r="O445" s="272"/>
      <c r="P445" s="114"/>
      <c r="Q445" s="114"/>
      <c r="R445" s="114"/>
    </row>
    <row r="446" spans="1:18" ht="60.75">
      <c r="A446" s="229">
        <v>244</v>
      </c>
      <c r="B446" s="316" t="s">
        <v>2374</v>
      </c>
      <c r="C446" s="316" t="s">
        <v>2375</v>
      </c>
      <c r="D446" s="316" t="s">
        <v>1069</v>
      </c>
      <c r="E446" s="316">
        <v>2</v>
      </c>
      <c r="F446" s="317" t="s">
        <v>2065</v>
      </c>
      <c r="G446" s="317"/>
      <c r="H446" s="317"/>
      <c r="I446" s="318" t="s">
        <v>184</v>
      </c>
      <c r="J446" s="317" t="s">
        <v>179</v>
      </c>
      <c r="K446" s="319">
        <v>1.4</v>
      </c>
      <c r="L446" s="320">
        <v>0.0467</v>
      </c>
      <c r="M446" s="319">
        <v>1.78</v>
      </c>
      <c r="N446" s="321">
        <v>1.78</v>
      </c>
      <c r="O446" s="322">
        <v>1.4</v>
      </c>
      <c r="P446" s="125">
        <v>1</v>
      </c>
      <c r="Q446" s="126"/>
      <c r="R446" s="126"/>
    </row>
    <row r="447" spans="1:18" ht="21">
      <c r="A447" s="225"/>
      <c r="B447" s="137"/>
      <c r="C447" s="137"/>
      <c r="D447" s="137"/>
      <c r="E447" s="137"/>
      <c r="F447" s="111"/>
      <c r="G447" s="111"/>
      <c r="H447" s="272"/>
      <c r="I447" s="111"/>
      <c r="J447" s="111"/>
      <c r="K447" s="272"/>
      <c r="L447" s="273"/>
      <c r="M447" s="274"/>
      <c r="N447" s="272"/>
      <c r="O447" s="272"/>
      <c r="P447" s="114"/>
      <c r="Q447" s="114"/>
      <c r="R447" s="114"/>
    </row>
    <row r="448" spans="1:18" ht="41.25">
      <c r="A448" s="222"/>
      <c r="B448" s="222" t="s">
        <v>2376</v>
      </c>
      <c r="C448" s="254"/>
      <c r="D448" s="308" t="s">
        <v>2377</v>
      </c>
      <c r="E448" s="254"/>
      <c r="F448" s="255"/>
      <c r="G448" s="255"/>
      <c r="H448" s="255"/>
      <c r="I448" s="256"/>
      <c r="J448" s="255"/>
      <c r="K448" s="250"/>
      <c r="L448" s="251"/>
      <c r="M448" s="250"/>
      <c r="N448" s="290"/>
      <c r="O448" s="250"/>
      <c r="P448" s="112"/>
      <c r="Q448" s="113"/>
      <c r="R448" s="113"/>
    </row>
    <row r="449" spans="1:18" ht="60.75">
      <c r="A449" s="222">
        <v>245</v>
      </c>
      <c r="B449" s="254" t="s">
        <v>2378</v>
      </c>
      <c r="C449" s="254" t="s">
        <v>2137</v>
      </c>
      <c r="D449" s="254" t="s">
        <v>1266</v>
      </c>
      <c r="E449" s="254">
        <v>2</v>
      </c>
      <c r="F449" s="284" t="s">
        <v>2066</v>
      </c>
      <c r="G449" s="284"/>
      <c r="H449" s="284"/>
      <c r="I449" s="285" t="s">
        <v>184</v>
      </c>
      <c r="J449" s="284" t="s">
        <v>179</v>
      </c>
      <c r="K449" s="286">
        <v>0.82</v>
      </c>
      <c r="L449" s="287">
        <v>0.0273</v>
      </c>
      <c r="M449" s="286">
        <v>1.36</v>
      </c>
      <c r="N449" s="288">
        <v>1.36</v>
      </c>
      <c r="O449" s="289">
        <v>0.82</v>
      </c>
      <c r="P449" s="112">
        <v>1</v>
      </c>
      <c r="Q449" s="113"/>
      <c r="R449" s="113"/>
    </row>
    <row r="450" spans="1:18" ht="21">
      <c r="A450" s="225"/>
      <c r="B450" s="137"/>
      <c r="C450" s="137"/>
      <c r="D450" s="137"/>
      <c r="E450" s="137"/>
      <c r="F450" s="303"/>
      <c r="G450" s="111"/>
      <c r="H450" s="272"/>
      <c r="I450" s="303"/>
      <c r="J450" s="304"/>
      <c r="K450" s="304"/>
      <c r="L450" s="304"/>
      <c r="M450" s="304"/>
      <c r="N450" s="304"/>
      <c r="O450" s="304"/>
      <c r="P450" s="114"/>
      <c r="Q450" s="114"/>
      <c r="R450" s="114"/>
    </row>
    <row r="451" spans="1:18" ht="63">
      <c r="A451" s="229">
        <v>246</v>
      </c>
      <c r="B451" s="316" t="s">
        <v>2378</v>
      </c>
      <c r="C451" s="316" t="s">
        <v>2200</v>
      </c>
      <c r="D451" s="316" t="s">
        <v>1196</v>
      </c>
      <c r="E451" s="316">
        <v>2</v>
      </c>
      <c r="F451" s="317" t="s">
        <v>2067</v>
      </c>
      <c r="G451" s="317"/>
      <c r="H451" s="317"/>
      <c r="I451" s="318" t="s">
        <v>184</v>
      </c>
      <c r="J451" s="317" t="s">
        <v>179</v>
      </c>
      <c r="K451" s="319">
        <v>2.33</v>
      </c>
      <c r="L451" s="320">
        <v>0.0777</v>
      </c>
      <c r="M451" s="319">
        <v>3.55</v>
      </c>
      <c r="N451" s="321">
        <v>3.55</v>
      </c>
      <c r="O451" s="322">
        <v>2.33</v>
      </c>
      <c r="P451" s="125">
        <v>1</v>
      </c>
      <c r="Q451" s="126"/>
      <c r="R451" s="126"/>
    </row>
    <row r="452" spans="1:18" ht="21">
      <c r="A452" s="225"/>
      <c r="B452" s="137"/>
      <c r="C452" s="137"/>
      <c r="D452" s="137"/>
      <c r="E452" s="137"/>
      <c r="F452" s="111"/>
      <c r="G452" s="111"/>
      <c r="H452" s="272"/>
      <c r="I452" s="111"/>
      <c r="J452" s="111"/>
      <c r="K452" s="272"/>
      <c r="L452" s="273"/>
      <c r="M452" s="274"/>
      <c r="N452" s="294"/>
      <c r="O452" s="272"/>
      <c r="P452" s="114"/>
      <c r="Q452" s="114"/>
      <c r="R452" s="114"/>
    </row>
    <row r="453" spans="1:18" ht="61.5">
      <c r="A453" s="222">
        <v>247</v>
      </c>
      <c r="B453" s="254" t="s">
        <v>2378</v>
      </c>
      <c r="C453" s="254" t="s">
        <v>2210</v>
      </c>
      <c r="D453" s="254" t="s">
        <v>1197</v>
      </c>
      <c r="E453" s="254">
        <v>2</v>
      </c>
      <c r="F453" s="255" t="s">
        <v>2936</v>
      </c>
      <c r="G453" s="255"/>
      <c r="H453" s="255"/>
      <c r="I453" s="256" t="s">
        <v>1726</v>
      </c>
      <c r="J453" s="255" t="s">
        <v>1724</v>
      </c>
      <c r="K453" s="250">
        <v>3.82</v>
      </c>
      <c r="L453" s="251">
        <v>3.82</v>
      </c>
      <c r="M453" s="250">
        <v>4.09</v>
      </c>
      <c r="N453" s="290"/>
      <c r="O453" s="250">
        <v>3.82</v>
      </c>
      <c r="P453" s="112">
        <v>1</v>
      </c>
      <c r="Q453" s="113"/>
      <c r="R453" s="113"/>
    </row>
    <row r="454" spans="1:18" ht="21">
      <c r="A454" s="225"/>
      <c r="B454" s="137"/>
      <c r="C454" s="137"/>
      <c r="D454" s="137"/>
      <c r="E454" s="137"/>
      <c r="F454" s="111"/>
      <c r="G454" s="111"/>
      <c r="H454" s="272"/>
      <c r="I454" s="111"/>
      <c r="J454" s="111"/>
      <c r="K454" s="272"/>
      <c r="L454" s="273"/>
      <c r="M454" s="274"/>
      <c r="N454" s="272"/>
      <c r="O454" s="272"/>
      <c r="P454" s="114"/>
      <c r="Q454" s="114"/>
      <c r="R454" s="114"/>
    </row>
    <row r="455" spans="1:18" ht="61.5">
      <c r="A455" s="222">
        <v>248</v>
      </c>
      <c r="B455" s="254" t="s">
        <v>2378</v>
      </c>
      <c r="C455" s="254" t="s">
        <v>1332</v>
      </c>
      <c r="D455" s="254" t="s">
        <v>1333</v>
      </c>
      <c r="E455" s="254">
        <v>2</v>
      </c>
      <c r="F455" s="255" t="s">
        <v>2937</v>
      </c>
      <c r="G455" s="255"/>
      <c r="H455" s="255"/>
      <c r="I455" s="256" t="s">
        <v>1726</v>
      </c>
      <c r="J455" s="255" t="s">
        <v>1724</v>
      </c>
      <c r="K455" s="250">
        <v>6.64</v>
      </c>
      <c r="L455" s="251">
        <v>6.64</v>
      </c>
      <c r="M455" s="250">
        <v>6.83</v>
      </c>
      <c r="N455" s="290"/>
      <c r="O455" s="250">
        <v>6.64</v>
      </c>
      <c r="P455" s="112">
        <v>1</v>
      </c>
      <c r="Q455" s="113"/>
      <c r="R455" s="113"/>
    </row>
    <row r="456" spans="1:18" ht="21">
      <c r="A456" s="225"/>
      <c r="B456" s="137"/>
      <c r="C456" s="137"/>
      <c r="D456" s="137"/>
      <c r="E456" s="137"/>
      <c r="F456" s="111"/>
      <c r="G456" s="111"/>
      <c r="H456" s="272"/>
      <c r="I456" s="111"/>
      <c r="J456" s="111"/>
      <c r="K456" s="272"/>
      <c r="L456" s="273"/>
      <c r="M456" s="274"/>
      <c r="N456" s="272"/>
      <c r="O456" s="272"/>
      <c r="P456" s="114"/>
      <c r="Q456" s="114"/>
      <c r="R456" s="114"/>
    </row>
    <row r="457" spans="1:18" ht="102">
      <c r="A457" s="229">
        <v>249</v>
      </c>
      <c r="B457" s="316" t="s">
        <v>2378</v>
      </c>
      <c r="C457" s="316" t="s">
        <v>470</v>
      </c>
      <c r="D457" s="316" t="s">
        <v>1198</v>
      </c>
      <c r="E457" s="316">
        <v>2</v>
      </c>
      <c r="F457" s="317" t="s">
        <v>241</v>
      </c>
      <c r="G457" s="317"/>
      <c r="H457" s="317"/>
      <c r="I457" s="318" t="s">
        <v>2049</v>
      </c>
      <c r="J457" s="317" t="s">
        <v>179</v>
      </c>
      <c r="K457" s="319">
        <v>1.98</v>
      </c>
      <c r="L457" s="320">
        <v>0.066</v>
      </c>
      <c r="M457" s="319">
        <v>3.82</v>
      </c>
      <c r="N457" s="321">
        <v>3.82</v>
      </c>
      <c r="O457" s="322">
        <v>1.98</v>
      </c>
      <c r="P457" s="125">
        <v>1</v>
      </c>
      <c r="Q457" s="126"/>
      <c r="R457" s="126"/>
    </row>
    <row r="458" spans="1:18" ht="21">
      <c r="A458" s="225"/>
      <c r="B458" s="137"/>
      <c r="C458" s="137"/>
      <c r="D458" s="137"/>
      <c r="E458" s="137"/>
      <c r="F458" s="111"/>
      <c r="G458" s="111"/>
      <c r="H458" s="111"/>
      <c r="I458" s="111"/>
      <c r="J458" s="111"/>
      <c r="K458" s="272"/>
      <c r="L458" s="273"/>
      <c r="M458" s="274"/>
      <c r="N458" s="294"/>
      <c r="O458" s="272"/>
      <c r="P458" s="114"/>
      <c r="Q458" s="114"/>
      <c r="R458" s="114"/>
    </row>
    <row r="459" spans="1:18" ht="105">
      <c r="A459" s="222">
        <v>251</v>
      </c>
      <c r="B459" s="254" t="s">
        <v>2378</v>
      </c>
      <c r="C459" s="254" t="s">
        <v>2211</v>
      </c>
      <c r="D459" s="254" t="s">
        <v>2136</v>
      </c>
      <c r="E459" s="254">
        <v>5</v>
      </c>
      <c r="F459" s="90" t="s">
        <v>2496</v>
      </c>
      <c r="G459" s="96" t="s">
        <v>477</v>
      </c>
      <c r="H459" s="276">
        <v>1</v>
      </c>
      <c r="I459" s="90" t="s">
        <v>57</v>
      </c>
      <c r="J459" s="90" t="s">
        <v>1124</v>
      </c>
      <c r="K459" s="276">
        <v>11.41</v>
      </c>
      <c r="L459" s="277">
        <v>9.51</v>
      </c>
      <c r="M459" s="278">
        <v>11.988</v>
      </c>
      <c r="N459" s="282"/>
      <c r="O459" s="276">
        <v>11.41</v>
      </c>
      <c r="P459" s="112">
        <v>1</v>
      </c>
      <c r="Q459" s="113"/>
      <c r="R459" s="113"/>
    </row>
    <row r="460" spans="1:18" ht="21">
      <c r="A460" s="225"/>
      <c r="B460" s="137"/>
      <c r="C460" s="137"/>
      <c r="D460" s="137"/>
      <c r="E460" s="137"/>
      <c r="F460" s="111"/>
      <c r="G460" s="111"/>
      <c r="H460" s="272"/>
      <c r="I460" s="111"/>
      <c r="J460" s="111"/>
      <c r="K460" s="272"/>
      <c r="L460" s="273"/>
      <c r="M460" s="274"/>
      <c r="N460" s="294"/>
      <c r="O460" s="272"/>
      <c r="P460" s="114"/>
      <c r="Q460" s="114"/>
      <c r="R460" s="114"/>
    </row>
    <row r="461" spans="1:18" ht="63">
      <c r="A461" s="222">
        <v>252</v>
      </c>
      <c r="B461" s="254" t="s">
        <v>2689</v>
      </c>
      <c r="C461" s="254" t="s">
        <v>308</v>
      </c>
      <c r="D461" s="254" t="s">
        <v>1200</v>
      </c>
      <c r="E461" s="254">
        <v>5</v>
      </c>
      <c r="F461" s="255" t="s">
        <v>2938</v>
      </c>
      <c r="G461" s="255"/>
      <c r="H461" s="255"/>
      <c r="I461" s="256" t="s">
        <v>1726</v>
      </c>
      <c r="J461" s="255" t="s">
        <v>1724</v>
      </c>
      <c r="K461" s="250">
        <v>2.96</v>
      </c>
      <c r="L461" s="251">
        <v>2.96</v>
      </c>
      <c r="M461" s="250"/>
      <c r="N461" s="290"/>
      <c r="O461" s="250">
        <v>2.96</v>
      </c>
      <c r="P461" s="112">
        <v>1</v>
      </c>
      <c r="Q461" s="113"/>
      <c r="R461" s="113"/>
    </row>
    <row r="462" spans="1:18" ht="21">
      <c r="A462" s="225"/>
      <c r="B462" s="137"/>
      <c r="C462" s="137"/>
      <c r="D462" s="137"/>
      <c r="E462" s="137"/>
      <c r="F462" s="296"/>
      <c r="G462" s="296"/>
      <c r="H462" s="296"/>
      <c r="I462" s="297"/>
      <c r="J462" s="296"/>
      <c r="K462" s="292"/>
      <c r="L462" s="298"/>
      <c r="M462" s="292"/>
      <c r="N462" s="299"/>
      <c r="O462" s="292"/>
      <c r="P462" s="114"/>
      <c r="Q462" s="114"/>
      <c r="R462" s="114"/>
    </row>
    <row r="463" spans="1:18" ht="84">
      <c r="A463" s="222">
        <v>253</v>
      </c>
      <c r="B463" s="254" t="s">
        <v>2733</v>
      </c>
      <c r="C463" s="254" t="s">
        <v>308</v>
      </c>
      <c r="D463" s="254" t="s">
        <v>309</v>
      </c>
      <c r="E463" s="254">
        <v>45</v>
      </c>
      <c r="F463" s="255" t="s">
        <v>2939</v>
      </c>
      <c r="G463" s="255"/>
      <c r="H463" s="255"/>
      <c r="I463" s="256" t="s">
        <v>1723</v>
      </c>
      <c r="J463" s="255" t="s">
        <v>1724</v>
      </c>
      <c r="K463" s="250">
        <v>8.2</v>
      </c>
      <c r="L463" s="251">
        <v>0.82</v>
      </c>
      <c r="M463" s="250">
        <v>8.44</v>
      </c>
      <c r="N463" s="290"/>
      <c r="O463" s="250">
        <v>8.2</v>
      </c>
      <c r="P463" s="112">
        <v>1</v>
      </c>
      <c r="Q463" s="113"/>
      <c r="R463" s="113"/>
    </row>
    <row r="464" spans="1:18" ht="21">
      <c r="A464" s="225"/>
      <c r="B464" s="137"/>
      <c r="C464" s="137"/>
      <c r="D464" s="137"/>
      <c r="E464" s="137"/>
      <c r="F464" s="296"/>
      <c r="G464" s="296"/>
      <c r="H464" s="296"/>
      <c r="I464" s="297"/>
      <c r="J464" s="296"/>
      <c r="K464" s="292"/>
      <c r="L464" s="298"/>
      <c r="M464" s="292"/>
      <c r="N464" s="299"/>
      <c r="O464" s="292"/>
      <c r="P464" s="114"/>
      <c r="Q464" s="114"/>
      <c r="R464" s="114"/>
    </row>
    <row r="465" spans="1:18" ht="63">
      <c r="A465" s="222">
        <v>254</v>
      </c>
      <c r="B465" s="254" t="s">
        <v>86</v>
      </c>
      <c r="C465" s="254" t="s">
        <v>310</v>
      </c>
      <c r="D465" s="254" t="s">
        <v>955</v>
      </c>
      <c r="E465" s="254">
        <v>2</v>
      </c>
      <c r="F465" s="255" t="s">
        <v>2940</v>
      </c>
      <c r="G465" s="255"/>
      <c r="H465" s="255"/>
      <c r="I465" s="256" t="s">
        <v>1726</v>
      </c>
      <c r="J465" s="255" t="s">
        <v>1724</v>
      </c>
      <c r="K465" s="250">
        <v>2.17</v>
      </c>
      <c r="L465" s="251">
        <v>2.17</v>
      </c>
      <c r="M465" s="250">
        <v>2.2</v>
      </c>
      <c r="N465" s="290"/>
      <c r="O465" s="250">
        <v>2.17</v>
      </c>
      <c r="P465" s="112">
        <v>1</v>
      </c>
      <c r="Q465" s="113"/>
      <c r="R465" s="113"/>
    </row>
    <row r="466" spans="1:18" ht="21">
      <c r="A466" s="225"/>
      <c r="B466" s="137"/>
      <c r="C466" s="137"/>
      <c r="D466" s="137"/>
      <c r="E466" s="137"/>
      <c r="F466" s="296"/>
      <c r="G466" s="296"/>
      <c r="H466" s="296"/>
      <c r="I466" s="297"/>
      <c r="J466" s="296"/>
      <c r="K466" s="292"/>
      <c r="L466" s="298"/>
      <c r="M466" s="292"/>
      <c r="N466" s="299"/>
      <c r="O466" s="292"/>
      <c r="P466" s="114"/>
      <c r="Q466" s="114"/>
      <c r="R466" s="114"/>
    </row>
    <row r="467" spans="1:18" ht="102">
      <c r="A467" s="222"/>
      <c r="B467" s="222"/>
      <c r="C467" s="254"/>
      <c r="D467" s="308" t="s">
        <v>884</v>
      </c>
      <c r="E467" s="254"/>
      <c r="F467" s="255"/>
      <c r="G467" s="255"/>
      <c r="H467" s="255"/>
      <c r="I467" s="256"/>
      <c r="J467" s="255"/>
      <c r="K467" s="250"/>
      <c r="L467" s="251"/>
      <c r="M467" s="250"/>
      <c r="N467" s="290"/>
      <c r="O467" s="250"/>
      <c r="P467" s="112"/>
      <c r="Q467" s="113"/>
      <c r="R467" s="113"/>
    </row>
    <row r="468" spans="1:18" ht="84">
      <c r="A468" s="222">
        <v>255</v>
      </c>
      <c r="B468" s="254" t="s">
        <v>885</v>
      </c>
      <c r="C468" s="254" t="s">
        <v>886</v>
      </c>
      <c r="D468" s="254" t="s">
        <v>1201</v>
      </c>
      <c r="E468" s="254">
        <v>5</v>
      </c>
      <c r="F468" s="90" t="s">
        <v>2497</v>
      </c>
      <c r="G468" s="96" t="s">
        <v>1132</v>
      </c>
      <c r="H468" s="276">
        <v>50</v>
      </c>
      <c r="I468" s="90" t="s">
        <v>1150</v>
      </c>
      <c r="J468" s="90" t="s">
        <v>1124</v>
      </c>
      <c r="K468" s="276">
        <v>2.29</v>
      </c>
      <c r="L468" s="277">
        <v>0.0382</v>
      </c>
      <c r="M468" s="278">
        <v>3.37</v>
      </c>
      <c r="N468" s="282"/>
      <c r="O468" s="276">
        <v>2.29</v>
      </c>
      <c r="P468" s="112">
        <v>1</v>
      </c>
      <c r="Q468" s="113"/>
      <c r="R468" s="113"/>
    </row>
    <row r="469" spans="1:18" ht="21">
      <c r="A469" s="225"/>
      <c r="B469" s="137"/>
      <c r="C469" s="137"/>
      <c r="D469" s="137"/>
      <c r="E469" s="137"/>
      <c r="F469" s="111"/>
      <c r="G469" s="111"/>
      <c r="H469" s="272"/>
      <c r="I469" s="111"/>
      <c r="J469" s="111"/>
      <c r="K469" s="272"/>
      <c r="L469" s="273"/>
      <c r="M469" s="274"/>
      <c r="N469" s="294"/>
      <c r="O469" s="272"/>
      <c r="P469" s="114"/>
      <c r="Q469" s="114"/>
      <c r="R469" s="114"/>
    </row>
    <row r="470" spans="1:18" ht="84">
      <c r="A470" s="222">
        <v>256</v>
      </c>
      <c r="B470" s="254" t="s">
        <v>885</v>
      </c>
      <c r="C470" s="254" t="s">
        <v>886</v>
      </c>
      <c r="D470" s="254" t="s">
        <v>1058</v>
      </c>
      <c r="E470" s="254">
        <v>10</v>
      </c>
      <c r="F470" s="96" t="s">
        <v>1392</v>
      </c>
      <c r="G470" s="96"/>
      <c r="H470" s="96"/>
      <c r="I470" s="96" t="s">
        <v>157</v>
      </c>
      <c r="J470" s="279" t="s">
        <v>147</v>
      </c>
      <c r="K470" s="279">
        <v>5.55</v>
      </c>
      <c r="L470" s="281">
        <f>K470/5</f>
        <v>1.1099999999999999</v>
      </c>
      <c r="M470" s="279" t="s">
        <v>162</v>
      </c>
      <c r="N470" s="295"/>
      <c r="O470" s="279">
        <v>5.55</v>
      </c>
      <c r="P470" s="112">
        <v>1</v>
      </c>
      <c r="Q470" s="113"/>
      <c r="R470" s="113"/>
    </row>
    <row r="471" spans="1:18" ht="21">
      <c r="A471" s="225"/>
      <c r="B471" s="137"/>
      <c r="C471" s="137"/>
      <c r="D471" s="137"/>
      <c r="E471" s="137"/>
      <c r="F471" s="111"/>
      <c r="G471" s="111"/>
      <c r="H471" s="111"/>
      <c r="I471" s="111"/>
      <c r="J471" s="272"/>
      <c r="K471" s="272"/>
      <c r="L471" s="273"/>
      <c r="M471" s="272"/>
      <c r="N471" s="272"/>
      <c r="O471" s="272"/>
      <c r="P471" s="114"/>
      <c r="Q471" s="114"/>
      <c r="R471" s="114"/>
    </row>
    <row r="472" spans="1:18" ht="63">
      <c r="A472" s="229">
        <v>257</v>
      </c>
      <c r="B472" s="316" t="s">
        <v>885</v>
      </c>
      <c r="C472" s="316" t="s">
        <v>887</v>
      </c>
      <c r="D472" s="316" t="s">
        <v>1202</v>
      </c>
      <c r="E472" s="316">
        <v>5</v>
      </c>
      <c r="F472" s="317" t="s">
        <v>242</v>
      </c>
      <c r="G472" s="317"/>
      <c r="H472" s="317"/>
      <c r="I472" s="318" t="s">
        <v>184</v>
      </c>
      <c r="J472" s="317" t="s">
        <v>179</v>
      </c>
      <c r="K472" s="319">
        <v>1.16</v>
      </c>
      <c r="L472" s="320">
        <v>0.0387</v>
      </c>
      <c r="M472" s="319">
        <v>3.25</v>
      </c>
      <c r="N472" s="321">
        <v>3.25</v>
      </c>
      <c r="O472" s="322">
        <v>1.16</v>
      </c>
      <c r="P472" s="125">
        <v>1</v>
      </c>
      <c r="Q472" s="126"/>
      <c r="R472" s="126"/>
    </row>
    <row r="473" spans="1:18" ht="21">
      <c r="A473" s="225"/>
      <c r="B473" s="137"/>
      <c r="C473" s="137"/>
      <c r="D473" s="137"/>
      <c r="E473" s="137"/>
      <c r="F473" s="111"/>
      <c r="G473" s="111"/>
      <c r="H473" s="272"/>
      <c r="I473" s="111"/>
      <c r="J473" s="111"/>
      <c r="K473" s="272"/>
      <c r="L473" s="273"/>
      <c r="M473" s="274"/>
      <c r="N473" s="272"/>
      <c r="O473" s="272"/>
      <c r="P473" s="114"/>
      <c r="Q473" s="114"/>
      <c r="R473" s="114"/>
    </row>
    <row r="474" spans="1:18" ht="42">
      <c r="A474" s="229">
        <v>258</v>
      </c>
      <c r="B474" s="316" t="s">
        <v>885</v>
      </c>
      <c r="C474" s="316" t="s">
        <v>888</v>
      </c>
      <c r="D474" s="316" t="s">
        <v>1203</v>
      </c>
      <c r="E474" s="316">
        <v>3</v>
      </c>
      <c r="F474" s="317" t="s">
        <v>243</v>
      </c>
      <c r="G474" s="317"/>
      <c r="H474" s="317"/>
      <c r="I474" s="318" t="s">
        <v>184</v>
      </c>
      <c r="J474" s="317" t="s">
        <v>179</v>
      </c>
      <c r="K474" s="319">
        <v>1.16</v>
      </c>
      <c r="L474" s="320">
        <v>0.0387</v>
      </c>
      <c r="M474" s="319">
        <v>3.34</v>
      </c>
      <c r="N474" s="321">
        <v>3.34</v>
      </c>
      <c r="O474" s="322">
        <v>1.16</v>
      </c>
      <c r="P474" s="125">
        <v>1</v>
      </c>
      <c r="Q474" s="126"/>
      <c r="R474" s="126"/>
    </row>
    <row r="475" spans="1:18" ht="21">
      <c r="A475" s="225"/>
      <c r="B475" s="137"/>
      <c r="C475" s="137"/>
      <c r="D475" s="137"/>
      <c r="E475" s="137"/>
      <c r="F475" s="303"/>
      <c r="G475" s="111"/>
      <c r="H475" s="272"/>
      <c r="I475" s="303"/>
      <c r="J475" s="304"/>
      <c r="K475" s="304"/>
      <c r="L475" s="304"/>
      <c r="M475" s="304"/>
      <c r="N475" s="305"/>
      <c r="O475" s="304"/>
      <c r="P475" s="114"/>
      <c r="Q475" s="114"/>
      <c r="R475" s="114"/>
    </row>
    <row r="476" spans="1:18" ht="81">
      <c r="A476" s="222">
        <v>260</v>
      </c>
      <c r="B476" s="254" t="s">
        <v>671</v>
      </c>
      <c r="C476" s="254" t="s">
        <v>672</v>
      </c>
      <c r="D476" s="254" t="s">
        <v>1205</v>
      </c>
      <c r="E476" s="254">
        <v>2</v>
      </c>
      <c r="F476" s="284" t="s">
        <v>244</v>
      </c>
      <c r="G476" s="284"/>
      <c r="H476" s="284"/>
      <c r="I476" s="285" t="s">
        <v>192</v>
      </c>
      <c r="J476" s="284" t="s">
        <v>179</v>
      </c>
      <c r="K476" s="286">
        <v>2.79</v>
      </c>
      <c r="L476" s="287">
        <v>0.093</v>
      </c>
      <c r="M476" s="286">
        <v>3.7</v>
      </c>
      <c r="N476" s="288">
        <v>3.7</v>
      </c>
      <c r="O476" s="289">
        <v>2.79</v>
      </c>
      <c r="P476" s="112">
        <v>1</v>
      </c>
      <c r="Q476" s="113"/>
      <c r="R476" s="113"/>
    </row>
    <row r="477" spans="1:18" ht="21">
      <c r="A477" s="225"/>
      <c r="B477" s="137"/>
      <c r="C477" s="137"/>
      <c r="D477" s="137"/>
      <c r="E477" s="137"/>
      <c r="F477" s="111"/>
      <c r="G477" s="111"/>
      <c r="H477" s="272"/>
      <c r="I477" s="111"/>
      <c r="J477" s="111"/>
      <c r="K477" s="272"/>
      <c r="L477" s="273"/>
      <c r="M477" s="274"/>
      <c r="N477" s="294"/>
      <c r="O477" s="272"/>
      <c r="P477" s="114"/>
      <c r="Q477" s="114"/>
      <c r="R477" s="114"/>
    </row>
    <row r="478" spans="1:18" ht="81">
      <c r="A478" s="229">
        <v>263</v>
      </c>
      <c r="B478" s="316" t="s">
        <v>889</v>
      </c>
      <c r="C478" s="316" t="s">
        <v>1646</v>
      </c>
      <c r="D478" s="316" t="s">
        <v>1647</v>
      </c>
      <c r="E478" s="316">
        <v>2</v>
      </c>
      <c r="F478" s="317" t="s">
        <v>245</v>
      </c>
      <c r="G478" s="317"/>
      <c r="H478" s="317"/>
      <c r="I478" s="318" t="s">
        <v>192</v>
      </c>
      <c r="J478" s="317" t="s">
        <v>179</v>
      </c>
      <c r="K478" s="319">
        <v>1.98</v>
      </c>
      <c r="L478" s="320">
        <v>0.066</v>
      </c>
      <c r="M478" s="319">
        <v>2.87</v>
      </c>
      <c r="N478" s="321">
        <v>2.87</v>
      </c>
      <c r="O478" s="322">
        <v>1.98</v>
      </c>
      <c r="P478" s="125">
        <v>1</v>
      </c>
      <c r="Q478" s="126"/>
      <c r="R478" s="126"/>
    </row>
    <row r="479" spans="1:18" ht="21">
      <c r="A479" s="225"/>
      <c r="B479" s="137"/>
      <c r="C479" s="137"/>
      <c r="D479" s="137"/>
      <c r="E479" s="137"/>
      <c r="F479" s="111"/>
      <c r="G479" s="111"/>
      <c r="H479" s="272"/>
      <c r="I479" s="111"/>
      <c r="J479" s="111"/>
      <c r="K479" s="272"/>
      <c r="L479" s="273"/>
      <c r="M479" s="274"/>
      <c r="N479" s="272"/>
      <c r="O479" s="272"/>
      <c r="P479" s="114"/>
      <c r="Q479" s="114"/>
      <c r="R479" s="114"/>
    </row>
    <row r="480" spans="1:18" ht="105">
      <c r="A480" s="226">
        <v>264</v>
      </c>
      <c r="B480" s="101" t="s">
        <v>668</v>
      </c>
      <c r="C480" s="101" t="s">
        <v>973</v>
      </c>
      <c r="D480" s="101" t="s">
        <v>0</v>
      </c>
      <c r="E480" s="101">
        <v>5</v>
      </c>
      <c r="F480" s="90" t="s">
        <v>2502</v>
      </c>
      <c r="G480" s="96" t="s">
        <v>1136</v>
      </c>
      <c r="H480" s="276">
        <v>28</v>
      </c>
      <c r="I480" s="90" t="s">
        <v>1153</v>
      </c>
      <c r="J480" s="90" t="s">
        <v>1124</v>
      </c>
      <c r="K480" s="276">
        <v>2.65</v>
      </c>
      <c r="L480" s="277">
        <v>0.0789</v>
      </c>
      <c r="M480" s="278">
        <v>5.65</v>
      </c>
      <c r="N480" s="282"/>
      <c r="O480" s="276">
        <v>2.65</v>
      </c>
      <c r="P480" s="112">
        <v>1</v>
      </c>
      <c r="Q480" s="113"/>
      <c r="R480" s="113"/>
    </row>
    <row r="481" spans="1:18" ht="21">
      <c r="A481" s="225"/>
      <c r="B481" s="137"/>
      <c r="C481" s="137"/>
      <c r="D481" s="137"/>
      <c r="E481" s="137"/>
      <c r="F481" s="111"/>
      <c r="G481" s="111"/>
      <c r="H481" s="272"/>
      <c r="I481" s="111"/>
      <c r="J481" s="111"/>
      <c r="K481" s="272"/>
      <c r="L481" s="273"/>
      <c r="M481" s="274"/>
      <c r="N481" s="272"/>
      <c r="O481" s="272"/>
      <c r="P481" s="114"/>
      <c r="Q481" s="114"/>
      <c r="R481" s="114"/>
    </row>
    <row r="482" spans="1:18" ht="81.75">
      <c r="A482" s="222"/>
      <c r="B482" s="222" t="s">
        <v>1416</v>
      </c>
      <c r="C482" s="254"/>
      <c r="D482" s="308" t="s">
        <v>2090</v>
      </c>
      <c r="E482" s="254"/>
      <c r="F482" s="255"/>
      <c r="G482" s="255"/>
      <c r="H482" s="255"/>
      <c r="I482" s="256"/>
      <c r="J482" s="255"/>
      <c r="K482" s="250"/>
      <c r="L482" s="251"/>
      <c r="M482" s="250"/>
      <c r="N482" s="290"/>
      <c r="O482" s="250"/>
      <c r="P482" s="112"/>
      <c r="Q482" s="113"/>
      <c r="R482" s="113"/>
    </row>
    <row r="483" spans="1:18" ht="168">
      <c r="A483" s="222">
        <v>267</v>
      </c>
      <c r="B483" s="254" t="s">
        <v>1417</v>
      </c>
      <c r="C483" s="254" t="s">
        <v>2286</v>
      </c>
      <c r="D483" s="254" t="s">
        <v>956</v>
      </c>
      <c r="E483" s="254">
        <v>2</v>
      </c>
      <c r="F483" s="90" t="s">
        <v>2503</v>
      </c>
      <c r="G483" s="96" t="s">
        <v>1163</v>
      </c>
      <c r="H483" s="276">
        <v>30</v>
      </c>
      <c r="I483" s="90" t="s">
        <v>1153</v>
      </c>
      <c r="J483" s="90" t="s">
        <v>1124</v>
      </c>
      <c r="K483" s="276">
        <v>0.92</v>
      </c>
      <c r="L483" s="277">
        <v>0.0257</v>
      </c>
      <c r="M483" s="278">
        <v>0.9299999999999999</v>
      </c>
      <c r="N483" s="282"/>
      <c r="O483" s="276">
        <v>0.92</v>
      </c>
      <c r="P483" s="112">
        <v>1</v>
      </c>
      <c r="Q483" s="113"/>
      <c r="R483" s="113"/>
    </row>
    <row r="484" spans="1:18" ht="21">
      <c r="A484" s="225"/>
      <c r="B484" s="137"/>
      <c r="C484" s="137"/>
      <c r="D484" s="137"/>
      <c r="E484" s="137"/>
      <c r="F484" s="111"/>
      <c r="G484" s="111"/>
      <c r="H484" s="272"/>
      <c r="I484" s="111"/>
      <c r="J484" s="111"/>
      <c r="K484" s="272"/>
      <c r="L484" s="273"/>
      <c r="M484" s="274"/>
      <c r="N484" s="272"/>
      <c r="O484" s="272"/>
      <c r="P484" s="114"/>
      <c r="Q484" s="114"/>
      <c r="R484" s="114"/>
    </row>
    <row r="485" spans="1:18" ht="61.5">
      <c r="A485" s="222"/>
      <c r="B485" s="222"/>
      <c r="C485" s="254"/>
      <c r="D485" s="308" t="s">
        <v>1590</v>
      </c>
      <c r="E485" s="254"/>
      <c r="F485" s="255"/>
      <c r="G485" s="255"/>
      <c r="H485" s="255"/>
      <c r="I485" s="256"/>
      <c r="J485" s="255"/>
      <c r="K485" s="250"/>
      <c r="L485" s="251"/>
      <c r="M485" s="250"/>
      <c r="N485" s="290"/>
      <c r="O485" s="250"/>
      <c r="P485" s="112"/>
      <c r="Q485" s="113"/>
      <c r="R485" s="113"/>
    </row>
    <row r="486" spans="1:18" ht="189">
      <c r="A486" s="222">
        <v>269</v>
      </c>
      <c r="B486" s="254" t="s">
        <v>2264</v>
      </c>
      <c r="C486" s="254" t="s">
        <v>971</v>
      </c>
      <c r="D486" s="90" t="s">
        <v>1277</v>
      </c>
      <c r="E486" s="254">
        <v>10</v>
      </c>
      <c r="F486" s="90" t="s">
        <v>2504</v>
      </c>
      <c r="G486" s="436" t="s">
        <v>2505</v>
      </c>
      <c r="H486" s="276">
        <v>10</v>
      </c>
      <c r="I486" s="90" t="s">
        <v>2506</v>
      </c>
      <c r="J486" s="90" t="s">
        <v>1124</v>
      </c>
      <c r="K486" s="276">
        <v>17.58</v>
      </c>
      <c r="L486" s="277">
        <v>1.465</v>
      </c>
      <c r="M486" s="278"/>
      <c r="N486" s="282"/>
      <c r="O486" s="276">
        <v>17.58</v>
      </c>
      <c r="P486" s="112">
        <v>1</v>
      </c>
      <c r="Q486" s="113"/>
      <c r="R486" s="113"/>
    </row>
    <row r="487" spans="1:18" ht="21">
      <c r="A487" s="225"/>
      <c r="B487" s="137"/>
      <c r="C487" s="137"/>
      <c r="D487" s="111"/>
      <c r="E487" s="137"/>
      <c r="F487" s="111"/>
      <c r="G487" s="111"/>
      <c r="H487" s="272"/>
      <c r="I487" s="111"/>
      <c r="J487" s="111"/>
      <c r="K487" s="272"/>
      <c r="L487" s="273"/>
      <c r="M487" s="274"/>
      <c r="N487" s="272"/>
      <c r="O487" s="272"/>
      <c r="P487" s="114"/>
      <c r="Q487" s="114"/>
      <c r="R487" s="114"/>
    </row>
    <row r="488" spans="1:18" ht="168">
      <c r="A488" s="222">
        <v>270</v>
      </c>
      <c r="B488" s="254" t="s">
        <v>2264</v>
      </c>
      <c r="C488" s="254" t="s">
        <v>971</v>
      </c>
      <c r="D488" s="90" t="s">
        <v>1278</v>
      </c>
      <c r="E488" s="254">
        <v>10</v>
      </c>
      <c r="F488" s="90" t="s">
        <v>2507</v>
      </c>
      <c r="G488" s="436" t="s">
        <v>2505</v>
      </c>
      <c r="H488" s="276">
        <v>1</v>
      </c>
      <c r="I488" s="90" t="s">
        <v>2508</v>
      </c>
      <c r="J488" s="90" t="s">
        <v>1124</v>
      </c>
      <c r="K488" s="276">
        <v>17.58</v>
      </c>
      <c r="L488" s="277">
        <v>14.65</v>
      </c>
      <c r="M488" s="278"/>
      <c r="N488" s="282"/>
      <c r="O488" s="276">
        <v>17.58</v>
      </c>
      <c r="P488" s="112">
        <v>1</v>
      </c>
      <c r="Q488" s="113"/>
      <c r="R488" s="113"/>
    </row>
    <row r="489" spans="1:18" ht="21">
      <c r="A489" s="225"/>
      <c r="B489" s="137"/>
      <c r="C489" s="137"/>
      <c r="D489" s="111"/>
      <c r="E489" s="137"/>
      <c r="F489" s="111"/>
      <c r="G489" s="111"/>
      <c r="H489" s="272"/>
      <c r="I489" s="111"/>
      <c r="J489" s="111"/>
      <c r="K489" s="272"/>
      <c r="L489" s="273"/>
      <c r="M489" s="274"/>
      <c r="N489" s="294"/>
      <c r="O489" s="272"/>
      <c r="P489" s="114"/>
      <c r="Q489" s="114"/>
      <c r="R489" s="114"/>
    </row>
    <row r="490" spans="1:18" ht="61.5">
      <c r="A490" s="222">
        <v>271</v>
      </c>
      <c r="B490" s="254" t="s">
        <v>2264</v>
      </c>
      <c r="C490" s="276" t="s">
        <v>1316</v>
      </c>
      <c r="D490" s="276" t="s">
        <v>1317</v>
      </c>
      <c r="E490" s="254">
        <v>15</v>
      </c>
      <c r="F490" s="255" t="s">
        <v>2941</v>
      </c>
      <c r="G490" s="255"/>
      <c r="H490" s="255"/>
      <c r="I490" s="256" t="s">
        <v>630</v>
      </c>
      <c r="J490" s="255" t="s">
        <v>1724</v>
      </c>
      <c r="K490" s="250">
        <v>7.81</v>
      </c>
      <c r="L490" s="251">
        <v>7.81</v>
      </c>
      <c r="M490" s="250"/>
      <c r="N490" s="290"/>
      <c r="O490" s="250">
        <v>7.81</v>
      </c>
      <c r="P490" s="112">
        <v>1</v>
      </c>
      <c r="Q490" s="113"/>
      <c r="R490" s="113"/>
    </row>
    <row r="491" spans="1:18" ht="21">
      <c r="A491" s="225"/>
      <c r="B491" s="137"/>
      <c r="C491" s="272"/>
      <c r="D491" s="272"/>
      <c r="E491" s="137"/>
      <c r="F491" s="111"/>
      <c r="G491" s="111"/>
      <c r="H491" s="272"/>
      <c r="I491" s="111"/>
      <c r="J491" s="111"/>
      <c r="K491" s="272"/>
      <c r="L491" s="273"/>
      <c r="M491" s="274"/>
      <c r="N491" s="294"/>
      <c r="O491" s="272"/>
      <c r="P491" s="114"/>
      <c r="Q491" s="114"/>
      <c r="R491" s="114"/>
    </row>
    <row r="492" spans="1:18" ht="61.5">
      <c r="A492" s="222">
        <v>274</v>
      </c>
      <c r="B492" s="254" t="s">
        <v>1600</v>
      </c>
      <c r="C492" s="254" t="s">
        <v>1521</v>
      </c>
      <c r="D492" s="254" t="s">
        <v>1522</v>
      </c>
      <c r="E492" s="254">
        <v>2</v>
      </c>
      <c r="F492" s="255" t="s">
        <v>2942</v>
      </c>
      <c r="G492" s="255"/>
      <c r="H492" s="255"/>
      <c r="I492" s="256" t="s">
        <v>2923</v>
      </c>
      <c r="J492" s="255" t="s">
        <v>1724</v>
      </c>
      <c r="K492" s="250">
        <v>11.65</v>
      </c>
      <c r="L492" s="251">
        <v>11.65</v>
      </c>
      <c r="M492" s="250"/>
      <c r="N492" s="290"/>
      <c r="O492" s="250">
        <v>11.65</v>
      </c>
      <c r="P492" s="112">
        <v>1</v>
      </c>
      <c r="Q492" s="113"/>
      <c r="R492" s="113"/>
    </row>
    <row r="493" spans="1:18" ht="21">
      <c r="A493" s="225"/>
      <c r="B493" s="137"/>
      <c r="C493" s="137"/>
      <c r="D493" s="137"/>
      <c r="E493" s="137"/>
      <c r="F493" s="296"/>
      <c r="G493" s="296"/>
      <c r="H493" s="296"/>
      <c r="I493" s="297"/>
      <c r="J493" s="296"/>
      <c r="K493" s="292"/>
      <c r="L493" s="298"/>
      <c r="M493" s="292"/>
      <c r="N493" s="299"/>
      <c r="O493" s="292"/>
      <c r="P493" s="114"/>
      <c r="Q493" s="114"/>
      <c r="R493" s="114"/>
    </row>
    <row r="494" spans="1:18" ht="61.5">
      <c r="A494" s="222">
        <v>275</v>
      </c>
      <c r="B494" s="254" t="s">
        <v>1641</v>
      </c>
      <c r="C494" s="276" t="s">
        <v>2262</v>
      </c>
      <c r="D494" s="276" t="s">
        <v>2263</v>
      </c>
      <c r="E494" s="254">
        <v>2</v>
      </c>
      <c r="F494" s="255" t="s">
        <v>2943</v>
      </c>
      <c r="G494" s="255"/>
      <c r="H494" s="255"/>
      <c r="I494" s="256" t="s">
        <v>2923</v>
      </c>
      <c r="J494" s="255" t="s">
        <v>1724</v>
      </c>
      <c r="K494" s="250">
        <v>1.94</v>
      </c>
      <c r="L494" s="251">
        <v>1.94</v>
      </c>
      <c r="M494" s="250"/>
      <c r="N494" s="290"/>
      <c r="O494" s="250">
        <v>1.94</v>
      </c>
      <c r="P494" s="112">
        <v>1</v>
      </c>
      <c r="Q494" s="113"/>
      <c r="R494" s="113"/>
    </row>
    <row r="495" spans="1:18" ht="21">
      <c r="A495" s="225"/>
      <c r="B495" s="137"/>
      <c r="C495" s="272"/>
      <c r="D495" s="272"/>
      <c r="E495" s="137"/>
      <c r="F495" s="296"/>
      <c r="G495" s="296"/>
      <c r="H495" s="296"/>
      <c r="I495" s="297"/>
      <c r="J495" s="296"/>
      <c r="K495" s="292"/>
      <c r="L495" s="298"/>
      <c r="M495" s="292"/>
      <c r="N495" s="299"/>
      <c r="O495" s="292"/>
      <c r="P495" s="114"/>
      <c r="Q495" s="114"/>
      <c r="R495" s="114"/>
    </row>
    <row r="496" spans="1:18" ht="61.5">
      <c r="A496" s="222">
        <v>276</v>
      </c>
      <c r="B496" s="254" t="s">
        <v>1641</v>
      </c>
      <c r="C496" s="276" t="s">
        <v>1642</v>
      </c>
      <c r="D496" s="276" t="s">
        <v>1643</v>
      </c>
      <c r="E496" s="254">
        <v>2</v>
      </c>
      <c r="F496" s="255" t="s">
        <v>2944</v>
      </c>
      <c r="G496" s="255"/>
      <c r="H496" s="255"/>
      <c r="I496" s="256" t="s">
        <v>2923</v>
      </c>
      <c r="J496" s="255" t="s">
        <v>1724</v>
      </c>
      <c r="K496" s="250">
        <v>3.22</v>
      </c>
      <c r="L496" s="251">
        <v>3.22</v>
      </c>
      <c r="M496" s="250"/>
      <c r="N496" s="290"/>
      <c r="O496" s="250">
        <v>3.22</v>
      </c>
      <c r="P496" s="112">
        <v>1</v>
      </c>
      <c r="Q496" s="113"/>
      <c r="R496" s="113"/>
    </row>
    <row r="497" spans="1:18" ht="21">
      <c r="A497" s="225"/>
      <c r="B497" s="137"/>
      <c r="C497" s="272"/>
      <c r="D497" s="272"/>
      <c r="E497" s="137"/>
      <c r="F497" s="296"/>
      <c r="G497" s="296"/>
      <c r="H497" s="296"/>
      <c r="I497" s="297"/>
      <c r="J497" s="296"/>
      <c r="K497" s="292"/>
      <c r="L497" s="298"/>
      <c r="M497" s="292"/>
      <c r="N497" s="299"/>
      <c r="O497" s="292"/>
      <c r="P497" s="114"/>
      <c r="Q497" s="114"/>
      <c r="R497" s="114"/>
    </row>
    <row r="498" spans="1:18" ht="147">
      <c r="A498" s="222">
        <v>277</v>
      </c>
      <c r="B498" s="254" t="s">
        <v>1111</v>
      </c>
      <c r="C498" s="254" t="s">
        <v>971</v>
      </c>
      <c r="D498" s="254" t="s">
        <v>446</v>
      </c>
      <c r="E498" s="254">
        <v>150</v>
      </c>
      <c r="F498" s="255" t="s">
        <v>2945</v>
      </c>
      <c r="G498" s="255"/>
      <c r="H498" s="255"/>
      <c r="I498" s="256" t="s">
        <v>2927</v>
      </c>
      <c r="J498" s="255" t="s">
        <v>1724</v>
      </c>
      <c r="K498" s="250">
        <v>3.3</v>
      </c>
      <c r="L498" s="251">
        <v>3.3</v>
      </c>
      <c r="M498" s="250"/>
      <c r="N498" s="290"/>
      <c r="O498" s="250">
        <v>3.3</v>
      </c>
      <c r="P498" s="112">
        <v>1</v>
      </c>
      <c r="Q498" s="113"/>
      <c r="R498" s="113"/>
    </row>
    <row r="499" spans="1:18" ht="21">
      <c r="A499" s="225"/>
      <c r="B499" s="137"/>
      <c r="C499" s="137"/>
      <c r="D499" s="137"/>
      <c r="E499" s="137"/>
      <c r="F499" s="296"/>
      <c r="G499" s="296"/>
      <c r="H499" s="296"/>
      <c r="I499" s="297"/>
      <c r="J499" s="296"/>
      <c r="K499" s="292"/>
      <c r="L499" s="298"/>
      <c r="M499" s="292"/>
      <c r="N499" s="299"/>
      <c r="O499" s="292"/>
      <c r="P499" s="114"/>
      <c r="Q499" s="114"/>
      <c r="R499" s="114"/>
    </row>
    <row r="500" spans="1:18" ht="143.25">
      <c r="A500" s="222"/>
      <c r="B500" s="222" t="s">
        <v>850</v>
      </c>
      <c r="C500" s="254"/>
      <c r="D500" s="308" t="s">
        <v>2212</v>
      </c>
      <c r="E500" s="254"/>
      <c r="F500" s="255"/>
      <c r="G500" s="255"/>
      <c r="H500" s="255"/>
      <c r="I500" s="256"/>
      <c r="J500" s="255"/>
      <c r="K500" s="250"/>
      <c r="L500" s="251"/>
      <c r="M500" s="250"/>
      <c r="N500" s="290"/>
      <c r="O500" s="250"/>
      <c r="P500" s="112"/>
      <c r="Q500" s="113"/>
      <c r="R500" s="113"/>
    </row>
    <row r="501" spans="1:18" ht="63">
      <c r="A501" s="222">
        <v>279</v>
      </c>
      <c r="B501" s="254" t="s">
        <v>1620</v>
      </c>
      <c r="C501" s="254" t="s">
        <v>1621</v>
      </c>
      <c r="D501" s="254" t="s">
        <v>1622</v>
      </c>
      <c r="E501" s="254">
        <v>30</v>
      </c>
      <c r="F501" s="255" t="s">
        <v>1827</v>
      </c>
      <c r="G501" s="255"/>
      <c r="H501" s="255"/>
      <c r="I501" s="256" t="s">
        <v>2927</v>
      </c>
      <c r="J501" s="255" t="s">
        <v>1724</v>
      </c>
      <c r="K501" s="250">
        <v>3.2</v>
      </c>
      <c r="L501" s="251">
        <v>3.2</v>
      </c>
      <c r="M501" s="250"/>
      <c r="N501" s="290"/>
      <c r="O501" s="250">
        <v>3.2</v>
      </c>
      <c r="P501" s="112">
        <v>1</v>
      </c>
      <c r="Q501" s="113"/>
      <c r="R501" s="113"/>
    </row>
    <row r="502" spans="1:18" ht="21">
      <c r="A502" s="225"/>
      <c r="B502" s="137"/>
      <c r="C502" s="137"/>
      <c r="D502" s="137"/>
      <c r="E502" s="137"/>
      <c r="F502" s="296"/>
      <c r="G502" s="296"/>
      <c r="H502" s="296"/>
      <c r="I502" s="297"/>
      <c r="J502" s="296"/>
      <c r="K502" s="292"/>
      <c r="L502" s="298"/>
      <c r="M502" s="292"/>
      <c r="N502" s="299"/>
      <c r="O502" s="292"/>
      <c r="P502" s="114"/>
      <c r="Q502" s="114"/>
      <c r="R502" s="114"/>
    </row>
    <row r="503" spans="1:18" ht="84">
      <c r="A503" s="222">
        <v>280</v>
      </c>
      <c r="B503" s="254" t="s">
        <v>917</v>
      </c>
      <c r="C503" s="254" t="s">
        <v>915</v>
      </c>
      <c r="D503" s="254" t="s">
        <v>2839</v>
      </c>
      <c r="E503" s="254">
        <v>5</v>
      </c>
      <c r="F503" s="255" t="s">
        <v>1828</v>
      </c>
      <c r="G503" s="255"/>
      <c r="H503" s="255"/>
      <c r="I503" s="256" t="s">
        <v>630</v>
      </c>
      <c r="J503" s="255" t="s">
        <v>1724</v>
      </c>
      <c r="K503" s="250">
        <v>8.79</v>
      </c>
      <c r="L503" s="251">
        <v>8.79</v>
      </c>
      <c r="M503" s="250"/>
      <c r="N503" s="290"/>
      <c r="O503" s="250">
        <v>8.79</v>
      </c>
      <c r="P503" s="112">
        <v>1</v>
      </c>
      <c r="Q503" s="113"/>
      <c r="R503" s="113"/>
    </row>
    <row r="504" spans="1:18" ht="21">
      <c r="A504" s="225"/>
      <c r="B504" s="137"/>
      <c r="C504" s="137"/>
      <c r="D504" s="137"/>
      <c r="E504" s="137"/>
      <c r="F504" s="111"/>
      <c r="G504" s="111"/>
      <c r="H504" s="272"/>
      <c r="I504" s="111"/>
      <c r="J504" s="111"/>
      <c r="K504" s="272"/>
      <c r="L504" s="273"/>
      <c r="M504" s="274"/>
      <c r="N504" s="294"/>
      <c r="O504" s="272"/>
      <c r="P504" s="114"/>
      <c r="Q504" s="114"/>
      <c r="R504" s="114"/>
    </row>
    <row r="505" spans="1:18" ht="123">
      <c r="A505" s="222"/>
      <c r="B505" s="222" t="s">
        <v>2989</v>
      </c>
      <c r="C505" s="164"/>
      <c r="D505" s="308" t="s">
        <v>2990</v>
      </c>
      <c r="E505" s="254"/>
      <c r="F505" s="255"/>
      <c r="G505" s="255"/>
      <c r="H505" s="255"/>
      <c r="I505" s="256"/>
      <c r="J505" s="255"/>
      <c r="K505" s="250"/>
      <c r="L505" s="251"/>
      <c r="M505" s="250"/>
      <c r="N505" s="290"/>
      <c r="O505" s="250"/>
      <c r="P505" s="112"/>
      <c r="Q505" s="113"/>
      <c r="R505" s="113"/>
    </row>
    <row r="506" spans="1:18" ht="126">
      <c r="A506" s="222">
        <v>281</v>
      </c>
      <c r="B506" s="254" t="s">
        <v>1599</v>
      </c>
      <c r="C506" s="254" t="s">
        <v>444</v>
      </c>
      <c r="D506" s="254" t="s">
        <v>445</v>
      </c>
      <c r="E506" s="254">
        <v>2</v>
      </c>
      <c r="F506" s="90" t="s">
        <v>2514</v>
      </c>
      <c r="G506" s="96" t="s">
        <v>2515</v>
      </c>
      <c r="H506" s="276">
        <v>1</v>
      </c>
      <c r="I506" s="90" t="s">
        <v>2516</v>
      </c>
      <c r="J506" s="90" t="s">
        <v>1124</v>
      </c>
      <c r="K506" s="276">
        <v>7.91</v>
      </c>
      <c r="L506" s="277">
        <v>6.59</v>
      </c>
      <c r="M506" s="250"/>
      <c r="N506" s="290"/>
      <c r="O506" s="250">
        <v>7.91</v>
      </c>
      <c r="P506" s="112">
        <v>1</v>
      </c>
      <c r="Q506" s="113"/>
      <c r="R506" s="113"/>
    </row>
    <row r="507" spans="1:18" ht="21">
      <c r="A507" s="225"/>
      <c r="B507" s="137"/>
      <c r="C507" s="137"/>
      <c r="D507" s="137"/>
      <c r="E507" s="137"/>
      <c r="F507" s="111"/>
      <c r="G507" s="111"/>
      <c r="H507" s="272"/>
      <c r="I507" s="111"/>
      <c r="J507" s="111"/>
      <c r="K507" s="272"/>
      <c r="L507" s="273"/>
      <c r="M507" s="292"/>
      <c r="N507" s="299"/>
      <c r="O507" s="292"/>
      <c r="P507" s="114"/>
      <c r="Q507" s="114"/>
      <c r="R507" s="114"/>
    </row>
    <row r="508" spans="1:18" ht="63">
      <c r="A508" s="226">
        <v>282</v>
      </c>
      <c r="B508" s="101" t="s">
        <v>2991</v>
      </c>
      <c r="C508" s="101" t="s">
        <v>1113</v>
      </c>
      <c r="D508" s="101" t="s">
        <v>131</v>
      </c>
      <c r="E508" s="101">
        <v>5</v>
      </c>
      <c r="F508" s="90" t="s">
        <v>2517</v>
      </c>
      <c r="G508" s="96" t="s">
        <v>1157</v>
      </c>
      <c r="H508" s="276">
        <v>1</v>
      </c>
      <c r="I508" s="90" t="s">
        <v>2474</v>
      </c>
      <c r="J508" s="90" t="s">
        <v>1124</v>
      </c>
      <c r="K508" s="276">
        <v>2.42</v>
      </c>
      <c r="L508" s="277">
        <v>2.02</v>
      </c>
      <c r="M508" s="278"/>
      <c r="N508" s="282"/>
      <c r="O508" s="276">
        <v>2.42</v>
      </c>
      <c r="P508" s="112">
        <v>1</v>
      </c>
      <c r="Q508" s="113"/>
      <c r="R508" s="113"/>
    </row>
    <row r="509" spans="1:18" ht="21">
      <c r="A509" s="225"/>
      <c r="B509" s="137"/>
      <c r="C509" s="137"/>
      <c r="D509" s="137"/>
      <c r="E509" s="137"/>
      <c r="F509" s="111"/>
      <c r="G509" s="111"/>
      <c r="H509" s="272"/>
      <c r="I509" s="111"/>
      <c r="J509" s="111"/>
      <c r="K509" s="272"/>
      <c r="L509" s="273"/>
      <c r="M509" s="274"/>
      <c r="N509" s="294"/>
      <c r="O509" s="272"/>
      <c r="P509" s="114"/>
      <c r="Q509" s="114"/>
      <c r="R509" s="114"/>
    </row>
    <row r="510" spans="1:18" ht="63">
      <c r="A510" s="226">
        <v>283</v>
      </c>
      <c r="B510" s="101" t="s">
        <v>2991</v>
      </c>
      <c r="C510" s="101" t="s">
        <v>1113</v>
      </c>
      <c r="D510" s="101" t="s">
        <v>2840</v>
      </c>
      <c r="E510" s="101">
        <v>5</v>
      </c>
      <c r="F510" s="90" t="s">
        <v>2518</v>
      </c>
      <c r="G510" s="96" t="s">
        <v>1157</v>
      </c>
      <c r="H510" s="276">
        <v>1</v>
      </c>
      <c r="I510" s="90" t="s">
        <v>2519</v>
      </c>
      <c r="J510" s="90" t="s">
        <v>1124</v>
      </c>
      <c r="K510" s="276">
        <v>2.34</v>
      </c>
      <c r="L510" s="277">
        <v>1.95</v>
      </c>
      <c r="M510" s="278"/>
      <c r="N510" s="282"/>
      <c r="O510" s="276">
        <v>2.34</v>
      </c>
      <c r="P510" s="112">
        <v>1</v>
      </c>
      <c r="Q510" s="113"/>
      <c r="R510" s="113"/>
    </row>
    <row r="511" spans="1:18" ht="21">
      <c r="A511" s="225"/>
      <c r="B511" s="137"/>
      <c r="C511" s="137"/>
      <c r="D511" s="137"/>
      <c r="E511" s="137"/>
      <c r="F511" s="111"/>
      <c r="G511" s="111"/>
      <c r="H511" s="272"/>
      <c r="I511" s="111"/>
      <c r="J511" s="111"/>
      <c r="K511" s="272"/>
      <c r="L511" s="273"/>
      <c r="M511" s="274"/>
      <c r="N511" s="294"/>
      <c r="O511" s="272"/>
      <c r="P511" s="114"/>
      <c r="Q511" s="114"/>
      <c r="R511" s="114"/>
    </row>
    <row r="512" spans="1:18" ht="63">
      <c r="A512" s="222">
        <v>284</v>
      </c>
      <c r="B512" s="254" t="s">
        <v>2991</v>
      </c>
      <c r="C512" s="254" t="s">
        <v>2992</v>
      </c>
      <c r="D512" s="254" t="s">
        <v>132</v>
      </c>
      <c r="E512" s="254">
        <v>5</v>
      </c>
      <c r="F512" s="255" t="s">
        <v>1831</v>
      </c>
      <c r="G512" s="255"/>
      <c r="H512" s="255"/>
      <c r="I512" s="256" t="s">
        <v>2927</v>
      </c>
      <c r="J512" s="255" t="s">
        <v>1724</v>
      </c>
      <c r="K512" s="250">
        <v>9.16</v>
      </c>
      <c r="L512" s="251">
        <v>9.16</v>
      </c>
      <c r="M512" s="250"/>
      <c r="N512" s="290"/>
      <c r="O512" s="250">
        <v>9.16</v>
      </c>
      <c r="P512" s="112">
        <v>1</v>
      </c>
      <c r="Q512" s="113"/>
      <c r="R512" s="113"/>
    </row>
    <row r="513" spans="1:18" ht="21">
      <c r="A513" s="225"/>
      <c r="B513" s="137"/>
      <c r="C513" s="137"/>
      <c r="D513" s="137"/>
      <c r="E513" s="137"/>
      <c r="F513" s="296"/>
      <c r="G513" s="296"/>
      <c r="H513" s="296"/>
      <c r="I513" s="297"/>
      <c r="J513" s="296"/>
      <c r="K513" s="292"/>
      <c r="L513" s="298"/>
      <c r="M513" s="292"/>
      <c r="N513" s="299"/>
      <c r="O513" s="292"/>
      <c r="P513" s="114"/>
      <c r="Q513" s="114"/>
      <c r="R513" s="114"/>
    </row>
    <row r="514" spans="1:18" ht="63">
      <c r="A514" s="222">
        <v>285</v>
      </c>
      <c r="B514" s="254" t="s">
        <v>2991</v>
      </c>
      <c r="C514" s="254" t="s">
        <v>133</v>
      </c>
      <c r="D514" s="254" t="s">
        <v>82</v>
      </c>
      <c r="E514" s="254">
        <v>5</v>
      </c>
      <c r="F514" s="90" t="s">
        <v>2520</v>
      </c>
      <c r="G514" s="96" t="s">
        <v>2521</v>
      </c>
      <c r="H514" s="276">
        <v>1</v>
      </c>
      <c r="I514" s="90" t="s">
        <v>2474</v>
      </c>
      <c r="J514" s="90" t="s">
        <v>1124</v>
      </c>
      <c r="K514" s="276">
        <v>5.44</v>
      </c>
      <c r="L514" s="277">
        <v>4.53</v>
      </c>
      <c r="M514" s="278"/>
      <c r="N514" s="282"/>
      <c r="O514" s="276">
        <v>5.44</v>
      </c>
      <c r="P514" s="112">
        <v>1</v>
      </c>
      <c r="Q514" s="113"/>
      <c r="R514" s="113"/>
    </row>
    <row r="515" spans="1:18" ht="21">
      <c r="A515" s="225"/>
      <c r="B515" s="137"/>
      <c r="C515" s="137"/>
      <c r="D515" s="137"/>
      <c r="E515" s="137"/>
      <c r="F515" s="111"/>
      <c r="G515" s="111"/>
      <c r="H515" s="272"/>
      <c r="I515" s="111"/>
      <c r="J515" s="111"/>
      <c r="K515" s="272"/>
      <c r="L515" s="273"/>
      <c r="M515" s="274"/>
      <c r="N515" s="294"/>
      <c r="O515" s="272"/>
      <c r="P515" s="114"/>
      <c r="Q515" s="114"/>
      <c r="R515" s="114"/>
    </row>
    <row r="516" spans="1:18" ht="63">
      <c r="A516" s="222">
        <v>286</v>
      </c>
      <c r="B516" s="254" t="s">
        <v>2991</v>
      </c>
      <c r="C516" s="254" t="s">
        <v>2130</v>
      </c>
      <c r="D516" s="254" t="s">
        <v>2131</v>
      </c>
      <c r="E516" s="254">
        <v>40</v>
      </c>
      <c r="F516" s="255" t="s">
        <v>1832</v>
      </c>
      <c r="G516" s="255"/>
      <c r="H516" s="255"/>
      <c r="I516" s="256" t="s">
        <v>1729</v>
      </c>
      <c r="J516" s="255" t="s">
        <v>1724</v>
      </c>
      <c r="K516" s="250">
        <v>7.39</v>
      </c>
      <c r="L516" s="251">
        <v>7.39</v>
      </c>
      <c r="M516" s="250"/>
      <c r="N516" s="290"/>
      <c r="O516" s="250">
        <v>7.39</v>
      </c>
      <c r="P516" s="112">
        <v>1</v>
      </c>
      <c r="Q516" s="113"/>
      <c r="R516" s="113"/>
    </row>
    <row r="517" spans="1:18" ht="21">
      <c r="A517" s="225"/>
      <c r="B517" s="137"/>
      <c r="C517" s="137"/>
      <c r="D517" s="137"/>
      <c r="E517" s="137"/>
      <c r="F517" s="111"/>
      <c r="G517" s="111"/>
      <c r="H517" s="272"/>
      <c r="I517" s="111"/>
      <c r="J517" s="111"/>
      <c r="K517" s="272"/>
      <c r="L517" s="273"/>
      <c r="M517" s="274"/>
      <c r="N517" s="272"/>
      <c r="O517" s="272"/>
      <c r="P517" s="114"/>
      <c r="Q517" s="114"/>
      <c r="R517" s="114"/>
    </row>
    <row r="518" spans="1:18" ht="63">
      <c r="A518" s="222">
        <v>290</v>
      </c>
      <c r="B518" s="254" t="s">
        <v>2721</v>
      </c>
      <c r="C518" s="254" t="s">
        <v>134</v>
      </c>
      <c r="D518" s="254" t="s">
        <v>439</v>
      </c>
      <c r="E518" s="254">
        <v>2</v>
      </c>
      <c r="F518" s="255" t="s">
        <v>1833</v>
      </c>
      <c r="G518" s="255"/>
      <c r="H518" s="255"/>
      <c r="I518" s="256" t="s">
        <v>1723</v>
      </c>
      <c r="J518" s="255" t="s">
        <v>1724</v>
      </c>
      <c r="K518" s="250">
        <v>194</v>
      </c>
      <c r="L518" s="251">
        <v>38.8</v>
      </c>
      <c r="M518" s="250"/>
      <c r="N518" s="290"/>
      <c r="O518" s="250">
        <v>194</v>
      </c>
      <c r="P518" s="112">
        <v>1</v>
      </c>
      <c r="Q518" s="113"/>
      <c r="R518" s="113"/>
    </row>
    <row r="519" spans="1:18" ht="21">
      <c r="A519" s="225"/>
      <c r="B519" s="137"/>
      <c r="C519" s="137"/>
      <c r="D519" s="137"/>
      <c r="E519" s="137"/>
      <c r="F519" s="111"/>
      <c r="G519" s="111"/>
      <c r="H519" s="272"/>
      <c r="I519" s="111"/>
      <c r="J519" s="111"/>
      <c r="K519" s="272"/>
      <c r="L519" s="273"/>
      <c r="M519" s="274"/>
      <c r="N519" s="294"/>
      <c r="O519" s="272"/>
      <c r="P519" s="114"/>
      <c r="Q519" s="114"/>
      <c r="R519" s="114"/>
    </row>
    <row r="520" spans="1:18" ht="84">
      <c r="A520" s="226">
        <v>291</v>
      </c>
      <c r="B520" s="101" t="s">
        <v>2721</v>
      </c>
      <c r="C520" s="101" t="s">
        <v>134</v>
      </c>
      <c r="D520" s="101" t="s">
        <v>135</v>
      </c>
      <c r="E520" s="101">
        <v>2</v>
      </c>
      <c r="F520" s="90" t="s">
        <v>2528</v>
      </c>
      <c r="G520" s="96" t="s">
        <v>1334</v>
      </c>
      <c r="H520" s="276">
        <v>1</v>
      </c>
      <c r="I520" s="90" t="s">
        <v>2516</v>
      </c>
      <c r="J520" s="90" t="s">
        <v>1124</v>
      </c>
      <c r="K520" s="276">
        <v>6.73</v>
      </c>
      <c r="L520" s="277">
        <v>5.61</v>
      </c>
      <c r="M520" s="278"/>
      <c r="N520" s="282"/>
      <c r="O520" s="276">
        <v>6.73</v>
      </c>
      <c r="P520" s="112">
        <v>1</v>
      </c>
      <c r="Q520" s="113"/>
      <c r="R520" s="113"/>
    </row>
    <row r="521" spans="1:18" ht="21">
      <c r="A521" s="225"/>
      <c r="B521" s="137"/>
      <c r="C521" s="137"/>
      <c r="D521" s="137"/>
      <c r="E521" s="137"/>
      <c r="F521" s="111"/>
      <c r="G521" s="111"/>
      <c r="H521" s="272"/>
      <c r="I521" s="111"/>
      <c r="J521" s="111"/>
      <c r="K521" s="272"/>
      <c r="L521" s="273"/>
      <c r="M521" s="274"/>
      <c r="N521" s="294"/>
      <c r="O521" s="272"/>
      <c r="P521" s="114"/>
      <c r="Q521" s="114"/>
      <c r="R521" s="114"/>
    </row>
    <row r="522" spans="1:18" ht="81">
      <c r="A522" s="222"/>
      <c r="B522" s="222" t="s">
        <v>2723</v>
      </c>
      <c r="C522" s="164"/>
      <c r="D522" s="253" t="s">
        <v>2846</v>
      </c>
      <c r="E522" s="254"/>
      <c r="F522" s="255"/>
      <c r="G522" s="255"/>
      <c r="H522" s="255"/>
      <c r="I522" s="256"/>
      <c r="J522" s="255"/>
      <c r="K522" s="250"/>
      <c r="L522" s="251"/>
      <c r="M522" s="250"/>
      <c r="N522" s="290"/>
      <c r="O522" s="250"/>
      <c r="P522" s="112"/>
      <c r="Q522" s="113"/>
      <c r="R522" s="113"/>
    </row>
    <row r="523" spans="1:18" ht="61.5">
      <c r="A523" s="222">
        <v>292</v>
      </c>
      <c r="B523" s="254" t="s">
        <v>2192</v>
      </c>
      <c r="C523" s="164" t="s">
        <v>1616</v>
      </c>
      <c r="D523" s="164" t="s">
        <v>1618</v>
      </c>
      <c r="E523" s="254">
        <v>5</v>
      </c>
      <c r="F523" s="255" t="s">
        <v>1835</v>
      </c>
      <c r="G523" s="255"/>
      <c r="H523" s="255"/>
      <c r="I523" s="256" t="s">
        <v>2927</v>
      </c>
      <c r="J523" s="255" t="s">
        <v>1724</v>
      </c>
      <c r="K523" s="250">
        <v>6.15</v>
      </c>
      <c r="L523" s="251">
        <v>6.15</v>
      </c>
      <c r="M523" s="250"/>
      <c r="N523" s="290"/>
      <c r="O523" s="250">
        <v>6.15</v>
      </c>
      <c r="P523" s="112">
        <v>1</v>
      </c>
      <c r="Q523" s="113"/>
      <c r="R523" s="113"/>
    </row>
    <row r="524" spans="1:18" ht="21">
      <c r="A524" s="225"/>
      <c r="B524" s="137"/>
      <c r="C524" s="168"/>
      <c r="D524" s="168"/>
      <c r="E524" s="137"/>
      <c r="F524" s="111"/>
      <c r="G524" s="111"/>
      <c r="H524" s="272"/>
      <c r="I524" s="111"/>
      <c r="J524" s="111"/>
      <c r="K524" s="272"/>
      <c r="L524" s="273"/>
      <c r="M524" s="274"/>
      <c r="N524" s="272"/>
      <c r="O524" s="272"/>
      <c r="P524" s="114"/>
      <c r="Q524" s="114"/>
      <c r="R524" s="114"/>
    </row>
    <row r="525" spans="1:18" ht="126">
      <c r="A525" s="222">
        <v>293</v>
      </c>
      <c r="B525" s="254" t="s">
        <v>2192</v>
      </c>
      <c r="C525" s="164" t="s">
        <v>1635</v>
      </c>
      <c r="D525" s="164" t="s">
        <v>1636</v>
      </c>
      <c r="E525" s="254">
        <v>5</v>
      </c>
      <c r="F525" s="90" t="s">
        <v>1337</v>
      </c>
      <c r="G525" s="96" t="s">
        <v>1338</v>
      </c>
      <c r="H525" s="276">
        <v>1</v>
      </c>
      <c r="I525" s="90" t="s">
        <v>2474</v>
      </c>
      <c r="J525" s="90" t="s">
        <v>1124</v>
      </c>
      <c r="K525" s="276">
        <v>4.94</v>
      </c>
      <c r="L525" s="277">
        <v>4.12</v>
      </c>
      <c r="M525" s="278"/>
      <c r="N525" s="282"/>
      <c r="O525" s="276">
        <v>4.94</v>
      </c>
      <c r="P525" s="112">
        <v>1</v>
      </c>
      <c r="Q525" s="113"/>
      <c r="R525" s="113"/>
    </row>
    <row r="526" spans="1:18" ht="21">
      <c r="A526" s="225"/>
      <c r="B526" s="137"/>
      <c r="C526" s="168"/>
      <c r="D526" s="168"/>
      <c r="E526" s="137"/>
      <c r="F526" s="111"/>
      <c r="G526" s="111"/>
      <c r="H526" s="272"/>
      <c r="I526" s="111"/>
      <c r="J526" s="111"/>
      <c r="K526" s="272"/>
      <c r="L526" s="273"/>
      <c r="M526" s="274"/>
      <c r="N526" s="294"/>
      <c r="O526" s="272"/>
      <c r="P526" s="114"/>
      <c r="Q526" s="114"/>
      <c r="R526" s="114"/>
    </row>
    <row r="527" spans="1:18" ht="63">
      <c r="A527" s="222">
        <v>294</v>
      </c>
      <c r="B527" s="254" t="s">
        <v>918</v>
      </c>
      <c r="C527" s="164" t="s">
        <v>1617</v>
      </c>
      <c r="D527" s="164" t="s">
        <v>1619</v>
      </c>
      <c r="E527" s="254">
        <v>5</v>
      </c>
      <c r="F527" s="255" t="s">
        <v>1836</v>
      </c>
      <c r="G527" s="255"/>
      <c r="H527" s="255"/>
      <c r="I527" s="256" t="s">
        <v>2927</v>
      </c>
      <c r="J527" s="255" t="s">
        <v>1724</v>
      </c>
      <c r="K527" s="250">
        <v>6.16</v>
      </c>
      <c r="L527" s="251">
        <v>6.16</v>
      </c>
      <c r="M527" s="250"/>
      <c r="N527" s="290"/>
      <c r="O527" s="250">
        <v>6.16</v>
      </c>
      <c r="P527" s="112">
        <v>1</v>
      </c>
      <c r="Q527" s="113"/>
      <c r="R527" s="113"/>
    </row>
    <row r="528" spans="1:18" ht="21">
      <c r="A528" s="225"/>
      <c r="B528" s="137"/>
      <c r="C528" s="168"/>
      <c r="D528" s="168"/>
      <c r="E528" s="137"/>
      <c r="F528" s="111"/>
      <c r="G528" s="111"/>
      <c r="H528" s="272"/>
      <c r="I528" s="111"/>
      <c r="J528" s="111"/>
      <c r="K528" s="272"/>
      <c r="L528" s="273"/>
      <c r="M528" s="274"/>
      <c r="N528" s="294"/>
      <c r="O528" s="272"/>
      <c r="P528" s="114"/>
      <c r="Q528" s="114"/>
      <c r="R528" s="114"/>
    </row>
    <row r="529" spans="1:18" ht="63">
      <c r="A529" s="222">
        <v>295</v>
      </c>
      <c r="B529" s="254" t="s">
        <v>2206</v>
      </c>
      <c r="C529" s="254" t="s">
        <v>2367</v>
      </c>
      <c r="D529" s="254" t="s">
        <v>2207</v>
      </c>
      <c r="E529" s="254">
        <v>5</v>
      </c>
      <c r="F529" s="255" t="s">
        <v>1837</v>
      </c>
      <c r="G529" s="255"/>
      <c r="H529" s="255"/>
      <c r="I529" s="256" t="s">
        <v>2923</v>
      </c>
      <c r="J529" s="255" t="s">
        <v>1724</v>
      </c>
      <c r="K529" s="250">
        <v>5.08</v>
      </c>
      <c r="L529" s="251">
        <v>5.08</v>
      </c>
      <c r="M529" s="250"/>
      <c r="N529" s="290"/>
      <c r="O529" s="250">
        <v>5.08</v>
      </c>
      <c r="P529" s="112">
        <v>1</v>
      </c>
      <c r="Q529" s="113"/>
      <c r="R529" s="113"/>
    </row>
    <row r="530" spans="1:18" ht="21">
      <c r="A530" s="225"/>
      <c r="B530" s="137"/>
      <c r="C530" s="137"/>
      <c r="D530" s="137"/>
      <c r="E530" s="137"/>
      <c r="F530" s="111"/>
      <c r="G530" s="111"/>
      <c r="H530" s="272"/>
      <c r="I530" s="111"/>
      <c r="J530" s="111"/>
      <c r="K530" s="272"/>
      <c r="L530" s="273"/>
      <c r="M530" s="274"/>
      <c r="N530" s="272"/>
      <c r="O530" s="272"/>
      <c r="P530" s="114"/>
      <c r="Q530" s="114"/>
      <c r="R530" s="114"/>
    </row>
    <row r="531" spans="1:18" ht="105">
      <c r="A531" s="222">
        <v>297</v>
      </c>
      <c r="B531" s="254" t="s">
        <v>2193</v>
      </c>
      <c r="C531" s="164" t="s">
        <v>1606</v>
      </c>
      <c r="D531" s="254" t="s">
        <v>910</v>
      </c>
      <c r="E531" s="254">
        <v>30</v>
      </c>
      <c r="F531" s="255" t="s">
        <v>1838</v>
      </c>
      <c r="G531" s="255"/>
      <c r="H531" s="255"/>
      <c r="I531" s="256" t="s">
        <v>630</v>
      </c>
      <c r="J531" s="255" t="s">
        <v>1724</v>
      </c>
      <c r="K531" s="250">
        <v>6.67</v>
      </c>
      <c r="L531" s="251">
        <v>6.67</v>
      </c>
      <c r="M531" s="250"/>
      <c r="N531" s="290"/>
      <c r="O531" s="250">
        <v>6.67</v>
      </c>
      <c r="P531" s="112">
        <v>1</v>
      </c>
      <c r="Q531" s="113"/>
      <c r="R531" s="113"/>
    </row>
    <row r="532" spans="1:18" ht="21">
      <c r="A532" s="225"/>
      <c r="B532" s="137"/>
      <c r="C532" s="168"/>
      <c r="D532" s="137"/>
      <c r="E532" s="137"/>
      <c r="F532" s="111"/>
      <c r="G532" s="111"/>
      <c r="H532" s="272"/>
      <c r="I532" s="111"/>
      <c r="J532" s="111"/>
      <c r="K532" s="272"/>
      <c r="L532" s="273"/>
      <c r="M532" s="274"/>
      <c r="N532" s="272"/>
      <c r="O532" s="272"/>
      <c r="P532" s="114"/>
      <c r="Q532" s="114"/>
      <c r="R532" s="114"/>
    </row>
    <row r="533" spans="1:18" ht="41.25">
      <c r="A533" s="222"/>
      <c r="B533" s="222" t="s">
        <v>2361</v>
      </c>
      <c r="C533" s="254"/>
      <c r="D533" s="308" t="s">
        <v>2362</v>
      </c>
      <c r="E533" s="254"/>
      <c r="F533" s="255"/>
      <c r="G533" s="255"/>
      <c r="H533" s="255"/>
      <c r="I533" s="256"/>
      <c r="J533" s="255"/>
      <c r="K533" s="250"/>
      <c r="L533" s="251"/>
      <c r="M533" s="250"/>
      <c r="N533" s="290"/>
      <c r="O533" s="250"/>
      <c r="P533" s="112"/>
      <c r="Q533" s="113"/>
      <c r="R533" s="113"/>
    </row>
    <row r="534" spans="1:18" ht="105">
      <c r="A534" s="226">
        <v>298</v>
      </c>
      <c r="B534" s="101" t="s">
        <v>1215</v>
      </c>
      <c r="C534" s="101" t="s">
        <v>2188</v>
      </c>
      <c r="D534" s="101" t="s">
        <v>2189</v>
      </c>
      <c r="E534" s="101">
        <v>70</v>
      </c>
      <c r="F534" s="90" t="s">
        <v>1344</v>
      </c>
      <c r="G534" s="96" t="s">
        <v>1345</v>
      </c>
      <c r="H534" s="276">
        <v>1</v>
      </c>
      <c r="I534" s="90" t="s">
        <v>1346</v>
      </c>
      <c r="J534" s="90" t="s">
        <v>1124</v>
      </c>
      <c r="K534" s="276">
        <v>3.18</v>
      </c>
      <c r="L534" s="277">
        <v>2.65</v>
      </c>
      <c r="M534" s="278"/>
      <c r="N534" s="282"/>
      <c r="O534" s="276">
        <v>3.18</v>
      </c>
      <c r="P534" s="112">
        <v>1</v>
      </c>
      <c r="Q534" s="113"/>
      <c r="R534" s="113"/>
    </row>
    <row r="535" spans="1:18" ht="21">
      <c r="A535" s="225"/>
      <c r="B535" s="137"/>
      <c r="C535" s="137"/>
      <c r="D535" s="137"/>
      <c r="E535" s="137"/>
      <c r="F535" s="111"/>
      <c r="G535" s="111"/>
      <c r="H535" s="272"/>
      <c r="I535" s="111"/>
      <c r="J535" s="111"/>
      <c r="K535" s="272"/>
      <c r="L535" s="273"/>
      <c r="M535" s="274"/>
      <c r="N535" s="294"/>
      <c r="O535" s="272"/>
      <c r="P535" s="114"/>
      <c r="Q535" s="114"/>
      <c r="R535" s="114"/>
    </row>
    <row r="536" spans="1:18" ht="42.75">
      <c r="A536" s="230">
        <v>299</v>
      </c>
      <c r="B536" s="325" t="s">
        <v>90</v>
      </c>
      <c r="C536" s="325" t="s">
        <v>2386</v>
      </c>
      <c r="D536" s="325" t="s">
        <v>1267</v>
      </c>
      <c r="E536" s="325">
        <v>50</v>
      </c>
      <c r="F536" s="41" t="s">
        <v>229</v>
      </c>
      <c r="G536" s="96"/>
      <c r="H536" s="276"/>
      <c r="I536" s="437" t="s">
        <v>230</v>
      </c>
      <c r="J536" s="326" t="s">
        <v>1385</v>
      </c>
      <c r="K536" s="327">
        <v>12.360000000000001</v>
      </c>
      <c r="L536" s="327">
        <v>12.360000000000001</v>
      </c>
      <c r="M536" s="328">
        <v>12.5</v>
      </c>
      <c r="N536" s="329">
        <v>12.5</v>
      </c>
      <c r="O536" s="276">
        <v>12.36</v>
      </c>
      <c r="P536" s="112">
        <v>1</v>
      </c>
      <c r="Q536" s="113"/>
      <c r="R536" s="113"/>
    </row>
    <row r="537" spans="1:18" ht="21">
      <c r="A537" s="231"/>
      <c r="B537" s="330"/>
      <c r="C537" s="330"/>
      <c r="D537" s="330"/>
      <c r="E537" s="330"/>
      <c r="F537" s="438"/>
      <c r="G537" s="111"/>
      <c r="H537" s="272"/>
      <c r="I537" s="439"/>
      <c r="J537" s="331"/>
      <c r="K537" s="332"/>
      <c r="L537" s="332"/>
      <c r="M537" s="333"/>
      <c r="N537" s="334"/>
      <c r="O537" s="333"/>
      <c r="P537" s="114"/>
      <c r="Q537" s="114"/>
      <c r="R537" s="114"/>
    </row>
    <row r="538" spans="1:18" ht="122.25">
      <c r="A538" s="233">
        <v>301</v>
      </c>
      <c r="B538" s="365" t="s">
        <v>90</v>
      </c>
      <c r="C538" s="365" t="s">
        <v>2386</v>
      </c>
      <c r="D538" s="365" t="s">
        <v>907</v>
      </c>
      <c r="E538" s="365">
        <v>130</v>
      </c>
      <c r="F538" s="335" t="s">
        <v>249</v>
      </c>
      <c r="G538" s="335"/>
      <c r="H538" s="335"/>
      <c r="I538" s="367" t="s">
        <v>2770</v>
      </c>
      <c r="J538" s="335" t="s">
        <v>179</v>
      </c>
      <c r="K538" s="368">
        <v>10.98</v>
      </c>
      <c r="L538" s="369">
        <v>10.98</v>
      </c>
      <c r="M538" s="368">
        <v>12.5</v>
      </c>
      <c r="N538" s="370">
        <v>12.5</v>
      </c>
      <c r="O538" s="371">
        <v>10.98</v>
      </c>
      <c r="P538" s="131">
        <v>1</v>
      </c>
      <c r="Q538" s="132"/>
      <c r="R538" s="132"/>
    </row>
    <row r="539" spans="1:18" ht="21">
      <c r="A539" s="225"/>
      <c r="B539" s="137"/>
      <c r="C539" s="137"/>
      <c r="D539" s="137"/>
      <c r="E539" s="137"/>
      <c r="F539" s="341"/>
      <c r="G539" s="341"/>
      <c r="H539" s="341"/>
      <c r="I539" s="372"/>
      <c r="J539" s="341"/>
      <c r="K539" s="373"/>
      <c r="L539" s="374"/>
      <c r="M539" s="373"/>
      <c r="N539" s="373"/>
      <c r="O539" s="373"/>
      <c r="P539" s="114"/>
      <c r="Q539" s="114"/>
      <c r="R539" s="114"/>
    </row>
    <row r="540" spans="1:18" ht="102">
      <c r="A540" s="236">
        <v>302</v>
      </c>
      <c r="B540" s="424" t="s">
        <v>90</v>
      </c>
      <c r="C540" s="424" t="s">
        <v>2386</v>
      </c>
      <c r="D540" s="424" t="s">
        <v>447</v>
      </c>
      <c r="E540" s="424">
        <v>30</v>
      </c>
      <c r="F540" s="425" t="s">
        <v>2771</v>
      </c>
      <c r="G540" s="425"/>
      <c r="H540" s="425"/>
      <c r="I540" s="426" t="s">
        <v>2770</v>
      </c>
      <c r="J540" s="425" t="s">
        <v>179</v>
      </c>
      <c r="K540" s="427">
        <v>1.25</v>
      </c>
      <c r="L540" s="428">
        <v>1.25</v>
      </c>
      <c r="M540" s="429">
        <v>1.25</v>
      </c>
      <c r="N540" s="289">
        <v>1.25</v>
      </c>
      <c r="O540" s="289">
        <v>1.25</v>
      </c>
      <c r="P540" s="141">
        <v>1</v>
      </c>
      <c r="Q540" s="142"/>
      <c r="R540" s="142"/>
    </row>
    <row r="541" spans="1:18" ht="21">
      <c r="A541" s="237"/>
      <c r="B541" s="431"/>
      <c r="C541" s="431"/>
      <c r="D541" s="431"/>
      <c r="E541" s="431"/>
      <c r="F541" s="341"/>
      <c r="G541" s="341"/>
      <c r="H541" s="341"/>
      <c r="I541" s="372"/>
      <c r="J541" s="341"/>
      <c r="K541" s="373"/>
      <c r="L541" s="374"/>
      <c r="M541" s="373"/>
      <c r="N541" s="373"/>
      <c r="O541" s="373"/>
      <c r="P541" s="114"/>
      <c r="Q541" s="114"/>
      <c r="R541" s="114"/>
    </row>
    <row r="542" spans="1:18" ht="84">
      <c r="A542" s="227">
        <v>303</v>
      </c>
      <c r="B542" s="283" t="s">
        <v>90</v>
      </c>
      <c r="C542" s="283" t="s">
        <v>2386</v>
      </c>
      <c r="D542" s="283" t="s">
        <v>911</v>
      </c>
      <c r="E542" s="283">
        <v>20</v>
      </c>
      <c r="F542" s="284" t="s">
        <v>2772</v>
      </c>
      <c r="G542" s="284"/>
      <c r="H542" s="284"/>
      <c r="I542" s="285" t="s">
        <v>2773</v>
      </c>
      <c r="J542" s="284" t="s">
        <v>179</v>
      </c>
      <c r="K542" s="286">
        <v>4.16</v>
      </c>
      <c r="L542" s="287">
        <v>4.16</v>
      </c>
      <c r="M542" s="286">
        <v>5.44</v>
      </c>
      <c r="N542" s="288">
        <v>5.44</v>
      </c>
      <c r="O542" s="289">
        <v>4.16</v>
      </c>
      <c r="P542" s="112">
        <v>1</v>
      </c>
      <c r="Q542" s="113"/>
      <c r="R542" s="113"/>
    </row>
    <row r="543" spans="1:18" ht="21">
      <c r="A543" s="231"/>
      <c r="B543" s="330"/>
      <c r="C543" s="330"/>
      <c r="D543" s="330"/>
      <c r="E543" s="330"/>
      <c r="F543" s="438"/>
      <c r="G543" s="111"/>
      <c r="H543" s="272"/>
      <c r="I543" s="438"/>
      <c r="J543" s="331"/>
      <c r="K543" s="332"/>
      <c r="L543" s="332"/>
      <c r="M543" s="333"/>
      <c r="N543" s="333"/>
      <c r="O543" s="333"/>
      <c r="P543" s="114"/>
      <c r="Q543" s="114"/>
      <c r="R543" s="114"/>
    </row>
    <row r="544" spans="1:18" ht="63">
      <c r="A544" s="222">
        <v>304</v>
      </c>
      <c r="B544" s="101" t="s">
        <v>90</v>
      </c>
      <c r="C544" s="101" t="s">
        <v>2386</v>
      </c>
      <c r="D544" s="101" t="s">
        <v>2664</v>
      </c>
      <c r="E544" s="101">
        <v>50</v>
      </c>
      <c r="F544" s="41" t="s">
        <v>234</v>
      </c>
      <c r="G544" s="255"/>
      <c r="H544" s="255"/>
      <c r="I544" s="41" t="s">
        <v>233</v>
      </c>
      <c r="J544" s="326" t="s">
        <v>1385</v>
      </c>
      <c r="K544" s="327">
        <v>15</v>
      </c>
      <c r="L544" s="327">
        <v>15</v>
      </c>
      <c r="M544" s="327">
        <v>15.1</v>
      </c>
      <c r="N544" s="329"/>
      <c r="O544" s="250">
        <v>15</v>
      </c>
      <c r="P544" s="112">
        <v>1</v>
      </c>
      <c r="Q544" s="113"/>
      <c r="R544" s="113"/>
    </row>
    <row r="545" spans="1:18" ht="21">
      <c r="A545" s="225"/>
      <c r="B545" s="137"/>
      <c r="C545" s="137"/>
      <c r="D545" s="137"/>
      <c r="E545" s="137"/>
      <c r="F545" s="438"/>
      <c r="G545" s="296"/>
      <c r="H545" s="296"/>
      <c r="I545" s="438"/>
      <c r="J545" s="331"/>
      <c r="K545" s="332"/>
      <c r="L545" s="332"/>
      <c r="M545" s="332"/>
      <c r="N545" s="334"/>
      <c r="O545" s="333"/>
      <c r="P545" s="114"/>
      <c r="Q545" s="114"/>
      <c r="R545" s="114"/>
    </row>
    <row r="546" spans="1:18" ht="84">
      <c r="A546" s="222">
        <v>305</v>
      </c>
      <c r="B546" s="254" t="s">
        <v>90</v>
      </c>
      <c r="C546" s="254" t="s">
        <v>2763</v>
      </c>
      <c r="D546" s="254" t="s">
        <v>2814</v>
      </c>
      <c r="E546" s="254">
        <v>2</v>
      </c>
      <c r="F546" s="90" t="s">
        <v>1350</v>
      </c>
      <c r="G546" s="96" t="s">
        <v>1345</v>
      </c>
      <c r="H546" s="276">
        <v>1</v>
      </c>
      <c r="I546" s="90" t="s">
        <v>1351</v>
      </c>
      <c r="J546" s="90" t="s">
        <v>1124</v>
      </c>
      <c r="K546" s="276">
        <v>3.3</v>
      </c>
      <c r="L546" s="277">
        <v>2.75</v>
      </c>
      <c r="M546" s="250"/>
      <c r="N546" s="290"/>
      <c r="O546" s="250">
        <v>3.3</v>
      </c>
      <c r="P546" s="112">
        <v>1</v>
      </c>
      <c r="Q546" s="113"/>
      <c r="R546" s="113"/>
    </row>
    <row r="547" spans="1:18" ht="21">
      <c r="A547" s="225"/>
      <c r="B547" s="137"/>
      <c r="C547" s="137"/>
      <c r="D547" s="137"/>
      <c r="E547" s="137"/>
      <c r="F547" s="111"/>
      <c r="G547" s="111"/>
      <c r="H547" s="272"/>
      <c r="I547" s="111"/>
      <c r="J547" s="111"/>
      <c r="K547" s="272"/>
      <c r="L547" s="273"/>
      <c r="M547" s="292"/>
      <c r="N547" s="299"/>
      <c r="O547" s="292"/>
      <c r="P547" s="114"/>
      <c r="Q547" s="114"/>
      <c r="R547" s="114"/>
    </row>
    <row r="548" spans="1:18" ht="84">
      <c r="A548" s="222">
        <v>306</v>
      </c>
      <c r="B548" s="254" t="s">
        <v>90</v>
      </c>
      <c r="C548" s="254" t="s">
        <v>2764</v>
      </c>
      <c r="D548" s="254" t="s">
        <v>2815</v>
      </c>
      <c r="E548" s="254">
        <v>2</v>
      </c>
      <c r="F548" s="90" t="s">
        <v>1352</v>
      </c>
      <c r="G548" s="96" t="s">
        <v>1345</v>
      </c>
      <c r="H548" s="276">
        <v>1</v>
      </c>
      <c r="I548" s="90" t="s">
        <v>1351</v>
      </c>
      <c r="J548" s="90" t="s">
        <v>1124</v>
      </c>
      <c r="K548" s="276">
        <v>6.18</v>
      </c>
      <c r="L548" s="277">
        <v>5.15</v>
      </c>
      <c r="M548" s="250"/>
      <c r="N548" s="290"/>
      <c r="O548" s="250">
        <v>6.18</v>
      </c>
      <c r="P548" s="112">
        <v>1</v>
      </c>
      <c r="Q548" s="113"/>
      <c r="R548" s="113"/>
    </row>
    <row r="549" spans="1:18" ht="21">
      <c r="A549" s="225"/>
      <c r="B549" s="137"/>
      <c r="C549" s="137"/>
      <c r="D549" s="137"/>
      <c r="E549" s="137"/>
      <c r="F549" s="111"/>
      <c r="G549" s="111"/>
      <c r="H549" s="272"/>
      <c r="I549" s="111"/>
      <c r="J549" s="111"/>
      <c r="K549" s="272"/>
      <c r="L549" s="273"/>
      <c r="M549" s="292"/>
      <c r="N549" s="299"/>
      <c r="O549" s="292"/>
      <c r="P549" s="114"/>
      <c r="Q549" s="114"/>
      <c r="R549" s="114"/>
    </row>
    <row r="550" spans="1:18" ht="122.25">
      <c r="A550" s="227">
        <v>307</v>
      </c>
      <c r="B550" s="283" t="s">
        <v>90</v>
      </c>
      <c r="C550" s="283" t="s">
        <v>1434</v>
      </c>
      <c r="D550" s="283" t="s">
        <v>454</v>
      </c>
      <c r="E550" s="283">
        <v>2</v>
      </c>
      <c r="F550" s="284" t="s">
        <v>2774</v>
      </c>
      <c r="G550" s="284"/>
      <c r="H550" s="284"/>
      <c r="I550" s="285" t="s">
        <v>248</v>
      </c>
      <c r="J550" s="284" t="s">
        <v>179</v>
      </c>
      <c r="K550" s="286">
        <v>14.37</v>
      </c>
      <c r="L550" s="287">
        <v>14.37</v>
      </c>
      <c r="M550" s="286" t="s">
        <v>182</v>
      </c>
      <c r="N550" s="288" t="s">
        <v>182</v>
      </c>
      <c r="O550" s="289">
        <v>14.37</v>
      </c>
      <c r="P550" s="112">
        <v>1</v>
      </c>
      <c r="Q550" s="113"/>
      <c r="R550" s="113"/>
    </row>
    <row r="551" spans="1:18" ht="21">
      <c r="A551" s="225"/>
      <c r="B551" s="137"/>
      <c r="C551" s="137"/>
      <c r="D551" s="137"/>
      <c r="E551" s="137"/>
      <c r="F551" s="111"/>
      <c r="G551" s="111"/>
      <c r="H551" s="272"/>
      <c r="I551" s="111"/>
      <c r="J551" s="111"/>
      <c r="K551" s="272"/>
      <c r="L551" s="273"/>
      <c r="M551" s="274"/>
      <c r="N551" s="294"/>
      <c r="O551" s="272"/>
      <c r="P551" s="114"/>
      <c r="Q551" s="114"/>
      <c r="R551" s="114"/>
    </row>
    <row r="552" spans="1:18" ht="63">
      <c r="A552" s="236">
        <v>308</v>
      </c>
      <c r="B552" s="424" t="s">
        <v>91</v>
      </c>
      <c r="C552" s="424" t="s">
        <v>2267</v>
      </c>
      <c r="D552" s="424" t="s">
        <v>2765</v>
      </c>
      <c r="E552" s="424">
        <v>2</v>
      </c>
      <c r="F552" s="425" t="s">
        <v>2775</v>
      </c>
      <c r="G552" s="425"/>
      <c r="H552" s="425"/>
      <c r="I552" s="426" t="s">
        <v>248</v>
      </c>
      <c r="J552" s="425" t="s">
        <v>179</v>
      </c>
      <c r="K552" s="427">
        <v>2.9</v>
      </c>
      <c r="L552" s="428">
        <v>2.9</v>
      </c>
      <c r="M552" s="427" t="s">
        <v>182</v>
      </c>
      <c r="N552" s="429" t="s">
        <v>182</v>
      </c>
      <c r="O552" s="430">
        <v>2.9</v>
      </c>
      <c r="P552" s="141">
        <v>1</v>
      </c>
      <c r="Q552" s="142"/>
      <c r="R552" s="142"/>
    </row>
    <row r="553" spans="1:18" ht="21">
      <c r="A553" s="237"/>
      <c r="B553" s="431"/>
      <c r="C553" s="431"/>
      <c r="D553" s="431"/>
      <c r="E553" s="431"/>
      <c r="F553" s="341"/>
      <c r="G553" s="341"/>
      <c r="H553" s="341"/>
      <c r="I553" s="372"/>
      <c r="J553" s="341"/>
      <c r="K553" s="373"/>
      <c r="L553" s="374"/>
      <c r="M553" s="373"/>
      <c r="N553" s="373"/>
      <c r="O553" s="373"/>
      <c r="P553" s="114"/>
      <c r="Q553" s="114"/>
      <c r="R553" s="114"/>
    </row>
    <row r="554" spans="1:18" ht="81">
      <c r="A554" s="227">
        <v>309</v>
      </c>
      <c r="B554" s="283" t="s">
        <v>91</v>
      </c>
      <c r="C554" s="283" t="s">
        <v>2267</v>
      </c>
      <c r="D554" s="283" t="s">
        <v>2268</v>
      </c>
      <c r="E554" s="283">
        <v>200</v>
      </c>
      <c r="F554" s="284" t="s">
        <v>2776</v>
      </c>
      <c r="G554" s="284"/>
      <c r="H554" s="284"/>
      <c r="I554" s="285" t="s">
        <v>248</v>
      </c>
      <c r="J554" s="284" t="s">
        <v>179</v>
      </c>
      <c r="K554" s="286">
        <v>2.41</v>
      </c>
      <c r="L554" s="287">
        <v>2.41</v>
      </c>
      <c r="M554" s="286" t="s">
        <v>182</v>
      </c>
      <c r="N554" s="288" t="s">
        <v>182</v>
      </c>
      <c r="O554" s="289">
        <v>2.41</v>
      </c>
      <c r="P554" s="120">
        <v>1</v>
      </c>
      <c r="Q554" s="120"/>
      <c r="R554" s="120"/>
    </row>
    <row r="555" spans="1:18" ht="21">
      <c r="A555" s="225"/>
      <c r="B555" s="137"/>
      <c r="C555" s="137"/>
      <c r="D555" s="137"/>
      <c r="E555" s="137"/>
      <c r="F555" s="111"/>
      <c r="G555" s="111"/>
      <c r="H555" s="272"/>
      <c r="I555" s="111"/>
      <c r="J555" s="111"/>
      <c r="K555" s="272"/>
      <c r="L555" s="273"/>
      <c r="M555" s="274"/>
      <c r="N555" s="294"/>
      <c r="O555" s="272"/>
      <c r="P555" s="114"/>
      <c r="Q555" s="114"/>
      <c r="R555" s="114"/>
    </row>
    <row r="556" spans="1:18" ht="105">
      <c r="A556" s="226">
        <v>310</v>
      </c>
      <c r="B556" s="101" t="s">
        <v>91</v>
      </c>
      <c r="C556" s="101" t="s">
        <v>1095</v>
      </c>
      <c r="D556" s="101" t="s">
        <v>1623</v>
      </c>
      <c r="E556" s="101">
        <v>600</v>
      </c>
      <c r="F556" s="90" t="s">
        <v>1356</v>
      </c>
      <c r="G556" s="96" t="s">
        <v>1345</v>
      </c>
      <c r="H556" s="276">
        <v>1</v>
      </c>
      <c r="I556" s="90" t="s">
        <v>1346</v>
      </c>
      <c r="J556" s="90" t="s">
        <v>1124</v>
      </c>
      <c r="K556" s="276">
        <v>3.84</v>
      </c>
      <c r="L556" s="277">
        <v>3.2</v>
      </c>
      <c r="M556" s="278"/>
      <c r="N556" s="282"/>
      <c r="O556" s="276">
        <v>3.84</v>
      </c>
      <c r="P556" s="112">
        <v>1</v>
      </c>
      <c r="Q556" s="113"/>
      <c r="R556" s="113"/>
    </row>
    <row r="557" spans="1:18" ht="21">
      <c r="A557" s="225"/>
      <c r="B557" s="137"/>
      <c r="C557" s="137"/>
      <c r="D557" s="137"/>
      <c r="E557" s="137"/>
      <c r="F557" s="111"/>
      <c r="G557" s="111"/>
      <c r="H557" s="272"/>
      <c r="I557" s="111"/>
      <c r="J557" s="111"/>
      <c r="K557" s="272"/>
      <c r="L557" s="273"/>
      <c r="M557" s="274"/>
      <c r="N557" s="294"/>
      <c r="O557" s="272"/>
      <c r="P557" s="114"/>
      <c r="Q557" s="114"/>
      <c r="R557" s="114"/>
    </row>
    <row r="558" spans="1:18" ht="105">
      <c r="A558" s="226">
        <v>311</v>
      </c>
      <c r="B558" s="101" t="s">
        <v>91</v>
      </c>
      <c r="C558" s="101" t="s">
        <v>1095</v>
      </c>
      <c r="D558" s="101" t="s">
        <v>1624</v>
      </c>
      <c r="E558" s="101">
        <v>50</v>
      </c>
      <c r="F558" s="90" t="s">
        <v>1357</v>
      </c>
      <c r="G558" s="96" t="s">
        <v>1345</v>
      </c>
      <c r="H558" s="276">
        <v>1</v>
      </c>
      <c r="I558" s="90" t="s">
        <v>1346</v>
      </c>
      <c r="J558" s="90" t="s">
        <v>1124</v>
      </c>
      <c r="K558" s="276">
        <v>4.31</v>
      </c>
      <c r="L558" s="277">
        <v>3.59</v>
      </c>
      <c r="M558" s="278"/>
      <c r="N558" s="282"/>
      <c r="O558" s="276">
        <v>4.31</v>
      </c>
      <c r="P558" s="112">
        <v>1</v>
      </c>
      <c r="Q558" s="113"/>
      <c r="R558" s="113"/>
    </row>
    <row r="559" spans="1:18" ht="21">
      <c r="A559" s="225"/>
      <c r="B559" s="137"/>
      <c r="C559" s="137"/>
      <c r="D559" s="137"/>
      <c r="E559" s="137"/>
      <c r="F559" s="111"/>
      <c r="G559" s="111"/>
      <c r="H559" s="272"/>
      <c r="I559" s="111"/>
      <c r="J559" s="111"/>
      <c r="K559" s="272"/>
      <c r="L559" s="273"/>
      <c r="M559" s="274"/>
      <c r="N559" s="294"/>
      <c r="O559" s="272"/>
      <c r="P559" s="114"/>
      <c r="Q559" s="114"/>
      <c r="R559" s="114"/>
    </row>
    <row r="560" spans="1:18" ht="105">
      <c r="A560" s="226">
        <v>312</v>
      </c>
      <c r="B560" s="101" t="s">
        <v>91</v>
      </c>
      <c r="C560" s="101" t="s">
        <v>1095</v>
      </c>
      <c r="D560" s="101" t="s">
        <v>1096</v>
      </c>
      <c r="E560" s="101">
        <v>150</v>
      </c>
      <c r="F560" s="90" t="s">
        <v>1358</v>
      </c>
      <c r="G560" s="96" t="s">
        <v>1345</v>
      </c>
      <c r="H560" s="276">
        <v>1</v>
      </c>
      <c r="I560" s="90" t="s">
        <v>1346</v>
      </c>
      <c r="J560" s="90" t="s">
        <v>1124</v>
      </c>
      <c r="K560" s="276">
        <v>4.38</v>
      </c>
      <c r="L560" s="277">
        <v>3.65</v>
      </c>
      <c r="M560" s="278"/>
      <c r="N560" s="282"/>
      <c r="O560" s="276">
        <v>4.38</v>
      </c>
      <c r="P560" s="112">
        <v>1</v>
      </c>
      <c r="Q560" s="113"/>
      <c r="R560" s="113"/>
    </row>
    <row r="561" spans="1:18" ht="21">
      <c r="A561" s="225"/>
      <c r="B561" s="137"/>
      <c r="C561" s="137"/>
      <c r="D561" s="137"/>
      <c r="E561" s="137"/>
      <c r="F561" s="111"/>
      <c r="G561" s="111"/>
      <c r="H561" s="272"/>
      <c r="I561" s="111"/>
      <c r="J561" s="111"/>
      <c r="K561" s="272"/>
      <c r="L561" s="273"/>
      <c r="M561" s="274"/>
      <c r="N561" s="294"/>
      <c r="O561" s="272"/>
      <c r="P561" s="114"/>
      <c r="Q561" s="114"/>
      <c r="R561" s="114"/>
    </row>
    <row r="562" spans="1:18" ht="61.5">
      <c r="A562" s="222">
        <v>313</v>
      </c>
      <c r="B562" s="254" t="s">
        <v>91</v>
      </c>
      <c r="C562" s="254" t="s">
        <v>2259</v>
      </c>
      <c r="D562" s="254" t="s">
        <v>2261</v>
      </c>
      <c r="E562" s="254">
        <v>5</v>
      </c>
      <c r="F562" s="255" t="s">
        <v>1848</v>
      </c>
      <c r="G562" s="255"/>
      <c r="H562" s="255"/>
      <c r="I562" s="256" t="s">
        <v>2927</v>
      </c>
      <c r="J562" s="255" t="s">
        <v>1724</v>
      </c>
      <c r="K562" s="250">
        <v>3.03</v>
      </c>
      <c r="L562" s="251">
        <v>3.03</v>
      </c>
      <c r="M562" s="250"/>
      <c r="N562" s="290"/>
      <c r="O562" s="250">
        <v>3.03</v>
      </c>
      <c r="P562" s="112">
        <v>1</v>
      </c>
      <c r="Q562" s="113"/>
      <c r="R562" s="113"/>
    </row>
    <row r="563" spans="1:18" ht="21">
      <c r="A563" s="225"/>
      <c r="B563" s="137"/>
      <c r="C563" s="137"/>
      <c r="D563" s="137"/>
      <c r="E563" s="137"/>
      <c r="F563" s="296"/>
      <c r="G563" s="296"/>
      <c r="H563" s="296"/>
      <c r="I563" s="297"/>
      <c r="J563" s="296"/>
      <c r="K563" s="292"/>
      <c r="L563" s="298"/>
      <c r="M563" s="292"/>
      <c r="N563" s="299"/>
      <c r="O563" s="292"/>
      <c r="P563" s="114"/>
      <c r="Q563" s="114"/>
      <c r="R563" s="114"/>
    </row>
    <row r="564" spans="1:18" ht="84">
      <c r="A564" s="222">
        <v>316</v>
      </c>
      <c r="B564" s="254" t="s">
        <v>1526</v>
      </c>
      <c r="C564" s="164" t="s">
        <v>971</v>
      </c>
      <c r="D564" s="254" t="s">
        <v>1527</v>
      </c>
      <c r="E564" s="254">
        <v>5</v>
      </c>
      <c r="F564" s="90" t="s">
        <v>1359</v>
      </c>
      <c r="G564" s="96" t="s">
        <v>488</v>
      </c>
      <c r="H564" s="276">
        <v>1</v>
      </c>
      <c r="I564" s="90" t="s">
        <v>2474</v>
      </c>
      <c r="J564" s="90" t="s">
        <v>1124</v>
      </c>
      <c r="K564" s="276">
        <v>5.1</v>
      </c>
      <c r="L564" s="277">
        <v>4.25</v>
      </c>
      <c r="M564" s="278"/>
      <c r="N564" s="282"/>
      <c r="O564" s="278">
        <v>5.1</v>
      </c>
      <c r="P564" s="112">
        <v>1</v>
      </c>
      <c r="Q564" s="113"/>
      <c r="R564" s="113"/>
    </row>
    <row r="565" spans="1:18" ht="21">
      <c r="A565" s="225"/>
      <c r="B565" s="137"/>
      <c r="C565" s="168"/>
      <c r="D565" s="137"/>
      <c r="E565" s="137"/>
      <c r="F565" s="111"/>
      <c r="G565" s="111"/>
      <c r="H565" s="272"/>
      <c r="I565" s="111"/>
      <c r="J565" s="111"/>
      <c r="K565" s="272"/>
      <c r="L565" s="273"/>
      <c r="M565" s="274"/>
      <c r="N565" s="272"/>
      <c r="O565" s="272"/>
      <c r="P565" s="114"/>
      <c r="Q565" s="114"/>
      <c r="R565" s="114"/>
    </row>
    <row r="566" spans="1:18" ht="81.75">
      <c r="A566" s="222"/>
      <c r="B566" s="222"/>
      <c r="C566" s="254"/>
      <c r="D566" s="308" t="s">
        <v>1088</v>
      </c>
      <c r="E566" s="254"/>
      <c r="F566" s="255"/>
      <c r="G566" s="255"/>
      <c r="H566" s="255"/>
      <c r="I566" s="256"/>
      <c r="J566" s="255"/>
      <c r="K566" s="250"/>
      <c r="L566" s="251"/>
      <c r="M566" s="250"/>
      <c r="N566" s="290"/>
      <c r="O566" s="250"/>
      <c r="P566" s="112"/>
      <c r="Q566" s="113"/>
      <c r="R566" s="113"/>
    </row>
    <row r="567" spans="1:18" ht="147">
      <c r="A567" s="226">
        <v>319</v>
      </c>
      <c r="B567" s="101" t="s">
        <v>2265</v>
      </c>
      <c r="C567" s="101" t="s">
        <v>2262</v>
      </c>
      <c r="D567" s="101" t="s">
        <v>2266</v>
      </c>
      <c r="E567" s="101">
        <v>2</v>
      </c>
      <c r="F567" s="90" t="s">
        <v>1360</v>
      </c>
      <c r="G567" s="96" t="s">
        <v>2493</v>
      </c>
      <c r="H567" s="276">
        <v>6</v>
      </c>
      <c r="I567" s="90" t="s">
        <v>1361</v>
      </c>
      <c r="J567" s="90" t="s">
        <v>1124</v>
      </c>
      <c r="K567" s="276">
        <v>3.28</v>
      </c>
      <c r="L567" s="277">
        <v>0.455</v>
      </c>
      <c r="M567" s="278"/>
      <c r="N567" s="282"/>
      <c r="O567" s="276">
        <v>3.28</v>
      </c>
      <c r="P567" s="112">
        <v>1</v>
      </c>
      <c r="Q567" s="113"/>
      <c r="R567" s="113"/>
    </row>
    <row r="568" spans="1:18" ht="21">
      <c r="A568" s="225"/>
      <c r="B568" s="137"/>
      <c r="C568" s="137"/>
      <c r="D568" s="137"/>
      <c r="E568" s="137"/>
      <c r="F568" s="111"/>
      <c r="G568" s="111"/>
      <c r="H568" s="272"/>
      <c r="I568" s="111"/>
      <c r="J568" s="111"/>
      <c r="K568" s="272"/>
      <c r="L568" s="273"/>
      <c r="M568" s="274"/>
      <c r="N568" s="272"/>
      <c r="O568" s="272"/>
      <c r="P568" s="114"/>
      <c r="Q568" s="114"/>
      <c r="R568" s="114"/>
    </row>
    <row r="569" spans="1:18" ht="61.5">
      <c r="A569" s="222">
        <v>322</v>
      </c>
      <c r="B569" s="254" t="s">
        <v>472</v>
      </c>
      <c r="C569" s="254" t="s">
        <v>1310</v>
      </c>
      <c r="D569" s="254" t="s">
        <v>1311</v>
      </c>
      <c r="E569" s="254">
        <v>2</v>
      </c>
      <c r="F569" s="255" t="s">
        <v>1850</v>
      </c>
      <c r="G569" s="255"/>
      <c r="H569" s="255"/>
      <c r="I569" s="256" t="s">
        <v>1723</v>
      </c>
      <c r="J569" s="255" t="s">
        <v>1724</v>
      </c>
      <c r="K569" s="250">
        <v>9.38</v>
      </c>
      <c r="L569" s="251">
        <v>0.938</v>
      </c>
      <c r="M569" s="250"/>
      <c r="N569" s="290"/>
      <c r="O569" s="250">
        <v>9.38</v>
      </c>
      <c r="P569" s="112">
        <v>1</v>
      </c>
      <c r="Q569" s="113"/>
      <c r="R569" s="113"/>
    </row>
    <row r="570" spans="1:18" ht="21">
      <c r="A570" s="225"/>
      <c r="B570" s="137"/>
      <c r="C570" s="137"/>
      <c r="D570" s="137"/>
      <c r="E570" s="137"/>
      <c r="F570" s="111"/>
      <c r="G570" s="111"/>
      <c r="H570" s="272"/>
      <c r="I570" s="111"/>
      <c r="J570" s="111"/>
      <c r="K570" s="272"/>
      <c r="L570" s="273"/>
      <c r="M570" s="274"/>
      <c r="N570" s="272"/>
      <c r="O570" s="272"/>
      <c r="P570" s="114"/>
      <c r="Q570" s="114"/>
      <c r="R570" s="114"/>
    </row>
    <row r="571" spans="1:18" ht="84">
      <c r="A571" s="222">
        <v>323</v>
      </c>
      <c r="B571" s="254" t="s">
        <v>472</v>
      </c>
      <c r="C571" s="254" t="s">
        <v>2235</v>
      </c>
      <c r="D571" s="254" t="s">
        <v>2</v>
      </c>
      <c r="E571" s="254">
        <v>2</v>
      </c>
      <c r="F571" s="90" t="s">
        <v>1364</v>
      </c>
      <c r="G571" s="96" t="s">
        <v>1365</v>
      </c>
      <c r="H571" s="276">
        <v>30</v>
      </c>
      <c r="I571" s="90" t="s">
        <v>1142</v>
      </c>
      <c r="J571" s="90" t="s">
        <v>1124</v>
      </c>
      <c r="K571" s="276">
        <v>12.73</v>
      </c>
      <c r="L571" s="277">
        <v>0.3537</v>
      </c>
      <c r="M571" s="278"/>
      <c r="N571" s="282"/>
      <c r="O571" s="276">
        <v>12.73</v>
      </c>
      <c r="P571" s="112">
        <v>1</v>
      </c>
      <c r="Q571" s="113"/>
      <c r="R571" s="113"/>
    </row>
    <row r="572" spans="1:18" ht="21">
      <c r="A572" s="225"/>
      <c r="B572" s="137"/>
      <c r="C572" s="137"/>
      <c r="D572" s="137"/>
      <c r="E572" s="137"/>
      <c r="F572" s="111"/>
      <c r="G572" s="111"/>
      <c r="H572" s="272"/>
      <c r="I572" s="111"/>
      <c r="J572" s="111"/>
      <c r="K572" s="272"/>
      <c r="L572" s="273"/>
      <c r="M572" s="274"/>
      <c r="N572" s="294"/>
      <c r="O572" s="272"/>
      <c r="P572" s="114"/>
      <c r="Q572" s="114"/>
      <c r="R572" s="114"/>
    </row>
    <row r="573" spans="1:18" ht="61.5">
      <c r="A573" s="222">
        <v>324</v>
      </c>
      <c r="B573" s="254" t="s">
        <v>1625</v>
      </c>
      <c r="C573" s="254" t="s">
        <v>2317</v>
      </c>
      <c r="D573" s="254" t="s">
        <v>2318</v>
      </c>
      <c r="E573" s="254">
        <v>2</v>
      </c>
      <c r="F573" s="255" t="s">
        <v>1851</v>
      </c>
      <c r="G573" s="255"/>
      <c r="H573" s="255"/>
      <c r="I573" s="256" t="s">
        <v>1726</v>
      </c>
      <c r="J573" s="255" t="s">
        <v>1724</v>
      </c>
      <c r="K573" s="250">
        <v>3.37</v>
      </c>
      <c r="L573" s="251">
        <v>3.37</v>
      </c>
      <c r="M573" s="250"/>
      <c r="N573" s="290"/>
      <c r="O573" s="250">
        <v>3.37</v>
      </c>
      <c r="P573" s="112">
        <v>1</v>
      </c>
      <c r="Q573" s="113"/>
      <c r="R573" s="113"/>
    </row>
    <row r="574" spans="1:18" ht="21">
      <c r="A574" s="225"/>
      <c r="B574" s="137"/>
      <c r="C574" s="137"/>
      <c r="D574" s="137"/>
      <c r="E574" s="137"/>
      <c r="F574" s="296"/>
      <c r="G574" s="296"/>
      <c r="H574" s="296"/>
      <c r="I574" s="297"/>
      <c r="J574" s="296"/>
      <c r="K574" s="292"/>
      <c r="L574" s="298"/>
      <c r="M574" s="292"/>
      <c r="N574" s="299"/>
      <c r="O574" s="292"/>
      <c r="P574" s="114"/>
      <c r="Q574" s="114"/>
      <c r="R574" s="114"/>
    </row>
    <row r="575" spans="1:18" ht="41.25">
      <c r="A575" s="222"/>
      <c r="B575" s="222" t="s">
        <v>92</v>
      </c>
      <c r="C575" s="254"/>
      <c r="D575" s="308" t="s">
        <v>93</v>
      </c>
      <c r="E575" s="254"/>
      <c r="F575" s="255"/>
      <c r="G575" s="255"/>
      <c r="H575" s="255"/>
      <c r="I575" s="256"/>
      <c r="J575" s="255"/>
      <c r="K575" s="250"/>
      <c r="L575" s="251"/>
      <c r="M575" s="250"/>
      <c r="N575" s="290"/>
      <c r="O575" s="250"/>
      <c r="P575" s="112"/>
      <c r="Q575" s="113"/>
      <c r="R575" s="113"/>
    </row>
    <row r="576" spans="1:18" ht="122.25">
      <c r="A576" s="227">
        <v>326</v>
      </c>
      <c r="B576" s="283" t="s">
        <v>498</v>
      </c>
      <c r="C576" s="283" t="s">
        <v>499</v>
      </c>
      <c r="D576" s="283" t="s">
        <v>2352</v>
      </c>
      <c r="E576" s="283">
        <v>2</v>
      </c>
      <c r="F576" s="284" t="s">
        <v>2781</v>
      </c>
      <c r="G576" s="284"/>
      <c r="H576" s="284"/>
      <c r="I576" s="285" t="s">
        <v>2782</v>
      </c>
      <c r="J576" s="284" t="s">
        <v>179</v>
      </c>
      <c r="K576" s="286">
        <v>4.66</v>
      </c>
      <c r="L576" s="287">
        <v>0.1553</v>
      </c>
      <c r="M576" s="286">
        <v>6.02</v>
      </c>
      <c r="N576" s="288">
        <v>6.02</v>
      </c>
      <c r="O576" s="289">
        <v>4.66</v>
      </c>
      <c r="P576" s="112">
        <v>1</v>
      </c>
      <c r="Q576" s="113"/>
      <c r="R576" s="113"/>
    </row>
    <row r="577" spans="1:18" ht="21">
      <c r="A577" s="225"/>
      <c r="B577" s="137"/>
      <c r="C577" s="137"/>
      <c r="D577" s="137"/>
      <c r="E577" s="137"/>
      <c r="F577" s="111"/>
      <c r="G577" s="111"/>
      <c r="H577" s="272"/>
      <c r="I577" s="111"/>
      <c r="J577" s="111"/>
      <c r="K577" s="272"/>
      <c r="L577" s="273"/>
      <c r="M577" s="274"/>
      <c r="N577" s="294"/>
      <c r="O577" s="272"/>
      <c r="P577" s="114"/>
      <c r="Q577" s="114"/>
      <c r="R577" s="114"/>
    </row>
    <row r="578" spans="1:18" ht="61.5">
      <c r="A578" s="222"/>
      <c r="B578" s="222" t="s">
        <v>1299</v>
      </c>
      <c r="C578" s="254"/>
      <c r="D578" s="308" t="s">
        <v>1300</v>
      </c>
      <c r="E578" s="254"/>
      <c r="F578" s="255"/>
      <c r="G578" s="255"/>
      <c r="H578" s="255"/>
      <c r="I578" s="256"/>
      <c r="J578" s="255"/>
      <c r="K578" s="250"/>
      <c r="L578" s="251"/>
      <c r="M578" s="250"/>
      <c r="N578" s="290"/>
      <c r="O578" s="250"/>
      <c r="P578" s="112"/>
      <c r="Q578" s="113"/>
      <c r="R578" s="113"/>
    </row>
    <row r="579" spans="1:18" ht="63">
      <c r="A579" s="222">
        <v>327</v>
      </c>
      <c r="B579" s="254" t="s">
        <v>1301</v>
      </c>
      <c r="C579" s="254" t="s">
        <v>96</v>
      </c>
      <c r="D579" s="254" t="s">
        <v>2163</v>
      </c>
      <c r="E579" s="254">
        <v>300</v>
      </c>
      <c r="F579" s="255" t="s">
        <v>1853</v>
      </c>
      <c r="G579" s="255"/>
      <c r="H579" s="255"/>
      <c r="I579" s="256" t="s">
        <v>1723</v>
      </c>
      <c r="J579" s="255" t="s">
        <v>1724</v>
      </c>
      <c r="K579" s="250">
        <v>33.08</v>
      </c>
      <c r="L579" s="251">
        <v>6.616</v>
      </c>
      <c r="M579" s="250">
        <v>37.46</v>
      </c>
      <c r="N579" s="290"/>
      <c r="O579" s="250">
        <v>33.08</v>
      </c>
      <c r="P579" s="112">
        <v>1</v>
      </c>
      <c r="Q579" s="113"/>
      <c r="R579" s="113"/>
    </row>
    <row r="580" spans="1:18" ht="21">
      <c r="A580" s="225"/>
      <c r="B580" s="137"/>
      <c r="C580" s="137"/>
      <c r="D580" s="137"/>
      <c r="E580" s="137"/>
      <c r="F580" s="111"/>
      <c r="G580" s="111"/>
      <c r="H580" s="272"/>
      <c r="I580" s="111"/>
      <c r="J580" s="111"/>
      <c r="K580" s="272"/>
      <c r="L580" s="273"/>
      <c r="M580" s="274"/>
      <c r="N580" s="272"/>
      <c r="O580" s="272"/>
      <c r="P580" s="114"/>
      <c r="Q580" s="114"/>
      <c r="R580" s="114"/>
    </row>
    <row r="581" spans="1:18" ht="61.5">
      <c r="A581" s="222">
        <v>328</v>
      </c>
      <c r="B581" s="254" t="s">
        <v>2256</v>
      </c>
      <c r="C581" s="254" t="s">
        <v>2257</v>
      </c>
      <c r="D581" s="254" t="s">
        <v>2258</v>
      </c>
      <c r="E581" s="254">
        <v>120</v>
      </c>
      <c r="F581" s="255" t="s">
        <v>1854</v>
      </c>
      <c r="G581" s="255"/>
      <c r="H581" s="255"/>
      <c r="I581" s="256" t="s">
        <v>1723</v>
      </c>
      <c r="J581" s="255" t="s">
        <v>1724</v>
      </c>
      <c r="K581" s="250">
        <v>4.6</v>
      </c>
      <c r="L581" s="251">
        <v>0.92</v>
      </c>
      <c r="M581" s="250"/>
      <c r="N581" s="290"/>
      <c r="O581" s="250">
        <v>4.6</v>
      </c>
      <c r="P581" s="112">
        <v>1</v>
      </c>
      <c r="Q581" s="113"/>
      <c r="R581" s="113"/>
    </row>
    <row r="582" spans="1:18" ht="21">
      <c r="A582" s="225"/>
      <c r="B582" s="137"/>
      <c r="C582" s="137"/>
      <c r="D582" s="137"/>
      <c r="E582" s="137"/>
      <c r="F582" s="111"/>
      <c r="G582" s="111"/>
      <c r="H582" s="272"/>
      <c r="I582" s="111"/>
      <c r="J582" s="111"/>
      <c r="K582" s="272"/>
      <c r="L582" s="273"/>
      <c r="M582" s="274"/>
      <c r="N582" s="272"/>
      <c r="O582" s="272"/>
      <c r="P582" s="114"/>
      <c r="Q582" s="114"/>
      <c r="R582" s="114"/>
    </row>
    <row r="583" spans="1:18" ht="231">
      <c r="A583" s="163">
        <v>329</v>
      </c>
      <c r="B583" s="164" t="s">
        <v>2694</v>
      </c>
      <c r="C583" s="164" t="s">
        <v>85</v>
      </c>
      <c r="D583" s="164" t="s">
        <v>2638</v>
      </c>
      <c r="E583" s="164">
        <v>1</v>
      </c>
      <c r="F583" s="175" t="s">
        <v>2904</v>
      </c>
      <c r="G583" s="96"/>
      <c r="H583" s="276"/>
      <c r="I583" s="175" t="s">
        <v>2905</v>
      </c>
      <c r="J583" s="164" t="s">
        <v>578</v>
      </c>
      <c r="K583" s="440">
        <v>966.5</v>
      </c>
      <c r="L583" s="440">
        <v>966.5</v>
      </c>
      <c r="M583" s="184">
        <v>1018.31</v>
      </c>
      <c r="N583" s="441">
        <v>1018.31</v>
      </c>
      <c r="O583" s="440">
        <v>966.5</v>
      </c>
      <c r="P583" s="112">
        <v>1</v>
      </c>
      <c r="Q583" s="113"/>
      <c r="R583" s="113"/>
    </row>
    <row r="584" spans="1:18" ht="21">
      <c r="A584" s="167"/>
      <c r="B584" s="168"/>
      <c r="C584" s="168"/>
      <c r="D584" s="168"/>
      <c r="E584" s="168"/>
      <c r="F584" s="207"/>
      <c r="G584" s="111"/>
      <c r="H584" s="272"/>
      <c r="I584" s="207"/>
      <c r="J584" s="168"/>
      <c r="K584" s="442"/>
      <c r="L584" s="442"/>
      <c r="M584" s="214"/>
      <c r="N584" s="214"/>
      <c r="O584" s="214"/>
      <c r="P584" s="114"/>
      <c r="Q584" s="114"/>
      <c r="R584" s="114"/>
    </row>
    <row r="585" spans="1:18" ht="210">
      <c r="A585" s="163">
        <v>330</v>
      </c>
      <c r="B585" s="164" t="s">
        <v>2694</v>
      </c>
      <c r="C585" s="164" t="s">
        <v>85</v>
      </c>
      <c r="D585" s="164" t="s">
        <v>2639</v>
      </c>
      <c r="E585" s="164">
        <v>65</v>
      </c>
      <c r="F585" s="175" t="s">
        <v>2906</v>
      </c>
      <c r="G585" s="96"/>
      <c r="H585" s="276"/>
      <c r="I585" s="175" t="s">
        <v>2907</v>
      </c>
      <c r="J585" s="164" t="s">
        <v>578</v>
      </c>
      <c r="K585" s="184">
        <v>1449.79</v>
      </c>
      <c r="L585" s="184">
        <v>1449.79</v>
      </c>
      <c r="M585" s="184">
        <v>1527.65</v>
      </c>
      <c r="N585" s="441">
        <v>1527.65</v>
      </c>
      <c r="O585" s="184">
        <v>1449.79</v>
      </c>
      <c r="P585" s="112">
        <v>1</v>
      </c>
      <c r="Q585" s="113"/>
      <c r="R585" s="113"/>
    </row>
    <row r="586" spans="1:18" ht="21">
      <c r="A586" s="167"/>
      <c r="B586" s="168"/>
      <c r="C586" s="168"/>
      <c r="D586" s="168"/>
      <c r="E586" s="168"/>
      <c r="F586" s="207"/>
      <c r="G586" s="111"/>
      <c r="H586" s="272"/>
      <c r="I586" s="207"/>
      <c r="J586" s="168"/>
      <c r="K586" s="214"/>
      <c r="L586" s="214"/>
      <c r="M586" s="214"/>
      <c r="N586" s="443"/>
      <c r="O586" s="214"/>
      <c r="P586" s="114"/>
      <c r="Q586" s="114"/>
      <c r="R586" s="114"/>
    </row>
    <row r="587" spans="1:18" ht="63">
      <c r="A587" s="222">
        <v>335</v>
      </c>
      <c r="B587" s="254" t="s">
        <v>2698</v>
      </c>
      <c r="C587" s="254" t="s">
        <v>881</v>
      </c>
      <c r="D587" s="254" t="s">
        <v>882</v>
      </c>
      <c r="E587" s="254">
        <v>40</v>
      </c>
      <c r="F587" s="255" t="s">
        <v>1857</v>
      </c>
      <c r="G587" s="255"/>
      <c r="H587" s="255"/>
      <c r="I587" s="256" t="s">
        <v>1723</v>
      </c>
      <c r="J587" s="255" t="s">
        <v>1724</v>
      </c>
      <c r="K587" s="250">
        <v>10.92</v>
      </c>
      <c r="L587" s="251">
        <v>2.184</v>
      </c>
      <c r="M587" s="250">
        <v>11.95</v>
      </c>
      <c r="N587" s="290"/>
      <c r="O587" s="250">
        <v>10.92</v>
      </c>
      <c r="P587" s="112">
        <v>1</v>
      </c>
      <c r="Q587" s="113"/>
      <c r="R587" s="113"/>
    </row>
    <row r="588" spans="1:18" ht="21">
      <c r="A588" s="225"/>
      <c r="B588" s="137"/>
      <c r="C588" s="137"/>
      <c r="D588" s="137"/>
      <c r="E588" s="137"/>
      <c r="F588" s="296"/>
      <c r="G588" s="296"/>
      <c r="H588" s="296"/>
      <c r="I588" s="297"/>
      <c r="J588" s="296"/>
      <c r="K588" s="292"/>
      <c r="L588" s="298"/>
      <c r="M588" s="292"/>
      <c r="N588" s="299"/>
      <c r="O588" s="292"/>
      <c r="P588" s="114"/>
      <c r="Q588" s="114"/>
      <c r="R588" s="114"/>
    </row>
    <row r="589" spans="1:18" ht="105">
      <c r="A589" s="222">
        <v>336</v>
      </c>
      <c r="B589" s="254" t="s">
        <v>2698</v>
      </c>
      <c r="C589" s="254" t="s">
        <v>995</v>
      </c>
      <c r="D589" s="254" t="s">
        <v>996</v>
      </c>
      <c r="E589" s="444">
        <v>25000</v>
      </c>
      <c r="F589" s="96" t="s">
        <v>1395</v>
      </c>
      <c r="G589" s="96"/>
      <c r="H589" s="96"/>
      <c r="I589" s="96" t="s">
        <v>157</v>
      </c>
      <c r="J589" s="279" t="s">
        <v>147</v>
      </c>
      <c r="K589" s="279">
        <v>8.94</v>
      </c>
      <c r="L589" s="281">
        <f>K589/25</f>
        <v>0.3576</v>
      </c>
      <c r="M589" s="280">
        <v>9.9</v>
      </c>
      <c r="N589" s="295"/>
      <c r="O589" s="279">
        <v>8.94</v>
      </c>
      <c r="P589" s="112">
        <v>1</v>
      </c>
      <c r="Q589" s="113"/>
      <c r="R589" s="113"/>
    </row>
    <row r="590" spans="1:18" ht="21">
      <c r="A590" s="225"/>
      <c r="B590" s="137"/>
      <c r="C590" s="137"/>
      <c r="D590" s="137"/>
      <c r="E590" s="446"/>
      <c r="F590" s="111"/>
      <c r="G590" s="111"/>
      <c r="H590" s="272"/>
      <c r="I590" s="111"/>
      <c r="J590" s="111"/>
      <c r="K590" s="272"/>
      <c r="L590" s="273"/>
      <c r="M590" s="274"/>
      <c r="N590" s="294"/>
      <c r="O590" s="272"/>
      <c r="P590" s="114"/>
      <c r="Q590" s="114"/>
      <c r="R590" s="114"/>
    </row>
    <row r="591" spans="1:18" ht="105">
      <c r="A591" s="222">
        <v>337</v>
      </c>
      <c r="B591" s="254" t="s">
        <v>2698</v>
      </c>
      <c r="C591" s="254" t="s">
        <v>997</v>
      </c>
      <c r="D591" s="254" t="s">
        <v>2165</v>
      </c>
      <c r="E591" s="254">
        <v>300</v>
      </c>
      <c r="F591" s="255" t="s">
        <v>1859</v>
      </c>
      <c r="G591" s="255"/>
      <c r="H591" s="255"/>
      <c r="I591" s="256" t="s">
        <v>1723</v>
      </c>
      <c r="J591" s="255" t="s">
        <v>1724</v>
      </c>
      <c r="K591" s="250">
        <v>26</v>
      </c>
      <c r="L591" s="251">
        <v>2.6</v>
      </c>
      <c r="M591" s="250">
        <v>26.08</v>
      </c>
      <c r="N591" s="290"/>
      <c r="O591" s="250">
        <v>26</v>
      </c>
      <c r="P591" s="112">
        <v>1</v>
      </c>
      <c r="Q591" s="113"/>
      <c r="R591" s="113"/>
    </row>
    <row r="592" spans="1:18" ht="21">
      <c r="A592" s="225"/>
      <c r="B592" s="137"/>
      <c r="C592" s="137"/>
      <c r="D592" s="137"/>
      <c r="E592" s="137"/>
      <c r="F592" s="296"/>
      <c r="G592" s="296"/>
      <c r="H592" s="296"/>
      <c r="I592" s="297"/>
      <c r="J592" s="296"/>
      <c r="K592" s="292"/>
      <c r="L592" s="298"/>
      <c r="M592" s="292"/>
      <c r="N592" s="299"/>
      <c r="O592" s="292"/>
      <c r="P592" s="114"/>
      <c r="Q592" s="114"/>
      <c r="R592" s="114"/>
    </row>
    <row r="593" spans="1:18" ht="105">
      <c r="A593" s="222">
        <v>338</v>
      </c>
      <c r="B593" s="254" t="s">
        <v>2698</v>
      </c>
      <c r="C593" s="254" t="s">
        <v>2151</v>
      </c>
      <c r="D593" s="254" t="s">
        <v>908</v>
      </c>
      <c r="E593" s="254">
        <v>20</v>
      </c>
      <c r="F593" s="255" t="s">
        <v>1860</v>
      </c>
      <c r="G593" s="255"/>
      <c r="H593" s="255"/>
      <c r="I593" s="256" t="s">
        <v>1723</v>
      </c>
      <c r="J593" s="255" t="s">
        <v>1724</v>
      </c>
      <c r="K593" s="250">
        <v>69</v>
      </c>
      <c r="L593" s="251">
        <v>13.8</v>
      </c>
      <c r="M593" s="250">
        <v>69.26</v>
      </c>
      <c r="N593" s="290"/>
      <c r="O593" s="250">
        <v>69</v>
      </c>
      <c r="P593" s="112">
        <v>1</v>
      </c>
      <c r="Q593" s="113"/>
      <c r="R593" s="113"/>
    </row>
    <row r="594" spans="1:18" ht="21">
      <c r="A594" s="225"/>
      <c r="B594" s="137"/>
      <c r="C594" s="137"/>
      <c r="D594" s="137"/>
      <c r="E594" s="137"/>
      <c r="F594" s="296"/>
      <c r="G594" s="296"/>
      <c r="H594" s="296"/>
      <c r="I594" s="297"/>
      <c r="J594" s="296"/>
      <c r="K594" s="292"/>
      <c r="L594" s="298"/>
      <c r="M594" s="292"/>
      <c r="N594" s="299"/>
      <c r="O594" s="292"/>
      <c r="P594" s="114"/>
      <c r="Q594" s="114"/>
      <c r="R594" s="114"/>
    </row>
    <row r="595" spans="1:18" ht="105">
      <c r="A595" s="222">
        <v>339</v>
      </c>
      <c r="B595" s="254" t="s">
        <v>2698</v>
      </c>
      <c r="C595" s="254" t="s">
        <v>997</v>
      </c>
      <c r="D595" s="254" t="s">
        <v>931</v>
      </c>
      <c r="E595" s="254">
        <v>400</v>
      </c>
      <c r="F595" s="255" t="s">
        <v>1861</v>
      </c>
      <c r="G595" s="255"/>
      <c r="H595" s="255"/>
      <c r="I595" s="256" t="s">
        <v>1723</v>
      </c>
      <c r="J595" s="255" t="s">
        <v>1724</v>
      </c>
      <c r="K595" s="250">
        <v>39</v>
      </c>
      <c r="L595" s="251">
        <v>3.9</v>
      </c>
      <c r="M595" s="250">
        <v>39.06</v>
      </c>
      <c r="N595" s="290"/>
      <c r="O595" s="250">
        <v>39</v>
      </c>
      <c r="P595" s="112">
        <v>1</v>
      </c>
      <c r="Q595" s="113"/>
      <c r="R595" s="113"/>
    </row>
    <row r="596" spans="1:18" ht="21">
      <c r="A596" s="225"/>
      <c r="B596" s="137"/>
      <c r="C596" s="137"/>
      <c r="D596" s="137"/>
      <c r="E596" s="137"/>
      <c r="F596" s="296"/>
      <c r="G596" s="296"/>
      <c r="H596" s="296"/>
      <c r="I596" s="297"/>
      <c r="J596" s="296"/>
      <c r="K596" s="292"/>
      <c r="L596" s="298"/>
      <c r="M596" s="292"/>
      <c r="N596" s="299"/>
      <c r="O596" s="292"/>
      <c r="P596" s="114"/>
      <c r="Q596" s="114"/>
      <c r="R596" s="114"/>
    </row>
    <row r="597" spans="1:18" ht="63">
      <c r="A597" s="222">
        <v>340</v>
      </c>
      <c r="B597" s="254" t="s">
        <v>2698</v>
      </c>
      <c r="C597" s="254" t="s">
        <v>997</v>
      </c>
      <c r="D597" s="254" t="s">
        <v>2817</v>
      </c>
      <c r="E597" s="254">
        <v>200</v>
      </c>
      <c r="F597" s="255" t="s">
        <v>1862</v>
      </c>
      <c r="G597" s="255"/>
      <c r="H597" s="255"/>
      <c r="I597" s="256" t="s">
        <v>1729</v>
      </c>
      <c r="J597" s="255" t="s">
        <v>1724</v>
      </c>
      <c r="K597" s="250">
        <v>2.76</v>
      </c>
      <c r="L597" s="251">
        <v>2.76</v>
      </c>
      <c r="M597" s="250">
        <v>2.81</v>
      </c>
      <c r="N597" s="290"/>
      <c r="O597" s="250">
        <v>2.76</v>
      </c>
      <c r="P597" s="112">
        <v>1</v>
      </c>
      <c r="Q597" s="113"/>
      <c r="R597" s="113"/>
    </row>
    <row r="598" spans="1:18" ht="21">
      <c r="A598" s="225"/>
      <c r="B598" s="137"/>
      <c r="C598" s="137"/>
      <c r="D598" s="137"/>
      <c r="E598" s="137"/>
      <c r="F598" s="296"/>
      <c r="G598" s="296"/>
      <c r="H598" s="296"/>
      <c r="I598" s="297"/>
      <c r="J598" s="296"/>
      <c r="K598" s="292"/>
      <c r="L598" s="298"/>
      <c r="M598" s="292"/>
      <c r="N598" s="299"/>
      <c r="O598" s="292"/>
      <c r="P598" s="114"/>
      <c r="Q598" s="114"/>
      <c r="R598" s="114"/>
    </row>
    <row r="599" spans="1:18" ht="84">
      <c r="A599" s="222">
        <v>341</v>
      </c>
      <c r="B599" s="254" t="s">
        <v>2698</v>
      </c>
      <c r="C599" s="254" t="s">
        <v>997</v>
      </c>
      <c r="D599" s="254" t="s">
        <v>2816</v>
      </c>
      <c r="E599" s="254">
        <v>20</v>
      </c>
      <c r="F599" s="255" t="s">
        <v>1863</v>
      </c>
      <c r="G599" s="255"/>
      <c r="H599" s="255"/>
      <c r="I599" s="256" t="s">
        <v>1723</v>
      </c>
      <c r="J599" s="255" t="s">
        <v>1724</v>
      </c>
      <c r="K599" s="250">
        <v>38</v>
      </c>
      <c r="L599" s="251">
        <v>7.6</v>
      </c>
      <c r="M599" s="250">
        <v>38.69</v>
      </c>
      <c r="N599" s="290"/>
      <c r="O599" s="250">
        <v>38</v>
      </c>
      <c r="P599" s="112">
        <v>1</v>
      </c>
      <c r="Q599" s="113"/>
      <c r="R599" s="113"/>
    </row>
    <row r="600" spans="1:18" ht="21">
      <c r="A600" s="225"/>
      <c r="B600" s="137"/>
      <c r="C600" s="137"/>
      <c r="D600" s="137"/>
      <c r="E600" s="137"/>
      <c r="F600" s="296"/>
      <c r="G600" s="296"/>
      <c r="H600" s="296"/>
      <c r="I600" s="297"/>
      <c r="J600" s="296"/>
      <c r="K600" s="292"/>
      <c r="L600" s="298"/>
      <c r="M600" s="292"/>
      <c r="N600" s="299"/>
      <c r="O600" s="292"/>
      <c r="P600" s="114"/>
      <c r="Q600" s="114"/>
      <c r="R600" s="114"/>
    </row>
    <row r="601" spans="1:18" ht="61.5">
      <c r="A601" s="222"/>
      <c r="B601" s="222" t="s">
        <v>2152</v>
      </c>
      <c r="C601" s="254"/>
      <c r="D601" s="308" t="s">
        <v>2153</v>
      </c>
      <c r="E601" s="254"/>
      <c r="F601" s="255"/>
      <c r="G601" s="255"/>
      <c r="H601" s="255"/>
      <c r="I601" s="256"/>
      <c r="J601" s="255"/>
      <c r="K601" s="250"/>
      <c r="L601" s="251"/>
      <c r="M601" s="250"/>
      <c r="N601" s="290"/>
      <c r="O601" s="250"/>
      <c r="P601" s="112"/>
      <c r="Q601" s="113"/>
      <c r="R601" s="113"/>
    </row>
    <row r="602" spans="1:18" ht="63">
      <c r="A602" s="222">
        <v>344</v>
      </c>
      <c r="B602" s="254" t="s">
        <v>2154</v>
      </c>
      <c r="C602" s="254" t="s">
        <v>2224</v>
      </c>
      <c r="D602" s="254" t="s">
        <v>5</v>
      </c>
      <c r="E602" s="254">
        <v>3</v>
      </c>
      <c r="F602" s="255" t="s">
        <v>1864</v>
      </c>
      <c r="G602" s="255"/>
      <c r="H602" s="255"/>
      <c r="I602" s="256" t="s">
        <v>1726</v>
      </c>
      <c r="J602" s="255" t="s">
        <v>1724</v>
      </c>
      <c r="K602" s="250">
        <v>4.63</v>
      </c>
      <c r="L602" s="251">
        <v>4.63</v>
      </c>
      <c r="M602" s="250">
        <v>4.78</v>
      </c>
      <c r="N602" s="290"/>
      <c r="O602" s="250">
        <v>4.63</v>
      </c>
      <c r="P602" s="112">
        <v>1</v>
      </c>
      <c r="Q602" s="113"/>
      <c r="R602" s="113"/>
    </row>
    <row r="603" spans="1:18" ht="21">
      <c r="A603" s="225"/>
      <c r="B603" s="137"/>
      <c r="C603" s="137"/>
      <c r="D603" s="137"/>
      <c r="E603" s="137"/>
      <c r="F603" s="111"/>
      <c r="G603" s="111"/>
      <c r="H603" s="272"/>
      <c r="I603" s="111"/>
      <c r="J603" s="111"/>
      <c r="K603" s="272"/>
      <c r="L603" s="273"/>
      <c r="M603" s="274"/>
      <c r="N603" s="272"/>
      <c r="O603" s="272"/>
      <c r="P603" s="114"/>
      <c r="Q603" s="114"/>
      <c r="R603" s="114"/>
    </row>
    <row r="604" spans="1:18" ht="126">
      <c r="A604" s="226">
        <v>345</v>
      </c>
      <c r="B604" s="101" t="s">
        <v>1281</v>
      </c>
      <c r="C604" s="101" t="s">
        <v>2225</v>
      </c>
      <c r="D604" s="101" t="s">
        <v>6</v>
      </c>
      <c r="E604" s="101">
        <v>2</v>
      </c>
      <c r="F604" s="90" t="s">
        <v>1377</v>
      </c>
      <c r="G604" s="96" t="s">
        <v>2441</v>
      </c>
      <c r="H604" s="276">
        <v>100</v>
      </c>
      <c r="I604" s="90" t="s">
        <v>1150</v>
      </c>
      <c r="J604" s="90" t="s">
        <v>1124</v>
      </c>
      <c r="K604" s="276">
        <v>17.82</v>
      </c>
      <c r="L604" s="277">
        <v>0.1485</v>
      </c>
      <c r="M604" s="278">
        <v>17.94</v>
      </c>
      <c r="N604" s="282"/>
      <c r="O604" s="276">
        <v>17.82</v>
      </c>
      <c r="P604" s="112">
        <v>1</v>
      </c>
      <c r="Q604" s="113"/>
      <c r="R604" s="113"/>
    </row>
    <row r="605" spans="1:18" ht="21">
      <c r="A605" s="225"/>
      <c r="B605" s="137"/>
      <c r="C605" s="137"/>
      <c r="D605" s="137"/>
      <c r="E605" s="137"/>
      <c r="F605" s="111"/>
      <c r="G605" s="111"/>
      <c r="H605" s="272"/>
      <c r="I605" s="111"/>
      <c r="J605" s="111"/>
      <c r="K605" s="272"/>
      <c r="L605" s="273"/>
      <c r="M605" s="274"/>
      <c r="N605" s="294"/>
      <c r="O605" s="272"/>
      <c r="P605" s="114"/>
      <c r="Q605" s="114"/>
      <c r="R605" s="114"/>
    </row>
    <row r="606" spans="1:18" ht="61.5">
      <c r="A606" s="222">
        <v>346</v>
      </c>
      <c r="B606" s="254" t="s">
        <v>122</v>
      </c>
      <c r="C606" s="254" t="s">
        <v>123</v>
      </c>
      <c r="D606" s="254" t="s">
        <v>7</v>
      </c>
      <c r="E606" s="254">
        <v>2</v>
      </c>
      <c r="F606" s="255" t="s">
        <v>1866</v>
      </c>
      <c r="G606" s="255"/>
      <c r="H606" s="255"/>
      <c r="I606" s="256" t="s">
        <v>1726</v>
      </c>
      <c r="J606" s="255" t="s">
        <v>1724</v>
      </c>
      <c r="K606" s="250">
        <v>2.41</v>
      </c>
      <c r="L606" s="251">
        <v>2.41</v>
      </c>
      <c r="M606" s="250">
        <v>2.46</v>
      </c>
      <c r="N606" s="290"/>
      <c r="O606" s="250">
        <v>2.41</v>
      </c>
      <c r="P606" s="112">
        <v>1</v>
      </c>
      <c r="Q606" s="113"/>
      <c r="R606" s="113"/>
    </row>
    <row r="607" spans="1:18" ht="21">
      <c r="A607" s="225"/>
      <c r="B607" s="137"/>
      <c r="C607" s="137"/>
      <c r="D607" s="137"/>
      <c r="E607" s="137"/>
      <c r="F607" s="111"/>
      <c r="G607" s="111"/>
      <c r="H607" s="272"/>
      <c r="I607" s="111"/>
      <c r="J607" s="111"/>
      <c r="K607" s="272"/>
      <c r="L607" s="273"/>
      <c r="M607" s="274"/>
      <c r="N607" s="294"/>
      <c r="O607" s="272"/>
      <c r="P607" s="114"/>
      <c r="Q607" s="114"/>
      <c r="R607" s="114"/>
    </row>
    <row r="608" spans="1:18" ht="41.25">
      <c r="A608" s="222"/>
      <c r="B608" s="222" t="s">
        <v>1282</v>
      </c>
      <c r="C608" s="254"/>
      <c r="D608" s="308" t="s">
        <v>1283</v>
      </c>
      <c r="E608" s="254"/>
      <c r="F608" s="255"/>
      <c r="G608" s="255"/>
      <c r="H608" s="255"/>
      <c r="I608" s="256"/>
      <c r="J608" s="255"/>
      <c r="K608" s="250"/>
      <c r="L608" s="251"/>
      <c r="M608" s="250"/>
      <c r="N608" s="290"/>
      <c r="O608" s="250"/>
      <c r="P608" s="112"/>
      <c r="Q608" s="113"/>
      <c r="R608" s="113"/>
    </row>
    <row r="609" spans="1:18" ht="189">
      <c r="A609" s="226">
        <v>347</v>
      </c>
      <c r="B609" s="101" t="s">
        <v>1284</v>
      </c>
      <c r="C609" s="101" t="s">
        <v>1285</v>
      </c>
      <c r="D609" s="101" t="s">
        <v>2226</v>
      </c>
      <c r="E609" s="101">
        <v>2</v>
      </c>
      <c r="F609" s="90" t="s">
        <v>1379</v>
      </c>
      <c r="G609" s="96" t="s">
        <v>2983</v>
      </c>
      <c r="H609" s="276">
        <v>1</v>
      </c>
      <c r="I609" s="90" t="s">
        <v>1123</v>
      </c>
      <c r="J609" s="90" t="s">
        <v>1124</v>
      </c>
      <c r="K609" s="276">
        <v>26.94</v>
      </c>
      <c r="L609" s="277">
        <v>22.45</v>
      </c>
      <c r="M609" s="278">
        <v>28.210000000000004</v>
      </c>
      <c r="N609" s="282"/>
      <c r="O609" s="276">
        <v>26.94</v>
      </c>
      <c r="P609" s="112">
        <v>1</v>
      </c>
      <c r="Q609" s="113"/>
      <c r="R609" s="113"/>
    </row>
    <row r="610" spans="1:18" ht="21">
      <c r="A610" s="225"/>
      <c r="B610" s="137"/>
      <c r="C610" s="137"/>
      <c r="D610" s="137"/>
      <c r="E610" s="137"/>
      <c r="F610" s="111"/>
      <c r="G610" s="111"/>
      <c r="H610" s="272"/>
      <c r="I610" s="111"/>
      <c r="J610" s="111"/>
      <c r="K610" s="272"/>
      <c r="L610" s="273"/>
      <c r="M610" s="274"/>
      <c r="N610" s="272"/>
      <c r="O610" s="272"/>
      <c r="P610" s="114"/>
      <c r="Q610" s="114"/>
      <c r="R610" s="114"/>
    </row>
    <row r="611" spans="1:18" ht="81.75">
      <c r="A611" s="222"/>
      <c r="B611" s="222" t="s">
        <v>1286</v>
      </c>
      <c r="C611" s="164"/>
      <c r="D611" s="308" t="s">
        <v>1287</v>
      </c>
      <c r="E611" s="254"/>
      <c r="F611" s="255"/>
      <c r="G611" s="255"/>
      <c r="H611" s="255"/>
      <c r="I611" s="256"/>
      <c r="J611" s="255"/>
      <c r="K611" s="250"/>
      <c r="L611" s="251"/>
      <c r="M611" s="250"/>
      <c r="N611" s="290"/>
      <c r="O611" s="250"/>
      <c r="P611" s="112"/>
      <c r="Q611" s="113"/>
      <c r="R611" s="113"/>
    </row>
    <row r="612" spans="1:18" ht="60.75">
      <c r="A612" s="222">
        <v>348</v>
      </c>
      <c r="B612" s="254" t="s">
        <v>1288</v>
      </c>
      <c r="C612" s="254" t="s">
        <v>1303</v>
      </c>
      <c r="D612" s="254" t="s">
        <v>8</v>
      </c>
      <c r="E612" s="254">
        <v>100</v>
      </c>
      <c r="F612" s="284" t="s">
        <v>2783</v>
      </c>
      <c r="G612" s="284"/>
      <c r="H612" s="284"/>
      <c r="I612" s="285" t="s">
        <v>2784</v>
      </c>
      <c r="J612" s="284" t="s">
        <v>179</v>
      </c>
      <c r="K612" s="286">
        <v>1.41</v>
      </c>
      <c r="L612" s="287">
        <v>0.235</v>
      </c>
      <c r="M612" s="286">
        <v>1.58</v>
      </c>
      <c r="N612" s="288">
        <v>1.58</v>
      </c>
      <c r="O612" s="289">
        <v>1.41</v>
      </c>
      <c r="P612" s="112">
        <v>1</v>
      </c>
      <c r="Q612" s="113"/>
      <c r="R612" s="113"/>
    </row>
    <row r="613" spans="1:18" ht="21">
      <c r="A613" s="225"/>
      <c r="B613" s="137"/>
      <c r="C613" s="137"/>
      <c r="D613" s="137"/>
      <c r="E613" s="137"/>
      <c r="F613" s="111"/>
      <c r="G613" s="111"/>
      <c r="H613" s="272"/>
      <c r="I613" s="111"/>
      <c r="J613" s="111"/>
      <c r="K613" s="272"/>
      <c r="L613" s="273"/>
      <c r="M613" s="274"/>
      <c r="N613" s="272"/>
      <c r="O613" s="272"/>
      <c r="P613" s="114"/>
      <c r="Q613" s="114"/>
      <c r="R613" s="114"/>
    </row>
    <row r="614" spans="1:18" ht="60.75">
      <c r="A614" s="229">
        <v>349</v>
      </c>
      <c r="B614" s="316" t="s">
        <v>2729</v>
      </c>
      <c r="C614" s="316" t="s">
        <v>2730</v>
      </c>
      <c r="D614" s="316" t="s">
        <v>9</v>
      </c>
      <c r="E614" s="316">
        <v>10</v>
      </c>
      <c r="F614" s="317" t="s">
        <v>2785</v>
      </c>
      <c r="G614" s="317"/>
      <c r="H614" s="317"/>
      <c r="I614" s="318" t="s">
        <v>2784</v>
      </c>
      <c r="J614" s="317" t="s">
        <v>179</v>
      </c>
      <c r="K614" s="319">
        <v>2.62</v>
      </c>
      <c r="L614" s="320">
        <v>0.131</v>
      </c>
      <c r="M614" s="319">
        <v>3.42</v>
      </c>
      <c r="N614" s="321">
        <v>3.42</v>
      </c>
      <c r="O614" s="322">
        <v>2.62</v>
      </c>
      <c r="P614" s="125">
        <v>1</v>
      </c>
      <c r="Q614" s="126"/>
      <c r="R614" s="126"/>
    </row>
    <row r="615" spans="1:18" ht="21">
      <c r="A615" s="225"/>
      <c r="B615" s="137"/>
      <c r="C615" s="137"/>
      <c r="D615" s="137"/>
      <c r="E615" s="137"/>
      <c r="F615" s="111"/>
      <c r="G615" s="111"/>
      <c r="H615" s="272"/>
      <c r="I615" s="111"/>
      <c r="J615" s="111"/>
      <c r="K615" s="272"/>
      <c r="L615" s="273"/>
      <c r="M615" s="274"/>
      <c r="N615" s="272"/>
      <c r="O615" s="272"/>
      <c r="P615" s="114"/>
      <c r="Q615" s="114"/>
      <c r="R615" s="114"/>
    </row>
    <row r="616" spans="1:18" ht="84">
      <c r="A616" s="226">
        <v>350</v>
      </c>
      <c r="B616" s="101" t="s">
        <v>1589</v>
      </c>
      <c r="C616" s="101" t="s">
        <v>1304</v>
      </c>
      <c r="D616" s="101" t="s">
        <v>2316</v>
      </c>
      <c r="E616" s="101">
        <v>10</v>
      </c>
      <c r="F616" s="90" t="s">
        <v>1382</v>
      </c>
      <c r="G616" s="90" t="s">
        <v>2521</v>
      </c>
      <c r="H616" s="276">
        <v>12</v>
      </c>
      <c r="I616" s="90" t="s">
        <v>1153</v>
      </c>
      <c r="J616" s="90" t="s">
        <v>1124</v>
      </c>
      <c r="K616" s="276">
        <v>4.81</v>
      </c>
      <c r="L616" s="277">
        <v>0.3342</v>
      </c>
      <c r="M616" s="278"/>
      <c r="N616" s="282"/>
      <c r="O616" s="276">
        <v>5.61</v>
      </c>
      <c r="P616" s="120">
        <v>1</v>
      </c>
      <c r="Q616" s="120"/>
      <c r="R616" s="120"/>
    </row>
    <row r="617" spans="1:18" ht="21">
      <c r="A617" s="225"/>
      <c r="B617" s="137"/>
      <c r="C617" s="137"/>
      <c r="D617" s="137"/>
      <c r="E617" s="137"/>
      <c r="F617" s="111"/>
      <c r="G617" s="111"/>
      <c r="H617" s="272"/>
      <c r="I617" s="111"/>
      <c r="J617" s="111"/>
      <c r="K617" s="272"/>
      <c r="L617" s="273"/>
      <c r="M617" s="274"/>
      <c r="N617" s="272"/>
      <c r="O617" s="272"/>
      <c r="P617" s="114"/>
      <c r="Q617" s="114"/>
      <c r="R617" s="114"/>
    </row>
    <row r="618" spans="1:18" ht="63">
      <c r="A618" s="222">
        <v>352</v>
      </c>
      <c r="B618" s="254" t="s">
        <v>2684</v>
      </c>
      <c r="C618" s="254" t="s">
        <v>855</v>
      </c>
      <c r="D618" s="254" t="s">
        <v>10</v>
      </c>
      <c r="E618" s="254">
        <v>50</v>
      </c>
      <c r="F618" s="255" t="s">
        <v>1869</v>
      </c>
      <c r="G618" s="255"/>
      <c r="H618" s="255"/>
      <c r="I618" s="256" t="s">
        <v>1726</v>
      </c>
      <c r="J618" s="255" t="s">
        <v>1724</v>
      </c>
      <c r="K618" s="250">
        <v>7.36</v>
      </c>
      <c r="L618" s="251">
        <v>7.36</v>
      </c>
      <c r="M618" s="250"/>
      <c r="N618" s="290"/>
      <c r="O618" s="250">
        <v>7.36</v>
      </c>
      <c r="P618" s="112">
        <v>1</v>
      </c>
      <c r="Q618" s="113"/>
      <c r="R618" s="113"/>
    </row>
    <row r="619" spans="1:18" ht="21">
      <c r="A619" s="225"/>
      <c r="B619" s="137"/>
      <c r="C619" s="137"/>
      <c r="D619" s="137"/>
      <c r="E619" s="137"/>
      <c r="F619" s="111"/>
      <c r="G619" s="111"/>
      <c r="H619" s="272"/>
      <c r="I619" s="111"/>
      <c r="J619" s="111"/>
      <c r="K619" s="272"/>
      <c r="L619" s="273"/>
      <c r="M619" s="274"/>
      <c r="N619" s="272"/>
      <c r="O619" s="272"/>
      <c r="P619" s="114"/>
      <c r="Q619" s="114"/>
      <c r="R619" s="114"/>
    </row>
    <row r="620" spans="1:18" ht="84">
      <c r="A620" s="222">
        <v>353</v>
      </c>
      <c r="B620" s="254" t="s">
        <v>2685</v>
      </c>
      <c r="C620" s="254" t="s">
        <v>2662</v>
      </c>
      <c r="D620" s="254" t="s">
        <v>2663</v>
      </c>
      <c r="E620" s="254">
        <v>30</v>
      </c>
      <c r="F620" s="255" t="s">
        <v>1870</v>
      </c>
      <c r="G620" s="255"/>
      <c r="H620" s="255"/>
      <c r="I620" s="256" t="s">
        <v>1729</v>
      </c>
      <c r="J620" s="255" t="s">
        <v>1724</v>
      </c>
      <c r="K620" s="250">
        <v>15.9</v>
      </c>
      <c r="L620" s="251">
        <v>3.18</v>
      </c>
      <c r="M620" s="250">
        <v>21.73</v>
      </c>
      <c r="N620" s="290"/>
      <c r="O620" s="250">
        <v>15.9</v>
      </c>
      <c r="P620" s="112">
        <v>1</v>
      </c>
      <c r="Q620" s="113"/>
      <c r="R620" s="113"/>
    </row>
    <row r="621" spans="1:18" ht="21">
      <c r="A621" s="225"/>
      <c r="B621" s="137"/>
      <c r="C621" s="137"/>
      <c r="D621" s="137"/>
      <c r="E621" s="137"/>
      <c r="F621" s="111"/>
      <c r="G621" s="111"/>
      <c r="H621" s="111"/>
      <c r="I621" s="111"/>
      <c r="J621" s="272"/>
      <c r="K621" s="272"/>
      <c r="L621" s="273"/>
      <c r="M621" s="272"/>
      <c r="N621" s="272"/>
      <c r="O621" s="272"/>
      <c r="P621" s="114"/>
      <c r="Q621" s="114"/>
      <c r="R621" s="114"/>
    </row>
    <row r="622" spans="1:18" ht="105">
      <c r="A622" s="222">
        <v>354</v>
      </c>
      <c r="B622" s="254" t="s">
        <v>2685</v>
      </c>
      <c r="C622" s="254" t="s">
        <v>971</v>
      </c>
      <c r="D622" s="254" t="s">
        <v>1279</v>
      </c>
      <c r="E622" s="254">
        <v>25</v>
      </c>
      <c r="F622" s="255" t="s">
        <v>1871</v>
      </c>
      <c r="G622" s="255"/>
      <c r="H622" s="255"/>
      <c r="I622" s="256" t="s">
        <v>1726</v>
      </c>
      <c r="J622" s="255" t="s">
        <v>1724</v>
      </c>
      <c r="K622" s="250">
        <v>22.65</v>
      </c>
      <c r="L622" s="251">
        <v>22.65</v>
      </c>
      <c r="M622" s="250"/>
      <c r="N622" s="290"/>
      <c r="O622" s="250">
        <v>22.65</v>
      </c>
      <c r="P622" s="112">
        <v>1</v>
      </c>
      <c r="Q622" s="113"/>
      <c r="R622" s="113"/>
    </row>
    <row r="623" spans="1:18" ht="21">
      <c r="A623" s="225"/>
      <c r="B623" s="137"/>
      <c r="C623" s="137"/>
      <c r="D623" s="137"/>
      <c r="E623" s="137"/>
      <c r="F623" s="111"/>
      <c r="G623" s="111"/>
      <c r="H623" s="272"/>
      <c r="I623" s="111"/>
      <c r="J623" s="111"/>
      <c r="K623" s="272"/>
      <c r="L623" s="273"/>
      <c r="M623" s="274"/>
      <c r="N623" s="294"/>
      <c r="O623" s="272"/>
      <c r="P623" s="114"/>
      <c r="Q623" s="114"/>
      <c r="R623" s="114"/>
    </row>
    <row r="624" spans="1:18" ht="168">
      <c r="A624" s="222">
        <v>355</v>
      </c>
      <c r="B624" s="254" t="s">
        <v>2685</v>
      </c>
      <c r="C624" s="254" t="s">
        <v>971</v>
      </c>
      <c r="D624" s="254" t="s">
        <v>2819</v>
      </c>
      <c r="E624" s="254">
        <v>5</v>
      </c>
      <c r="F624" s="90" t="s">
        <v>704</v>
      </c>
      <c r="G624" s="96" t="s">
        <v>705</v>
      </c>
      <c r="H624" s="276">
        <v>12</v>
      </c>
      <c r="I624" s="90" t="s">
        <v>1153</v>
      </c>
      <c r="J624" s="90" t="s">
        <v>1124</v>
      </c>
      <c r="K624" s="276">
        <v>12.06</v>
      </c>
      <c r="L624" s="277">
        <v>0.8375</v>
      </c>
      <c r="M624" s="278"/>
      <c r="N624" s="282"/>
      <c r="O624" s="276">
        <v>12.06</v>
      </c>
      <c r="P624" s="112">
        <v>1</v>
      </c>
      <c r="Q624" s="113"/>
      <c r="R624" s="113"/>
    </row>
    <row r="625" spans="1:18" ht="21">
      <c r="A625" s="225"/>
      <c r="B625" s="137"/>
      <c r="C625" s="137"/>
      <c r="D625" s="137"/>
      <c r="E625" s="137"/>
      <c r="F625" s="111"/>
      <c r="G625" s="111"/>
      <c r="H625" s="272"/>
      <c r="I625" s="111"/>
      <c r="J625" s="111"/>
      <c r="K625" s="272"/>
      <c r="L625" s="273"/>
      <c r="M625" s="274"/>
      <c r="N625" s="294"/>
      <c r="O625" s="272"/>
      <c r="P625" s="114"/>
      <c r="Q625" s="114"/>
      <c r="R625" s="114"/>
    </row>
    <row r="626" spans="1:18" ht="63">
      <c r="A626" s="222">
        <v>356</v>
      </c>
      <c r="B626" s="254" t="s">
        <v>2685</v>
      </c>
      <c r="C626" s="254" t="s">
        <v>971</v>
      </c>
      <c r="D626" s="254" t="s">
        <v>2089</v>
      </c>
      <c r="E626" s="254">
        <v>300</v>
      </c>
      <c r="F626" s="255" t="s">
        <v>1872</v>
      </c>
      <c r="G626" s="255"/>
      <c r="H626" s="255"/>
      <c r="I626" s="256" t="s">
        <v>1729</v>
      </c>
      <c r="J626" s="255" t="s">
        <v>1724</v>
      </c>
      <c r="K626" s="250">
        <v>3.63</v>
      </c>
      <c r="L626" s="251">
        <v>3.63</v>
      </c>
      <c r="M626" s="250"/>
      <c r="N626" s="290"/>
      <c r="O626" s="250">
        <v>3.63</v>
      </c>
      <c r="P626" s="112">
        <v>1</v>
      </c>
      <c r="Q626" s="113"/>
      <c r="R626" s="113"/>
    </row>
    <row r="627" spans="1:18" ht="21">
      <c r="A627" s="225"/>
      <c r="B627" s="137"/>
      <c r="C627" s="137"/>
      <c r="D627" s="137"/>
      <c r="E627" s="137"/>
      <c r="F627" s="111"/>
      <c r="G627" s="111"/>
      <c r="H627" s="272"/>
      <c r="I627" s="111"/>
      <c r="J627" s="111"/>
      <c r="K627" s="272"/>
      <c r="L627" s="273"/>
      <c r="M627" s="274"/>
      <c r="N627" s="272"/>
      <c r="O627" s="272"/>
      <c r="P627" s="114"/>
      <c r="Q627" s="114"/>
      <c r="R627" s="114"/>
    </row>
    <row r="628" spans="1:18" ht="147">
      <c r="A628" s="222">
        <v>357</v>
      </c>
      <c r="B628" s="254" t="s">
        <v>2685</v>
      </c>
      <c r="C628" s="254" t="s">
        <v>2686</v>
      </c>
      <c r="D628" s="254" t="s">
        <v>109</v>
      </c>
      <c r="E628" s="254">
        <v>5</v>
      </c>
      <c r="F628" s="96" t="s">
        <v>1398</v>
      </c>
      <c r="G628" s="96"/>
      <c r="H628" s="96"/>
      <c r="I628" s="96" t="s">
        <v>155</v>
      </c>
      <c r="J628" s="279" t="s">
        <v>147</v>
      </c>
      <c r="K628" s="280">
        <v>64.1</v>
      </c>
      <c r="L628" s="281">
        <f>K628/10</f>
        <v>6.409999999999999</v>
      </c>
      <c r="M628" s="280">
        <v>102.5</v>
      </c>
      <c r="N628" s="295"/>
      <c r="O628" s="279">
        <v>6.41</v>
      </c>
      <c r="P628" s="112">
        <v>1</v>
      </c>
      <c r="Q628" s="113"/>
      <c r="R628" s="113"/>
    </row>
    <row r="629" spans="1:18" ht="21">
      <c r="A629" s="225"/>
      <c r="B629" s="137"/>
      <c r="C629" s="137"/>
      <c r="D629" s="137"/>
      <c r="E629" s="137"/>
      <c r="F629" s="111"/>
      <c r="G629" s="111"/>
      <c r="H629" s="272"/>
      <c r="I629" s="111"/>
      <c r="J629" s="111"/>
      <c r="K629" s="272"/>
      <c r="L629" s="273"/>
      <c r="M629" s="274"/>
      <c r="N629" s="294"/>
      <c r="O629" s="272"/>
      <c r="P629" s="114"/>
      <c r="Q629" s="114"/>
      <c r="R629" s="114"/>
    </row>
    <row r="630" spans="1:18" ht="84">
      <c r="A630" s="222">
        <v>358</v>
      </c>
      <c r="B630" s="254" t="s">
        <v>2687</v>
      </c>
      <c r="C630" s="254" t="s">
        <v>1211</v>
      </c>
      <c r="D630" s="254" t="s">
        <v>11</v>
      </c>
      <c r="E630" s="254">
        <v>15</v>
      </c>
      <c r="F630" s="90" t="s">
        <v>2561</v>
      </c>
      <c r="G630" s="96" t="s">
        <v>2521</v>
      </c>
      <c r="H630" s="276">
        <v>24</v>
      </c>
      <c r="I630" s="90" t="s">
        <v>1153</v>
      </c>
      <c r="J630" s="90" t="s">
        <v>1124</v>
      </c>
      <c r="K630" s="276">
        <v>15.54</v>
      </c>
      <c r="L630" s="277">
        <v>0.5396</v>
      </c>
      <c r="M630" s="278"/>
      <c r="N630" s="282"/>
      <c r="O630" s="276">
        <v>15.54</v>
      </c>
      <c r="P630" s="112">
        <v>1</v>
      </c>
      <c r="Q630" s="113"/>
      <c r="R630" s="113"/>
    </row>
    <row r="631" spans="1:18" ht="21">
      <c r="A631" s="225"/>
      <c r="B631" s="137"/>
      <c r="C631" s="137"/>
      <c r="D631" s="137"/>
      <c r="E631" s="137"/>
      <c r="F631" s="111"/>
      <c r="G631" s="111"/>
      <c r="H631" s="272"/>
      <c r="I631" s="111"/>
      <c r="J631" s="111"/>
      <c r="K631" s="272"/>
      <c r="L631" s="273"/>
      <c r="M631" s="274"/>
      <c r="N631" s="272"/>
      <c r="O631" s="272"/>
      <c r="P631" s="114"/>
      <c r="Q631" s="114"/>
      <c r="R631" s="114"/>
    </row>
    <row r="632" spans="1:18" ht="126">
      <c r="A632" s="222">
        <v>359</v>
      </c>
      <c r="B632" s="254" t="s">
        <v>2687</v>
      </c>
      <c r="C632" s="254" t="s">
        <v>455</v>
      </c>
      <c r="D632" s="254" t="s">
        <v>457</v>
      </c>
      <c r="E632" s="254">
        <v>50</v>
      </c>
      <c r="F632" s="96" t="s">
        <v>1399</v>
      </c>
      <c r="G632" s="96"/>
      <c r="H632" s="96"/>
      <c r="I632" s="96" t="s">
        <v>155</v>
      </c>
      <c r="J632" s="279" t="s">
        <v>147</v>
      </c>
      <c r="K632" s="280">
        <v>11.9</v>
      </c>
      <c r="L632" s="281">
        <f>K632/10</f>
        <v>1.19</v>
      </c>
      <c r="M632" s="279">
        <v>14.92</v>
      </c>
      <c r="N632" s="290"/>
      <c r="O632" s="250">
        <v>11.9</v>
      </c>
      <c r="P632" s="112">
        <v>1</v>
      </c>
      <c r="Q632" s="113"/>
      <c r="R632" s="113"/>
    </row>
    <row r="633" spans="1:18" ht="21">
      <c r="A633" s="225"/>
      <c r="B633" s="137"/>
      <c r="C633" s="137"/>
      <c r="D633" s="137"/>
      <c r="E633" s="137"/>
      <c r="F633" s="303"/>
      <c r="G633" s="341"/>
      <c r="H633" s="341"/>
      <c r="I633" s="303"/>
      <c r="J633" s="304"/>
      <c r="K633" s="304"/>
      <c r="L633" s="304"/>
      <c r="M633" s="304"/>
      <c r="N633" s="304"/>
      <c r="O633" s="304"/>
      <c r="P633" s="114"/>
      <c r="Q633" s="114"/>
      <c r="R633" s="114"/>
    </row>
    <row r="634" spans="1:18" ht="126">
      <c r="A634" s="222">
        <v>360</v>
      </c>
      <c r="B634" s="254" t="s">
        <v>2687</v>
      </c>
      <c r="C634" s="254" t="s">
        <v>455</v>
      </c>
      <c r="D634" s="254" t="s">
        <v>456</v>
      </c>
      <c r="E634" s="444">
        <v>200</v>
      </c>
      <c r="F634" s="96" t="s">
        <v>1400</v>
      </c>
      <c r="G634" s="96"/>
      <c r="H634" s="96"/>
      <c r="I634" s="96" t="s">
        <v>155</v>
      </c>
      <c r="J634" s="279" t="s">
        <v>147</v>
      </c>
      <c r="K634" s="279">
        <v>24.98</v>
      </c>
      <c r="L634" s="281">
        <f>K634/10</f>
        <v>2.498</v>
      </c>
      <c r="M634" s="279">
        <v>29.88</v>
      </c>
      <c r="N634" s="290"/>
      <c r="O634" s="250">
        <v>24.98</v>
      </c>
      <c r="P634" s="112">
        <v>1</v>
      </c>
      <c r="Q634" s="113"/>
      <c r="R634" s="113"/>
    </row>
    <row r="635" spans="1:18" ht="21">
      <c r="A635" s="225"/>
      <c r="B635" s="137"/>
      <c r="C635" s="137"/>
      <c r="D635" s="137"/>
      <c r="E635" s="446"/>
      <c r="F635" s="111"/>
      <c r="G635" s="111"/>
      <c r="H635" s="111"/>
      <c r="I635" s="111"/>
      <c r="J635" s="272"/>
      <c r="K635" s="272"/>
      <c r="L635" s="273"/>
      <c r="M635" s="272"/>
      <c r="N635" s="299"/>
      <c r="O635" s="292"/>
      <c r="P635" s="114"/>
      <c r="Q635" s="114"/>
      <c r="R635" s="114"/>
    </row>
    <row r="636" spans="1:18" ht="147">
      <c r="A636" s="222">
        <v>361</v>
      </c>
      <c r="B636" s="254" t="s">
        <v>2687</v>
      </c>
      <c r="C636" s="254" t="s">
        <v>2688</v>
      </c>
      <c r="D636" s="254" t="s">
        <v>458</v>
      </c>
      <c r="E636" s="254">
        <v>20</v>
      </c>
      <c r="F636" s="96" t="s">
        <v>1401</v>
      </c>
      <c r="G636" s="96"/>
      <c r="H636" s="96"/>
      <c r="I636" s="96" t="s">
        <v>146</v>
      </c>
      <c r="J636" s="279" t="s">
        <v>147</v>
      </c>
      <c r="K636" s="279">
        <v>4.22</v>
      </c>
      <c r="L636" s="281">
        <f>K636</f>
        <v>4.22</v>
      </c>
      <c r="M636" s="279">
        <v>5.88</v>
      </c>
      <c r="N636" s="290"/>
      <c r="O636" s="250">
        <v>4.22</v>
      </c>
      <c r="P636" s="112">
        <v>1</v>
      </c>
      <c r="Q636" s="113"/>
      <c r="R636" s="113"/>
    </row>
    <row r="637" spans="1:18" ht="21">
      <c r="A637" s="225"/>
      <c r="B637" s="137"/>
      <c r="C637" s="137"/>
      <c r="D637" s="137"/>
      <c r="E637" s="137"/>
      <c r="F637" s="303"/>
      <c r="G637" s="111"/>
      <c r="H637" s="272"/>
      <c r="I637" s="303"/>
      <c r="J637" s="304"/>
      <c r="K637" s="304"/>
      <c r="L637" s="304"/>
      <c r="M637" s="304"/>
      <c r="N637" s="305"/>
      <c r="O637" s="304"/>
      <c r="P637" s="114"/>
      <c r="Q637" s="114"/>
      <c r="R637" s="114"/>
    </row>
    <row r="638" spans="1:18" ht="63">
      <c r="A638" s="222">
        <v>362</v>
      </c>
      <c r="B638" s="254" t="s">
        <v>2687</v>
      </c>
      <c r="C638" s="254" t="s">
        <v>932</v>
      </c>
      <c r="D638" s="254" t="s">
        <v>460</v>
      </c>
      <c r="E638" s="254">
        <v>2000</v>
      </c>
      <c r="F638" s="300" t="s">
        <v>547</v>
      </c>
      <c r="G638" s="96"/>
      <c r="H638" s="276"/>
      <c r="I638" s="300" t="s">
        <v>545</v>
      </c>
      <c r="J638" s="301" t="s">
        <v>535</v>
      </c>
      <c r="K638" s="301">
        <v>41.900000000000006</v>
      </c>
      <c r="L638" s="301">
        <v>4.19</v>
      </c>
      <c r="M638" s="301">
        <v>73.67</v>
      </c>
      <c r="N638" s="302">
        <v>73.67</v>
      </c>
      <c r="O638" s="309">
        <v>41.9</v>
      </c>
      <c r="P638" s="112">
        <v>1</v>
      </c>
      <c r="Q638" s="113"/>
      <c r="R638" s="113"/>
    </row>
    <row r="639" spans="1:18" ht="21">
      <c r="A639" s="225"/>
      <c r="B639" s="137"/>
      <c r="C639" s="137"/>
      <c r="D639" s="137"/>
      <c r="E639" s="137"/>
      <c r="F639" s="303"/>
      <c r="G639" s="111"/>
      <c r="H639" s="272"/>
      <c r="I639" s="303"/>
      <c r="J639" s="304"/>
      <c r="K639" s="304"/>
      <c r="L639" s="304"/>
      <c r="M639" s="304"/>
      <c r="N639" s="305"/>
      <c r="O639" s="304"/>
      <c r="P639" s="114"/>
      <c r="Q639" s="114"/>
      <c r="R639" s="114"/>
    </row>
    <row r="640" spans="1:18" ht="126">
      <c r="A640" s="222">
        <v>363</v>
      </c>
      <c r="B640" s="254" t="s">
        <v>2687</v>
      </c>
      <c r="C640" s="254" t="s">
        <v>932</v>
      </c>
      <c r="D640" s="254" t="s">
        <v>459</v>
      </c>
      <c r="E640" s="444">
        <v>2000</v>
      </c>
      <c r="F640" s="96" t="s">
        <v>1402</v>
      </c>
      <c r="G640" s="96"/>
      <c r="H640" s="96"/>
      <c r="I640" s="96" t="s">
        <v>1403</v>
      </c>
      <c r="J640" s="279" t="s">
        <v>147</v>
      </c>
      <c r="K640" s="280">
        <v>36.4</v>
      </c>
      <c r="L640" s="281">
        <f>K640/5</f>
        <v>7.279999999999999</v>
      </c>
      <c r="M640" s="279">
        <v>47.42</v>
      </c>
      <c r="N640" s="295"/>
      <c r="O640" s="280">
        <v>36.4</v>
      </c>
      <c r="P640" s="112">
        <v>1</v>
      </c>
      <c r="Q640" s="113"/>
      <c r="R640" s="113"/>
    </row>
    <row r="641" spans="1:18" ht="21">
      <c r="A641" s="225"/>
      <c r="B641" s="137"/>
      <c r="C641" s="137"/>
      <c r="D641" s="137"/>
      <c r="E641" s="446"/>
      <c r="F641" s="303"/>
      <c r="G641" s="111"/>
      <c r="H641" s="272"/>
      <c r="I641" s="303"/>
      <c r="J641" s="304"/>
      <c r="K641" s="304"/>
      <c r="L641" s="304"/>
      <c r="M641" s="304"/>
      <c r="N641" s="304"/>
      <c r="O641" s="304"/>
      <c r="P641" s="114"/>
      <c r="Q641" s="114"/>
      <c r="R641" s="114"/>
    </row>
    <row r="642" spans="1:18" ht="84">
      <c r="A642" s="222">
        <v>364</v>
      </c>
      <c r="B642" s="254" t="s">
        <v>2687</v>
      </c>
      <c r="C642" s="254" t="s">
        <v>673</v>
      </c>
      <c r="D642" s="254" t="s">
        <v>970</v>
      </c>
      <c r="E642" s="254">
        <v>100</v>
      </c>
      <c r="F642" s="300" t="s">
        <v>550</v>
      </c>
      <c r="G642" s="96"/>
      <c r="H642" s="276"/>
      <c r="I642" s="300" t="s">
        <v>551</v>
      </c>
      <c r="J642" s="301" t="s">
        <v>535</v>
      </c>
      <c r="K642" s="301">
        <v>272.5</v>
      </c>
      <c r="L642" s="301">
        <v>10.9</v>
      </c>
      <c r="M642" s="301">
        <v>300.23</v>
      </c>
      <c r="N642" s="302">
        <v>300.23</v>
      </c>
      <c r="O642" s="309">
        <v>10.9</v>
      </c>
      <c r="P642" s="112">
        <v>1</v>
      </c>
      <c r="Q642" s="113"/>
      <c r="R642" s="113"/>
    </row>
    <row r="643" spans="1:18" ht="21">
      <c r="A643" s="225"/>
      <c r="B643" s="137"/>
      <c r="C643" s="137"/>
      <c r="D643" s="137"/>
      <c r="E643" s="137"/>
      <c r="F643" s="303"/>
      <c r="G643" s="111"/>
      <c r="H643" s="272"/>
      <c r="I643" s="303"/>
      <c r="J643" s="304"/>
      <c r="K643" s="304"/>
      <c r="L643" s="304"/>
      <c r="M643" s="304"/>
      <c r="N643" s="304"/>
      <c r="O643" s="304"/>
      <c r="P643" s="114"/>
      <c r="Q643" s="114"/>
      <c r="R643" s="114"/>
    </row>
    <row r="644" spans="1:18" ht="126">
      <c r="A644" s="222">
        <v>365</v>
      </c>
      <c r="B644" s="254" t="s">
        <v>2687</v>
      </c>
      <c r="C644" s="254" t="s">
        <v>2100</v>
      </c>
      <c r="D644" s="254" t="s">
        <v>674</v>
      </c>
      <c r="E644" s="254">
        <v>50</v>
      </c>
      <c r="F644" s="96" t="s">
        <v>1404</v>
      </c>
      <c r="G644" s="96"/>
      <c r="H644" s="96"/>
      <c r="I644" s="96" t="s">
        <v>155</v>
      </c>
      <c r="J644" s="279" t="s">
        <v>147</v>
      </c>
      <c r="K644" s="279">
        <v>4.44</v>
      </c>
      <c r="L644" s="281">
        <f>K644</f>
        <v>4.44</v>
      </c>
      <c r="M644" s="279">
        <v>10.47</v>
      </c>
      <c r="N644" s="295"/>
      <c r="O644" s="279">
        <v>4.44</v>
      </c>
      <c r="P644" s="112">
        <v>1</v>
      </c>
      <c r="Q644" s="113"/>
      <c r="R644" s="113"/>
    </row>
    <row r="645" spans="1:18" ht="21">
      <c r="A645" s="225"/>
      <c r="B645" s="137"/>
      <c r="C645" s="137"/>
      <c r="D645" s="137"/>
      <c r="E645" s="137"/>
      <c r="F645" s="111"/>
      <c r="G645" s="111"/>
      <c r="H645" s="272"/>
      <c r="I645" s="111"/>
      <c r="J645" s="111"/>
      <c r="K645" s="272"/>
      <c r="L645" s="273"/>
      <c r="M645" s="274"/>
      <c r="N645" s="272"/>
      <c r="O645" s="272"/>
      <c r="P645" s="114"/>
      <c r="Q645" s="114"/>
      <c r="R645" s="114"/>
    </row>
    <row r="646" spans="1:18" ht="126">
      <c r="A646" s="222">
        <v>366</v>
      </c>
      <c r="B646" s="254" t="s">
        <v>2687</v>
      </c>
      <c r="C646" s="254" t="s">
        <v>1435</v>
      </c>
      <c r="D646" s="254" t="s">
        <v>2837</v>
      </c>
      <c r="E646" s="254">
        <v>200</v>
      </c>
      <c r="F646" s="96" t="s">
        <v>631</v>
      </c>
      <c r="G646" s="96"/>
      <c r="H646" s="96"/>
      <c r="I646" s="96" t="s">
        <v>155</v>
      </c>
      <c r="J646" s="279" t="s">
        <v>147</v>
      </c>
      <c r="K646" s="280">
        <v>12.7</v>
      </c>
      <c r="L646" s="281">
        <f>K646/10</f>
        <v>1.27</v>
      </c>
      <c r="M646" s="279">
        <v>18.61</v>
      </c>
      <c r="N646" s="295"/>
      <c r="O646" s="279">
        <v>1.27</v>
      </c>
      <c r="P646" s="112">
        <v>1</v>
      </c>
      <c r="Q646" s="113"/>
      <c r="R646" s="113"/>
    </row>
    <row r="647" spans="1:18" ht="21">
      <c r="A647" s="225"/>
      <c r="B647" s="137"/>
      <c r="C647" s="137"/>
      <c r="D647" s="137"/>
      <c r="E647" s="137"/>
      <c r="F647" s="303"/>
      <c r="G647" s="111"/>
      <c r="H647" s="272"/>
      <c r="I647" s="303"/>
      <c r="J647" s="304"/>
      <c r="K647" s="304"/>
      <c r="L647" s="304"/>
      <c r="M647" s="304"/>
      <c r="N647" s="304"/>
      <c r="O647" s="304"/>
      <c r="P647" s="114"/>
      <c r="Q647" s="114"/>
      <c r="R647" s="114"/>
    </row>
    <row r="648" spans="1:18" ht="105">
      <c r="A648" s="222">
        <v>367</v>
      </c>
      <c r="B648" s="254" t="s">
        <v>2687</v>
      </c>
      <c r="C648" s="254" t="s">
        <v>1435</v>
      </c>
      <c r="D648" s="254" t="s">
        <v>2838</v>
      </c>
      <c r="E648" s="254">
        <v>300</v>
      </c>
      <c r="F648" s="96" t="s">
        <v>632</v>
      </c>
      <c r="G648" s="96"/>
      <c r="H648" s="96"/>
      <c r="I648" s="96" t="s">
        <v>157</v>
      </c>
      <c r="J648" s="279" t="s">
        <v>147</v>
      </c>
      <c r="K648" s="280">
        <v>21.2</v>
      </c>
      <c r="L648" s="281">
        <f>K648/10</f>
        <v>2.12</v>
      </c>
      <c r="M648" s="279">
        <v>37.22</v>
      </c>
      <c r="N648" s="295"/>
      <c r="O648" s="279">
        <v>2.12</v>
      </c>
      <c r="P648" s="112">
        <v>1</v>
      </c>
      <c r="Q648" s="113"/>
      <c r="R648" s="113"/>
    </row>
    <row r="649" spans="1:18" ht="21">
      <c r="A649" s="225"/>
      <c r="B649" s="137"/>
      <c r="C649" s="137"/>
      <c r="D649" s="137"/>
      <c r="E649" s="137"/>
      <c r="F649" s="303"/>
      <c r="G649" s="111"/>
      <c r="H649" s="272"/>
      <c r="I649" s="303"/>
      <c r="J649" s="304"/>
      <c r="K649" s="304"/>
      <c r="L649" s="304"/>
      <c r="M649" s="304"/>
      <c r="N649" s="305"/>
      <c r="O649" s="304"/>
      <c r="P649" s="114"/>
      <c r="Q649" s="114"/>
      <c r="R649" s="114"/>
    </row>
    <row r="650" spans="1:18" ht="210">
      <c r="A650" s="222">
        <v>368</v>
      </c>
      <c r="B650" s="254" t="s">
        <v>2687</v>
      </c>
      <c r="C650" s="254" t="s">
        <v>933</v>
      </c>
      <c r="D650" s="254" t="s">
        <v>2099</v>
      </c>
      <c r="E650" s="254">
        <v>2500</v>
      </c>
      <c r="F650" s="96" t="s">
        <v>633</v>
      </c>
      <c r="G650" s="96"/>
      <c r="H650" s="96"/>
      <c r="I650" s="96" t="s">
        <v>634</v>
      </c>
      <c r="J650" s="279" t="s">
        <v>147</v>
      </c>
      <c r="K650" s="280">
        <v>8.4</v>
      </c>
      <c r="L650" s="281">
        <f>K650/5</f>
        <v>1.6800000000000002</v>
      </c>
      <c r="M650" s="279">
        <v>11.87</v>
      </c>
      <c r="N650" s="295"/>
      <c r="O650" s="279">
        <v>1.68</v>
      </c>
      <c r="P650" s="112">
        <v>1</v>
      </c>
      <c r="Q650" s="113"/>
      <c r="R650" s="113"/>
    </row>
    <row r="651" spans="1:18" ht="21">
      <c r="A651" s="225"/>
      <c r="B651" s="137"/>
      <c r="C651" s="137"/>
      <c r="D651" s="137"/>
      <c r="E651" s="137"/>
      <c r="F651" s="303"/>
      <c r="G651" s="111"/>
      <c r="H651" s="272"/>
      <c r="I651" s="303"/>
      <c r="J651" s="304"/>
      <c r="K651" s="304"/>
      <c r="L651" s="304"/>
      <c r="M651" s="304"/>
      <c r="N651" s="305"/>
      <c r="O651" s="304"/>
      <c r="P651" s="114"/>
      <c r="Q651" s="114"/>
      <c r="R651" s="114"/>
    </row>
    <row r="652" spans="1:18" ht="84">
      <c r="A652" s="222">
        <v>369</v>
      </c>
      <c r="B652" s="254" t="s">
        <v>2687</v>
      </c>
      <c r="C652" s="254" t="s">
        <v>933</v>
      </c>
      <c r="D652" s="254" t="s">
        <v>2820</v>
      </c>
      <c r="E652" s="254">
        <v>15</v>
      </c>
      <c r="F652" s="96" t="s">
        <v>635</v>
      </c>
      <c r="G652" s="96"/>
      <c r="H652" s="96"/>
      <c r="I652" s="96" t="s">
        <v>636</v>
      </c>
      <c r="J652" s="279" t="s">
        <v>147</v>
      </c>
      <c r="K652" s="279">
        <v>18.72</v>
      </c>
      <c r="L652" s="281">
        <f>K652/20</f>
        <v>0.9359999999999999</v>
      </c>
      <c r="M652" s="279">
        <v>20.28</v>
      </c>
      <c r="N652" s="295"/>
      <c r="O652" s="279">
        <v>9.36</v>
      </c>
      <c r="P652" s="112">
        <v>1</v>
      </c>
      <c r="Q652" s="113"/>
      <c r="R652" s="113"/>
    </row>
    <row r="653" spans="1:18" ht="21">
      <c r="A653" s="225"/>
      <c r="B653" s="137"/>
      <c r="C653" s="137"/>
      <c r="D653" s="137"/>
      <c r="E653" s="137"/>
      <c r="F653" s="111"/>
      <c r="G653" s="111"/>
      <c r="H653" s="272"/>
      <c r="I653" s="111"/>
      <c r="J653" s="111"/>
      <c r="K653" s="272"/>
      <c r="L653" s="273"/>
      <c r="M653" s="274"/>
      <c r="N653" s="294"/>
      <c r="O653" s="272"/>
      <c r="P653" s="114"/>
      <c r="Q653" s="114"/>
      <c r="R653" s="114"/>
    </row>
    <row r="654" spans="1:18" ht="63">
      <c r="A654" s="222">
        <v>370</v>
      </c>
      <c r="B654" s="254" t="s">
        <v>2687</v>
      </c>
      <c r="C654" s="254" t="s">
        <v>933</v>
      </c>
      <c r="D654" s="254" t="s">
        <v>2098</v>
      </c>
      <c r="E654" s="254">
        <v>20</v>
      </c>
      <c r="F654" s="300" t="s">
        <v>558</v>
      </c>
      <c r="G654" s="96"/>
      <c r="H654" s="276"/>
      <c r="I654" s="300" t="s">
        <v>559</v>
      </c>
      <c r="J654" s="301" t="s">
        <v>535</v>
      </c>
      <c r="K654" s="301">
        <v>12.7</v>
      </c>
      <c r="L654" s="301">
        <v>1.27</v>
      </c>
      <c r="M654" s="301">
        <v>13.43</v>
      </c>
      <c r="N654" s="302">
        <v>13.43</v>
      </c>
      <c r="O654" s="309">
        <v>12.7</v>
      </c>
      <c r="P654" s="112">
        <v>1</v>
      </c>
      <c r="Q654" s="113"/>
      <c r="R654" s="113"/>
    </row>
    <row r="655" spans="1:18" ht="21">
      <c r="A655" s="225"/>
      <c r="B655" s="137"/>
      <c r="C655" s="137"/>
      <c r="D655" s="137"/>
      <c r="E655" s="137"/>
      <c r="F655" s="303"/>
      <c r="G655" s="111"/>
      <c r="H655" s="272"/>
      <c r="I655" s="303"/>
      <c r="J655" s="304"/>
      <c r="K655" s="304"/>
      <c r="L655" s="304"/>
      <c r="M655" s="304"/>
      <c r="N655" s="305"/>
      <c r="O655" s="304"/>
      <c r="P655" s="114"/>
      <c r="Q655" s="114"/>
      <c r="R655" s="114"/>
    </row>
    <row r="656" spans="1:18" ht="126">
      <c r="A656" s="222">
        <v>371</v>
      </c>
      <c r="B656" s="254" t="s">
        <v>2687</v>
      </c>
      <c r="C656" s="254" t="s">
        <v>676</v>
      </c>
      <c r="D656" s="254" t="s">
        <v>677</v>
      </c>
      <c r="E656" s="254">
        <v>20</v>
      </c>
      <c r="F656" s="96" t="s">
        <v>637</v>
      </c>
      <c r="G656" s="96"/>
      <c r="H656" s="96"/>
      <c r="I656" s="96" t="s">
        <v>155</v>
      </c>
      <c r="J656" s="279" t="s">
        <v>147</v>
      </c>
      <c r="K656" s="279">
        <v>1.45</v>
      </c>
      <c r="L656" s="281">
        <f>K656</f>
        <v>1.45</v>
      </c>
      <c r="M656" s="279">
        <v>1.94</v>
      </c>
      <c r="N656" s="295"/>
      <c r="O656" s="279">
        <v>1.45</v>
      </c>
      <c r="P656" s="112">
        <v>1</v>
      </c>
      <c r="Q656" s="113"/>
      <c r="R656" s="113"/>
    </row>
    <row r="657" spans="1:18" ht="21">
      <c r="A657" s="225"/>
      <c r="B657" s="137"/>
      <c r="C657" s="137"/>
      <c r="D657" s="137"/>
      <c r="E657" s="137"/>
      <c r="F657" s="111"/>
      <c r="G657" s="111"/>
      <c r="H657" s="272"/>
      <c r="I657" s="111"/>
      <c r="J657" s="111"/>
      <c r="K657" s="272"/>
      <c r="L657" s="273"/>
      <c r="M657" s="274"/>
      <c r="N657" s="294"/>
      <c r="O657" s="272"/>
      <c r="P657" s="114"/>
      <c r="Q657" s="114"/>
      <c r="R657" s="114"/>
    </row>
    <row r="658" spans="1:18" ht="168">
      <c r="A658" s="222">
        <v>372</v>
      </c>
      <c r="B658" s="254" t="s">
        <v>934</v>
      </c>
      <c r="C658" s="254" t="s">
        <v>2690</v>
      </c>
      <c r="D658" s="254" t="s">
        <v>2691</v>
      </c>
      <c r="E658" s="254">
        <v>50</v>
      </c>
      <c r="F658" s="96" t="s">
        <v>638</v>
      </c>
      <c r="G658" s="96"/>
      <c r="H658" s="96"/>
      <c r="I658" s="96" t="s">
        <v>639</v>
      </c>
      <c r="J658" s="279" t="s">
        <v>147</v>
      </c>
      <c r="K658" s="280">
        <v>98.1</v>
      </c>
      <c r="L658" s="281">
        <f>K658/10</f>
        <v>9.809999999999999</v>
      </c>
      <c r="M658" s="279">
        <v>98.32</v>
      </c>
      <c r="N658" s="295"/>
      <c r="O658" s="280">
        <v>98.1</v>
      </c>
      <c r="P658" s="112">
        <v>1</v>
      </c>
      <c r="Q658" s="113"/>
      <c r="R658" s="113"/>
    </row>
    <row r="659" spans="1:18" ht="21">
      <c r="A659" s="225"/>
      <c r="B659" s="137"/>
      <c r="C659" s="137"/>
      <c r="D659" s="137"/>
      <c r="E659" s="137"/>
      <c r="F659" s="111"/>
      <c r="G659" s="111"/>
      <c r="H659" s="111"/>
      <c r="I659" s="111"/>
      <c r="J659" s="272"/>
      <c r="K659" s="274"/>
      <c r="L659" s="273"/>
      <c r="M659" s="272"/>
      <c r="N659" s="272"/>
      <c r="O659" s="272"/>
      <c r="P659" s="114"/>
      <c r="Q659" s="114"/>
      <c r="R659" s="114"/>
    </row>
    <row r="660" spans="1:18" ht="61.5">
      <c r="A660" s="222">
        <v>373</v>
      </c>
      <c r="B660" s="254" t="s">
        <v>934</v>
      </c>
      <c r="C660" s="254" t="s">
        <v>2692</v>
      </c>
      <c r="D660" s="254" t="s">
        <v>261</v>
      </c>
      <c r="E660" s="254">
        <v>250</v>
      </c>
      <c r="F660" s="300" t="s">
        <v>560</v>
      </c>
      <c r="G660" s="96"/>
      <c r="H660" s="276"/>
      <c r="I660" s="300" t="s">
        <v>545</v>
      </c>
      <c r="J660" s="301" t="s">
        <v>535</v>
      </c>
      <c r="K660" s="301">
        <v>217.49999999999997</v>
      </c>
      <c r="L660" s="301">
        <v>8.7</v>
      </c>
      <c r="M660" s="301">
        <v>299</v>
      </c>
      <c r="N660" s="302">
        <v>299</v>
      </c>
      <c r="O660" s="309">
        <v>8.7</v>
      </c>
      <c r="P660" s="112">
        <v>1</v>
      </c>
      <c r="Q660" s="113"/>
      <c r="R660" s="113"/>
    </row>
    <row r="661" spans="1:18" ht="21">
      <c r="A661" s="225"/>
      <c r="B661" s="137"/>
      <c r="C661" s="137"/>
      <c r="D661" s="137"/>
      <c r="E661" s="137"/>
      <c r="F661" s="303"/>
      <c r="G661" s="111"/>
      <c r="H661" s="272"/>
      <c r="I661" s="303"/>
      <c r="J661" s="304"/>
      <c r="K661" s="304"/>
      <c r="L661" s="304"/>
      <c r="M661" s="304"/>
      <c r="N661" s="304"/>
      <c r="O661" s="304"/>
      <c r="P661" s="114"/>
      <c r="Q661" s="114"/>
      <c r="R661" s="114"/>
    </row>
    <row r="662" spans="1:18" ht="105">
      <c r="A662" s="222">
        <v>374</v>
      </c>
      <c r="B662" s="254" t="s">
        <v>465</v>
      </c>
      <c r="C662" s="254" t="s">
        <v>971</v>
      </c>
      <c r="D662" s="254" t="s">
        <v>2821</v>
      </c>
      <c r="E662" s="254">
        <v>3</v>
      </c>
      <c r="F662" s="90" t="s">
        <v>2576</v>
      </c>
      <c r="G662" s="96" t="s">
        <v>44</v>
      </c>
      <c r="H662" s="276">
        <v>20</v>
      </c>
      <c r="I662" s="90" t="s">
        <v>1150</v>
      </c>
      <c r="J662" s="90" t="s">
        <v>1124</v>
      </c>
      <c r="K662" s="276">
        <v>3.18</v>
      </c>
      <c r="L662" s="277">
        <v>0.1325</v>
      </c>
      <c r="M662" s="278"/>
      <c r="N662" s="282"/>
      <c r="O662" s="276">
        <v>3.18</v>
      </c>
      <c r="P662" s="112">
        <v>1</v>
      </c>
      <c r="Q662" s="113"/>
      <c r="R662" s="113"/>
    </row>
    <row r="663" spans="1:18" ht="21">
      <c r="A663" s="225"/>
      <c r="B663" s="137"/>
      <c r="C663" s="137"/>
      <c r="D663" s="137"/>
      <c r="E663" s="137"/>
      <c r="F663" s="111"/>
      <c r="G663" s="111"/>
      <c r="H663" s="272"/>
      <c r="I663" s="111"/>
      <c r="J663" s="111"/>
      <c r="K663" s="272"/>
      <c r="L663" s="273"/>
      <c r="M663" s="274"/>
      <c r="N663" s="294"/>
      <c r="O663" s="272"/>
      <c r="P663" s="114"/>
      <c r="Q663" s="114"/>
      <c r="R663" s="114"/>
    </row>
    <row r="664" spans="1:18" ht="147">
      <c r="A664" s="222">
        <v>375</v>
      </c>
      <c r="B664" s="254" t="s">
        <v>465</v>
      </c>
      <c r="C664" s="254" t="s">
        <v>971</v>
      </c>
      <c r="D664" s="254" t="s">
        <v>1331</v>
      </c>
      <c r="E664" s="254">
        <v>50</v>
      </c>
      <c r="F664" s="96" t="s">
        <v>640</v>
      </c>
      <c r="G664" s="96"/>
      <c r="H664" s="96"/>
      <c r="I664" s="96" t="s">
        <v>641</v>
      </c>
      <c r="J664" s="279" t="s">
        <v>147</v>
      </c>
      <c r="K664" s="280">
        <v>19.8</v>
      </c>
      <c r="L664" s="281">
        <f>K664/10</f>
        <v>1.98</v>
      </c>
      <c r="M664" s="279">
        <v>22.31</v>
      </c>
      <c r="N664" s="295"/>
      <c r="O664" s="280">
        <v>19.8</v>
      </c>
      <c r="P664" s="112">
        <v>1</v>
      </c>
      <c r="Q664" s="113"/>
      <c r="R664" s="113"/>
    </row>
    <row r="665" spans="1:18" ht="21">
      <c r="A665" s="225"/>
      <c r="B665" s="137"/>
      <c r="C665" s="137"/>
      <c r="D665" s="137"/>
      <c r="E665" s="137"/>
      <c r="F665" s="134"/>
      <c r="G665" s="134"/>
      <c r="H665" s="275"/>
      <c r="I665" s="134"/>
      <c r="J665" s="134"/>
      <c r="K665" s="275"/>
      <c r="L665" s="420"/>
      <c r="M665" s="421"/>
      <c r="N665" s="275"/>
      <c r="O665" s="272"/>
      <c r="P665" s="114"/>
      <c r="Q665" s="114"/>
      <c r="R665" s="114"/>
    </row>
    <row r="666" spans="1:18" ht="84">
      <c r="A666" s="226">
        <v>376</v>
      </c>
      <c r="B666" s="101" t="s">
        <v>466</v>
      </c>
      <c r="C666" s="101" t="s">
        <v>467</v>
      </c>
      <c r="D666" s="101" t="s">
        <v>12</v>
      </c>
      <c r="E666" s="101">
        <v>20</v>
      </c>
      <c r="F666" s="90" t="s">
        <v>2578</v>
      </c>
      <c r="G666" s="96" t="s">
        <v>1128</v>
      </c>
      <c r="H666" s="276">
        <v>6</v>
      </c>
      <c r="I666" s="90" t="s">
        <v>1153</v>
      </c>
      <c r="J666" s="90" t="s">
        <v>1124</v>
      </c>
      <c r="K666" s="276">
        <v>5.62</v>
      </c>
      <c r="L666" s="277">
        <v>0.78</v>
      </c>
      <c r="M666" s="278"/>
      <c r="N666" s="282"/>
      <c r="O666" s="276">
        <v>7.49</v>
      </c>
      <c r="P666" s="112">
        <v>1</v>
      </c>
      <c r="Q666" s="113"/>
      <c r="R666" s="113"/>
    </row>
    <row r="667" spans="1:18" ht="21">
      <c r="A667" s="225"/>
      <c r="B667" s="137"/>
      <c r="C667" s="137"/>
      <c r="D667" s="137"/>
      <c r="E667" s="137"/>
      <c r="F667" s="111"/>
      <c r="G667" s="111"/>
      <c r="H667" s="272"/>
      <c r="I667" s="111"/>
      <c r="J667" s="111"/>
      <c r="K667" s="272"/>
      <c r="L667" s="273"/>
      <c r="M667" s="274"/>
      <c r="N667" s="294"/>
      <c r="O667" s="272"/>
      <c r="P667" s="114"/>
      <c r="Q667" s="114"/>
      <c r="R667" s="114"/>
    </row>
    <row r="668" spans="1:18" ht="84">
      <c r="A668" s="226">
        <v>377</v>
      </c>
      <c r="B668" s="101" t="s">
        <v>466</v>
      </c>
      <c r="C668" s="101" t="s">
        <v>467</v>
      </c>
      <c r="D668" s="101" t="s">
        <v>293</v>
      </c>
      <c r="E668" s="101">
        <v>10</v>
      </c>
      <c r="F668" s="90" t="s">
        <v>2579</v>
      </c>
      <c r="G668" s="96" t="s">
        <v>1128</v>
      </c>
      <c r="H668" s="276">
        <v>3</v>
      </c>
      <c r="I668" s="90" t="s">
        <v>1153</v>
      </c>
      <c r="J668" s="90" t="s">
        <v>1124</v>
      </c>
      <c r="K668" s="276">
        <v>5.62</v>
      </c>
      <c r="L668" s="277">
        <v>1.56</v>
      </c>
      <c r="M668" s="278"/>
      <c r="N668" s="282"/>
      <c r="O668" s="276">
        <v>5.62</v>
      </c>
      <c r="P668" s="112">
        <v>1</v>
      </c>
      <c r="Q668" s="113"/>
      <c r="R668" s="113"/>
    </row>
    <row r="669" spans="1:18" ht="21">
      <c r="A669" s="225"/>
      <c r="B669" s="137"/>
      <c r="C669" s="137"/>
      <c r="D669" s="137"/>
      <c r="E669" s="137"/>
      <c r="F669" s="111"/>
      <c r="G669" s="111"/>
      <c r="H669" s="272"/>
      <c r="I669" s="111"/>
      <c r="J669" s="111"/>
      <c r="K669" s="272"/>
      <c r="L669" s="273"/>
      <c r="M669" s="274"/>
      <c r="N669" s="294"/>
      <c r="O669" s="272"/>
      <c r="P669" s="114"/>
      <c r="Q669" s="114"/>
      <c r="R669" s="114"/>
    </row>
    <row r="670" spans="1:18" ht="61.5">
      <c r="A670" s="222">
        <v>378</v>
      </c>
      <c r="B670" s="254" t="s">
        <v>466</v>
      </c>
      <c r="C670" s="254" t="s">
        <v>467</v>
      </c>
      <c r="D670" s="254" t="s">
        <v>1305</v>
      </c>
      <c r="E670" s="254">
        <v>10</v>
      </c>
      <c r="F670" s="255" t="s">
        <v>1881</v>
      </c>
      <c r="G670" s="255"/>
      <c r="H670" s="255"/>
      <c r="I670" s="256" t="s">
        <v>1729</v>
      </c>
      <c r="J670" s="255" t="s">
        <v>1724</v>
      </c>
      <c r="K670" s="250">
        <v>61</v>
      </c>
      <c r="L670" s="251">
        <v>12.2</v>
      </c>
      <c r="M670" s="250">
        <v>62.64</v>
      </c>
      <c r="N670" s="290"/>
      <c r="O670" s="250">
        <v>61</v>
      </c>
      <c r="P670" s="112">
        <v>1</v>
      </c>
      <c r="Q670" s="113"/>
      <c r="R670" s="113"/>
    </row>
    <row r="671" spans="1:18" ht="21">
      <c r="A671" s="225"/>
      <c r="B671" s="137"/>
      <c r="C671" s="137"/>
      <c r="D671" s="137"/>
      <c r="E671" s="137"/>
      <c r="F671" s="296"/>
      <c r="G671" s="296"/>
      <c r="H671" s="296"/>
      <c r="I671" s="297"/>
      <c r="J671" s="296"/>
      <c r="K671" s="292"/>
      <c r="L671" s="298"/>
      <c r="M671" s="292"/>
      <c r="N671" s="299"/>
      <c r="O671" s="292"/>
      <c r="P671" s="114"/>
      <c r="Q671" s="114"/>
      <c r="R671" s="114"/>
    </row>
    <row r="672" spans="1:18" ht="84">
      <c r="A672" s="226">
        <v>379</v>
      </c>
      <c r="B672" s="101" t="s">
        <v>466</v>
      </c>
      <c r="C672" s="101" t="s">
        <v>937</v>
      </c>
      <c r="D672" s="101" t="s">
        <v>13</v>
      </c>
      <c r="E672" s="101">
        <v>5</v>
      </c>
      <c r="F672" s="90" t="s">
        <v>2580</v>
      </c>
      <c r="G672" s="96" t="s">
        <v>1128</v>
      </c>
      <c r="H672" s="276">
        <v>14</v>
      </c>
      <c r="I672" s="90" t="s">
        <v>1153</v>
      </c>
      <c r="J672" s="90" t="s">
        <v>1124</v>
      </c>
      <c r="K672" s="276">
        <v>9.37</v>
      </c>
      <c r="L672" s="277">
        <v>0.5579</v>
      </c>
      <c r="M672" s="278"/>
      <c r="N672" s="282"/>
      <c r="O672" s="276">
        <v>9.37</v>
      </c>
      <c r="P672" s="112">
        <v>1</v>
      </c>
      <c r="Q672" s="113"/>
      <c r="R672" s="113"/>
    </row>
    <row r="673" spans="1:18" ht="21">
      <c r="A673" s="225"/>
      <c r="B673" s="137"/>
      <c r="C673" s="137"/>
      <c r="D673" s="137"/>
      <c r="E673" s="137"/>
      <c r="F673" s="111"/>
      <c r="G673" s="111"/>
      <c r="H673" s="272"/>
      <c r="I673" s="111"/>
      <c r="J673" s="111"/>
      <c r="K673" s="272"/>
      <c r="L673" s="273"/>
      <c r="M673" s="274"/>
      <c r="N673" s="294"/>
      <c r="O673" s="272"/>
      <c r="P673" s="114"/>
      <c r="Q673" s="114"/>
      <c r="R673" s="114"/>
    </row>
    <row r="674" spans="1:18" ht="61.5">
      <c r="A674" s="222">
        <v>381</v>
      </c>
      <c r="B674" s="254" t="s">
        <v>466</v>
      </c>
      <c r="C674" s="254" t="s">
        <v>118</v>
      </c>
      <c r="D674" s="254" t="s">
        <v>14</v>
      </c>
      <c r="E674" s="254">
        <v>3</v>
      </c>
      <c r="F674" s="255" t="s">
        <v>1883</v>
      </c>
      <c r="G674" s="255"/>
      <c r="H674" s="255"/>
      <c r="I674" s="256" t="s">
        <v>1726</v>
      </c>
      <c r="J674" s="255" t="s">
        <v>1724</v>
      </c>
      <c r="K674" s="250">
        <v>5.69</v>
      </c>
      <c r="L674" s="251">
        <v>5.69</v>
      </c>
      <c r="M674" s="250"/>
      <c r="N674" s="290"/>
      <c r="O674" s="250">
        <v>5.69</v>
      </c>
      <c r="P674" s="112">
        <v>1</v>
      </c>
      <c r="Q674" s="113"/>
      <c r="R674" s="113"/>
    </row>
    <row r="675" spans="1:18" ht="21">
      <c r="A675" s="225"/>
      <c r="B675" s="137"/>
      <c r="C675" s="137"/>
      <c r="D675" s="137"/>
      <c r="E675" s="137"/>
      <c r="F675" s="111"/>
      <c r="G675" s="111"/>
      <c r="H675" s="272"/>
      <c r="I675" s="111"/>
      <c r="J675" s="111"/>
      <c r="K675" s="272"/>
      <c r="L675" s="273"/>
      <c r="M675" s="274"/>
      <c r="N675" s="272"/>
      <c r="O675" s="272"/>
      <c r="P675" s="114"/>
      <c r="Q675" s="114"/>
      <c r="R675" s="114"/>
    </row>
    <row r="676" spans="1:18" ht="84">
      <c r="A676" s="226">
        <v>382</v>
      </c>
      <c r="B676" s="101" t="s">
        <v>466</v>
      </c>
      <c r="C676" s="101" t="s">
        <v>2171</v>
      </c>
      <c r="D676" s="101" t="s">
        <v>15</v>
      </c>
      <c r="E676" s="101">
        <v>2</v>
      </c>
      <c r="F676" s="90" t="s">
        <v>2582</v>
      </c>
      <c r="G676" s="96" t="s">
        <v>1147</v>
      </c>
      <c r="H676" s="276">
        <v>10</v>
      </c>
      <c r="I676" s="90" t="s">
        <v>1153</v>
      </c>
      <c r="J676" s="90" t="s">
        <v>1124</v>
      </c>
      <c r="K676" s="276">
        <v>9.44</v>
      </c>
      <c r="L676" s="277">
        <v>0.787</v>
      </c>
      <c r="M676" s="278"/>
      <c r="N676" s="282"/>
      <c r="O676" s="276">
        <v>9.44</v>
      </c>
      <c r="P676" s="112">
        <v>1</v>
      </c>
      <c r="Q676" s="113"/>
      <c r="R676" s="113"/>
    </row>
    <row r="677" spans="1:18" ht="21">
      <c r="A677" s="225"/>
      <c r="B677" s="137"/>
      <c r="C677" s="137"/>
      <c r="D677" s="137"/>
      <c r="E677" s="137"/>
      <c r="F677" s="111"/>
      <c r="G677" s="111"/>
      <c r="H677" s="272"/>
      <c r="I677" s="111"/>
      <c r="J677" s="111"/>
      <c r="K677" s="272"/>
      <c r="L677" s="273"/>
      <c r="M677" s="274"/>
      <c r="N677" s="272"/>
      <c r="O677" s="272"/>
      <c r="P677" s="114"/>
      <c r="Q677" s="114"/>
      <c r="R677" s="114"/>
    </row>
    <row r="678" spans="1:18" ht="105">
      <c r="A678" s="226">
        <v>384</v>
      </c>
      <c r="B678" s="101" t="s">
        <v>2177</v>
      </c>
      <c r="C678" s="101" t="s">
        <v>2415</v>
      </c>
      <c r="D678" s="101" t="s">
        <v>2416</v>
      </c>
      <c r="E678" s="101">
        <v>50</v>
      </c>
      <c r="F678" s="90" t="s">
        <v>2583</v>
      </c>
      <c r="G678" s="96" t="s">
        <v>61</v>
      </c>
      <c r="H678" s="276">
        <v>1</v>
      </c>
      <c r="I678" s="90" t="s">
        <v>1148</v>
      </c>
      <c r="J678" s="90" t="s">
        <v>1124</v>
      </c>
      <c r="K678" s="276">
        <v>1.85</v>
      </c>
      <c r="L678" s="277">
        <v>1.54</v>
      </c>
      <c r="M678" s="278">
        <v>4.032</v>
      </c>
      <c r="N678" s="282"/>
      <c r="O678" s="276">
        <v>1.85</v>
      </c>
      <c r="P678" s="112">
        <v>1</v>
      </c>
      <c r="Q678" s="113"/>
      <c r="R678" s="113"/>
    </row>
    <row r="679" spans="1:18" ht="21">
      <c r="A679" s="225"/>
      <c r="B679" s="137"/>
      <c r="C679" s="137"/>
      <c r="D679" s="137"/>
      <c r="E679" s="137"/>
      <c r="F679" s="111"/>
      <c r="G679" s="111"/>
      <c r="H679" s="272"/>
      <c r="I679" s="111"/>
      <c r="J679" s="111"/>
      <c r="K679" s="272"/>
      <c r="L679" s="273"/>
      <c r="M679" s="274"/>
      <c r="N679" s="272"/>
      <c r="O679" s="272"/>
      <c r="P679" s="114"/>
      <c r="Q679" s="114"/>
      <c r="R679" s="114"/>
    </row>
    <row r="680" spans="1:18" ht="84">
      <c r="A680" s="222">
        <v>386</v>
      </c>
      <c r="B680" s="254" t="s">
        <v>2177</v>
      </c>
      <c r="C680" s="254" t="s">
        <v>660</v>
      </c>
      <c r="D680" s="254" t="s">
        <v>16</v>
      </c>
      <c r="E680" s="254">
        <v>10</v>
      </c>
      <c r="F680" s="90" t="s">
        <v>2584</v>
      </c>
      <c r="G680" s="96" t="s">
        <v>1157</v>
      </c>
      <c r="H680" s="276">
        <v>20</v>
      </c>
      <c r="I680" s="90" t="s">
        <v>1168</v>
      </c>
      <c r="J680" s="90" t="s">
        <v>1124</v>
      </c>
      <c r="K680" s="276">
        <v>7.76</v>
      </c>
      <c r="L680" s="277">
        <v>0.3235</v>
      </c>
      <c r="M680" s="278"/>
      <c r="N680" s="282"/>
      <c r="O680" s="276">
        <v>7.76</v>
      </c>
      <c r="P680" s="112">
        <v>1</v>
      </c>
      <c r="Q680" s="113"/>
      <c r="R680" s="113"/>
    </row>
    <row r="681" spans="1:18" ht="21">
      <c r="A681" s="225"/>
      <c r="B681" s="137"/>
      <c r="C681" s="137"/>
      <c r="D681" s="137"/>
      <c r="E681" s="137"/>
      <c r="F681" s="111"/>
      <c r="G681" s="111"/>
      <c r="H681" s="272"/>
      <c r="I681" s="111"/>
      <c r="J681" s="111"/>
      <c r="K681" s="272"/>
      <c r="L681" s="273"/>
      <c r="M681" s="274"/>
      <c r="N681" s="272"/>
      <c r="O681" s="272"/>
      <c r="P681" s="114"/>
      <c r="Q681" s="114"/>
      <c r="R681" s="114"/>
    </row>
    <row r="682" spans="1:18" ht="105">
      <c r="A682" s="222">
        <v>387</v>
      </c>
      <c r="B682" s="254" t="s">
        <v>2179</v>
      </c>
      <c r="C682" s="254" t="s">
        <v>473</v>
      </c>
      <c r="D682" s="354" t="s">
        <v>404</v>
      </c>
      <c r="E682" s="254">
        <v>100</v>
      </c>
      <c r="F682" s="90" t="s">
        <v>2585</v>
      </c>
      <c r="G682" s="96" t="s">
        <v>26</v>
      </c>
      <c r="H682" s="276">
        <v>10</v>
      </c>
      <c r="I682" s="90" t="s">
        <v>57</v>
      </c>
      <c r="J682" s="90" t="s">
        <v>1124</v>
      </c>
      <c r="K682" s="276">
        <v>48.9</v>
      </c>
      <c r="L682" s="277">
        <v>4.075</v>
      </c>
      <c r="M682" s="278">
        <v>49.21</v>
      </c>
      <c r="N682" s="282"/>
      <c r="O682" s="278">
        <v>48.9</v>
      </c>
      <c r="P682" s="112">
        <v>1</v>
      </c>
      <c r="Q682" s="113"/>
      <c r="R682" s="113"/>
    </row>
    <row r="683" spans="1:18" ht="21">
      <c r="A683" s="231"/>
      <c r="B683" s="330"/>
      <c r="C683" s="330"/>
      <c r="D683" s="449"/>
      <c r="E683" s="330"/>
      <c r="F683" s="330"/>
      <c r="G683" s="111"/>
      <c r="H683" s="272"/>
      <c r="I683" s="331"/>
      <c r="J683" s="331"/>
      <c r="K683" s="332"/>
      <c r="L683" s="333"/>
      <c r="M683" s="333"/>
      <c r="N683" s="333"/>
      <c r="O683" s="333"/>
      <c r="P683" s="114"/>
      <c r="Q683" s="114"/>
      <c r="R683" s="114"/>
    </row>
    <row r="684" spans="1:18" ht="84">
      <c r="A684" s="222">
        <v>388</v>
      </c>
      <c r="B684" s="254" t="s">
        <v>2179</v>
      </c>
      <c r="C684" s="254" t="s">
        <v>473</v>
      </c>
      <c r="D684" s="254" t="s">
        <v>2661</v>
      </c>
      <c r="E684" s="254">
        <v>100</v>
      </c>
      <c r="F684" s="255" t="s">
        <v>1885</v>
      </c>
      <c r="G684" s="255"/>
      <c r="H684" s="255"/>
      <c r="I684" s="256" t="s">
        <v>1723</v>
      </c>
      <c r="J684" s="255" t="s">
        <v>1724</v>
      </c>
      <c r="K684" s="250">
        <v>33.4</v>
      </c>
      <c r="L684" s="251">
        <v>3.34</v>
      </c>
      <c r="M684" s="250">
        <v>49.21</v>
      </c>
      <c r="N684" s="290"/>
      <c r="O684" s="250">
        <v>33.4</v>
      </c>
      <c r="P684" s="112">
        <v>1</v>
      </c>
      <c r="Q684" s="113"/>
      <c r="R684" s="113"/>
    </row>
    <row r="685" spans="1:18" ht="21">
      <c r="A685" s="225"/>
      <c r="B685" s="137"/>
      <c r="C685" s="137"/>
      <c r="D685" s="137"/>
      <c r="E685" s="137"/>
      <c r="F685" s="303"/>
      <c r="G685" s="303"/>
      <c r="H685" s="272"/>
      <c r="I685" s="303"/>
      <c r="J685" s="304"/>
      <c r="K685" s="304"/>
      <c r="L685" s="304"/>
      <c r="M685" s="304"/>
      <c r="N685" s="304"/>
      <c r="O685" s="304"/>
      <c r="P685" s="114"/>
      <c r="Q685" s="114"/>
      <c r="R685" s="114"/>
    </row>
    <row r="686" spans="1:18" ht="63">
      <c r="A686" s="222">
        <v>389</v>
      </c>
      <c r="B686" s="254" t="s">
        <v>2179</v>
      </c>
      <c r="C686" s="254" t="s">
        <v>1113</v>
      </c>
      <c r="D686" s="254" t="s">
        <v>2843</v>
      </c>
      <c r="E686" s="254">
        <v>300</v>
      </c>
      <c r="F686" s="255" t="s">
        <v>1886</v>
      </c>
      <c r="G686" s="255"/>
      <c r="H686" s="255"/>
      <c r="I686" s="256" t="s">
        <v>1723</v>
      </c>
      <c r="J686" s="255" t="s">
        <v>1724</v>
      </c>
      <c r="K686" s="250">
        <v>3.26</v>
      </c>
      <c r="L686" s="251">
        <v>0.326</v>
      </c>
      <c r="M686" s="250">
        <v>4.1</v>
      </c>
      <c r="N686" s="290"/>
      <c r="O686" s="250">
        <v>3.26</v>
      </c>
      <c r="P686" s="112">
        <v>1</v>
      </c>
      <c r="Q686" s="113"/>
      <c r="R686" s="113"/>
    </row>
    <row r="687" spans="1:18" ht="21">
      <c r="A687" s="225"/>
      <c r="B687" s="137"/>
      <c r="C687" s="137"/>
      <c r="D687" s="137"/>
      <c r="E687" s="137"/>
      <c r="F687" s="111"/>
      <c r="G687" s="111"/>
      <c r="H687" s="272"/>
      <c r="I687" s="111"/>
      <c r="J687" s="111"/>
      <c r="K687" s="272"/>
      <c r="L687" s="273"/>
      <c r="M687" s="274"/>
      <c r="N687" s="294"/>
      <c r="O687" s="272"/>
      <c r="P687" s="114"/>
      <c r="Q687" s="114"/>
      <c r="R687" s="114"/>
    </row>
    <row r="688" spans="1:18" ht="168">
      <c r="A688" s="226">
        <v>391</v>
      </c>
      <c r="B688" s="101" t="s">
        <v>2180</v>
      </c>
      <c r="C688" s="101" t="s">
        <v>945</v>
      </c>
      <c r="D688" s="101" t="s">
        <v>946</v>
      </c>
      <c r="E688" s="101">
        <v>100</v>
      </c>
      <c r="F688" s="90" t="s">
        <v>2588</v>
      </c>
      <c r="G688" s="96" t="s">
        <v>1128</v>
      </c>
      <c r="H688" s="276">
        <v>5</v>
      </c>
      <c r="I688" s="90" t="s">
        <v>2434</v>
      </c>
      <c r="J688" s="90" t="s">
        <v>1124</v>
      </c>
      <c r="K688" s="276">
        <v>4.58</v>
      </c>
      <c r="L688" s="277">
        <v>0.764</v>
      </c>
      <c r="M688" s="278">
        <v>6.41</v>
      </c>
      <c r="N688" s="282"/>
      <c r="O688" s="276">
        <v>9.16</v>
      </c>
      <c r="P688" s="112">
        <v>1</v>
      </c>
      <c r="Q688" s="113"/>
      <c r="R688" s="113"/>
    </row>
    <row r="689" spans="1:18" ht="21">
      <c r="A689" s="225"/>
      <c r="B689" s="137"/>
      <c r="C689" s="137"/>
      <c r="D689" s="137"/>
      <c r="E689" s="137"/>
      <c r="F689" s="111"/>
      <c r="G689" s="111"/>
      <c r="H689" s="272"/>
      <c r="I689" s="111"/>
      <c r="J689" s="111"/>
      <c r="K689" s="272"/>
      <c r="L689" s="273"/>
      <c r="M689" s="274"/>
      <c r="N689" s="294"/>
      <c r="O689" s="272"/>
      <c r="P689" s="114"/>
      <c r="Q689" s="114"/>
      <c r="R689" s="114"/>
    </row>
    <row r="690" spans="1:18" ht="81">
      <c r="A690" s="227">
        <v>392</v>
      </c>
      <c r="B690" s="283" t="s">
        <v>2180</v>
      </c>
      <c r="C690" s="283" t="s">
        <v>945</v>
      </c>
      <c r="D690" s="283" t="s">
        <v>1271</v>
      </c>
      <c r="E690" s="283">
        <v>380</v>
      </c>
      <c r="F690" s="284" t="s">
        <v>2804</v>
      </c>
      <c r="G690" s="284"/>
      <c r="H690" s="284"/>
      <c r="I690" s="285" t="s">
        <v>192</v>
      </c>
      <c r="J690" s="284" t="s">
        <v>179</v>
      </c>
      <c r="K690" s="286">
        <v>3.39</v>
      </c>
      <c r="L690" s="287">
        <v>0.339</v>
      </c>
      <c r="M690" s="286">
        <v>4.67</v>
      </c>
      <c r="N690" s="288">
        <v>4.67</v>
      </c>
      <c r="O690" s="289">
        <v>3.39</v>
      </c>
      <c r="P690" s="112">
        <v>1</v>
      </c>
      <c r="Q690" s="113"/>
      <c r="R690" s="113"/>
    </row>
    <row r="691" spans="1:18" ht="21">
      <c r="A691" s="225"/>
      <c r="B691" s="137"/>
      <c r="C691" s="137"/>
      <c r="D691" s="137"/>
      <c r="E691" s="137"/>
      <c r="F691" s="111"/>
      <c r="G691" s="111"/>
      <c r="H691" s="272"/>
      <c r="I691" s="111"/>
      <c r="J691" s="111"/>
      <c r="K691" s="272"/>
      <c r="L691" s="273"/>
      <c r="M691" s="274"/>
      <c r="N691" s="272"/>
      <c r="O691" s="272"/>
      <c r="P691" s="114"/>
      <c r="Q691" s="114"/>
      <c r="R691" s="114"/>
    </row>
    <row r="692" spans="1:18" ht="84">
      <c r="A692" s="222">
        <v>393</v>
      </c>
      <c r="B692" s="254" t="s">
        <v>2180</v>
      </c>
      <c r="C692" s="254" t="s">
        <v>2365</v>
      </c>
      <c r="D692" s="254" t="s">
        <v>963</v>
      </c>
      <c r="E692" s="254">
        <v>50</v>
      </c>
      <c r="F692" s="96" t="s">
        <v>646</v>
      </c>
      <c r="G692" s="96"/>
      <c r="H692" s="96"/>
      <c r="I692" s="96" t="s">
        <v>2019</v>
      </c>
      <c r="J692" s="279" t="s">
        <v>147</v>
      </c>
      <c r="K692" s="279">
        <v>30.59</v>
      </c>
      <c r="L692" s="281">
        <f>K692/5</f>
        <v>6.118</v>
      </c>
      <c r="M692" s="279">
        <v>51.25</v>
      </c>
      <c r="N692" s="295"/>
      <c r="O692" s="279">
        <v>6.12</v>
      </c>
      <c r="P692" s="112">
        <v>1</v>
      </c>
      <c r="Q692" s="113"/>
      <c r="R692" s="113"/>
    </row>
    <row r="693" spans="1:18" ht="21">
      <c r="A693" s="225"/>
      <c r="B693" s="137"/>
      <c r="C693" s="137"/>
      <c r="D693" s="137"/>
      <c r="E693" s="137"/>
      <c r="F693" s="111"/>
      <c r="G693" s="111"/>
      <c r="H693" s="272"/>
      <c r="I693" s="111"/>
      <c r="J693" s="111"/>
      <c r="K693" s="272"/>
      <c r="L693" s="273"/>
      <c r="M693" s="274"/>
      <c r="N693" s="272"/>
      <c r="O693" s="272"/>
      <c r="P693" s="114"/>
      <c r="Q693" s="114"/>
      <c r="R693" s="114"/>
    </row>
    <row r="694" spans="1:18" ht="168">
      <c r="A694" s="226">
        <v>394</v>
      </c>
      <c r="B694" s="101" t="s">
        <v>2180</v>
      </c>
      <c r="C694" s="101" t="s">
        <v>2365</v>
      </c>
      <c r="D694" s="101" t="s">
        <v>958</v>
      </c>
      <c r="E694" s="101">
        <v>20</v>
      </c>
      <c r="F694" s="90" t="s">
        <v>2591</v>
      </c>
      <c r="G694" s="96" t="s">
        <v>1163</v>
      </c>
      <c r="H694" s="276">
        <v>7</v>
      </c>
      <c r="I694" s="90" t="s">
        <v>1153</v>
      </c>
      <c r="J694" s="90" t="s">
        <v>1124</v>
      </c>
      <c r="K694" s="276">
        <v>7.2</v>
      </c>
      <c r="L694" s="277">
        <v>0.8571</v>
      </c>
      <c r="M694" s="278"/>
      <c r="N694" s="282"/>
      <c r="O694" s="278">
        <v>7.2</v>
      </c>
      <c r="P694" s="112">
        <v>1</v>
      </c>
      <c r="Q694" s="113"/>
      <c r="R694" s="113"/>
    </row>
    <row r="695" spans="1:18" ht="21">
      <c r="A695" s="225"/>
      <c r="B695" s="137"/>
      <c r="C695" s="137"/>
      <c r="D695" s="137"/>
      <c r="E695" s="137"/>
      <c r="F695" s="111"/>
      <c r="G695" s="111"/>
      <c r="H695" s="272"/>
      <c r="I695" s="111"/>
      <c r="J695" s="111"/>
      <c r="K695" s="272"/>
      <c r="L695" s="273"/>
      <c r="M695" s="274"/>
      <c r="N695" s="294"/>
      <c r="O695" s="272"/>
      <c r="P695" s="114"/>
      <c r="Q695" s="114"/>
      <c r="R695" s="114"/>
    </row>
    <row r="696" spans="1:18" ht="126">
      <c r="A696" s="222">
        <v>395</v>
      </c>
      <c r="B696" s="254" t="s">
        <v>2180</v>
      </c>
      <c r="C696" s="254" t="s">
        <v>2181</v>
      </c>
      <c r="D696" s="254" t="s">
        <v>2822</v>
      </c>
      <c r="E696" s="254">
        <v>2</v>
      </c>
      <c r="F696" s="90" t="s">
        <v>2592</v>
      </c>
      <c r="G696" s="96" t="s">
        <v>2593</v>
      </c>
      <c r="H696" s="276">
        <v>7</v>
      </c>
      <c r="I696" s="90" t="s">
        <v>1153</v>
      </c>
      <c r="J696" s="90" t="s">
        <v>1124</v>
      </c>
      <c r="K696" s="276">
        <v>20.58</v>
      </c>
      <c r="L696" s="277">
        <v>2.45</v>
      </c>
      <c r="M696" s="278"/>
      <c r="N696" s="282"/>
      <c r="O696" s="276">
        <v>20.58</v>
      </c>
      <c r="P696" s="112">
        <v>1</v>
      </c>
      <c r="Q696" s="113"/>
      <c r="R696" s="113"/>
    </row>
    <row r="697" spans="1:18" ht="21">
      <c r="A697" s="225"/>
      <c r="B697" s="137"/>
      <c r="C697" s="137"/>
      <c r="D697" s="137"/>
      <c r="E697" s="137"/>
      <c r="F697" s="111"/>
      <c r="G697" s="111"/>
      <c r="H697" s="272"/>
      <c r="I697" s="111"/>
      <c r="J697" s="111"/>
      <c r="K697" s="272"/>
      <c r="L697" s="273"/>
      <c r="M697" s="274"/>
      <c r="N697" s="272"/>
      <c r="O697" s="272"/>
      <c r="P697" s="114"/>
      <c r="Q697" s="114"/>
      <c r="R697" s="114"/>
    </row>
    <row r="698" spans="1:18" ht="84">
      <c r="A698" s="222">
        <v>396</v>
      </c>
      <c r="B698" s="254" t="s">
        <v>2180</v>
      </c>
      <c r="C698" s="254" t="s">
        <v>2182</v>
      </c>
      <c r="D698" s="254" t="s">
        <v>957</v>
      </c>
      <c r="E698" s="254">
        <v>2</v>
      </c>
      <c r="F698" s="90" t="s">
        <v>2594</v>
      </c>
      <c r="G698" s="96" t="s">
        <v>2464</v>
      </c>
      <c r="H698" s="276">
        <v>10</v>
      </c>
      <c r="I698" s="90" t="s">
        <v>1153</v>
      </c>
      <c r="J698" s="90" t="s">
        <v>1124</v>
      </c>
      <c r="K698" s="276">
        <v>7.64</v>
      </c>
      <c r="L698" s="277">
        <v>0.637</v>
      </c>
      <c r="M698" s="278"/>
      <c r="N698" s="282"/>
      <c r="O698" s="276">
        <v>7.64</v>
      </c>
      <c r="P698" s="112">
        <v>1</v>
      </c>
      <c r="Q698" s="113"/>
      <c r="R698" s="113"/>
    </row>
    <row r="699" spans="1:18" ht="21">
      <c r="A699" s="225"/>
      <c r="B699" s="137"/>
      <c r="C699" s="137"/>
      <c r="D699" s="137"/>
      <c r="E699" s="137"/>
      <c r="F699" s="111"/>
      <c r="G699" s="111"/>
      <c r="H699" s="272"/>
      <c r="I699" s="111"/>
      <c r="J699" s="111"/>
      <c r="K699" s="272"/>
      <c r="L699" s="273"/>
      <c r="M699" s="274"/>
      <c r="N699" s="272"/>
      <c r="O699" s="272"/>
      <c r="P699" s="114"/>
      <c r="Q699" s="114"/>
      <c r="R699" s="114"/>
    </row>
    <row r="700" spans="1:18" ht="84">
      <c r="A700" s="222">
        <v>397</v>
      </c>
      <c r="B700" s="254" t="s">
        <v>2180</v>
      </c>
      <c r="C700" s="254" t="s">
        <v>496</v>
      </c>
      <c r="D700" s="254" t="s">
        <v>497</v>
      </c>
      <c r="E700" s="254">
        <v>2</v>
      </c>
      <c r="F700" s="90" t="s">
        <v>2595</v>
      </c>
      <c r="G700" s="96" t="s">
        <v>1128</v>
      </c>
      <c r="H700" s="276">
        <v>20</v>
      </c>
      <c r="I700" s="90" t="s">
        <v>1153</v>
      </c>
      <c r="J700" s="90" t="s">
        <v>1124</v>
      </c>
      <c r="K700" s="276">
        <v>6.23</v>
      </c>
      <c r="L700" s="277">
        <v>0.2595</v>
      </c>
      <c r="M700" s="278"/>
      <c r="N700" s="282"/>
      <c r="O700" s="276">
        <v>6.23</v>
      </c>
      <c r="P700" s="112">
        <v>1</v>
      </c>
      <c r="Q700" s="113"/>
      <c r="R700" s="113"/>
    </row>
    <row r="701" spans="1:18" ht="21">
      <c r="A701" s="225"/>
      <c r="B701" s="137"/>
      <c r="C701" s="137"/>
      <c r="D701" s="137"/>
      <c r="E701" s="137"/>
      <c r="F701" s="111"/>
      <c r="G701" s="111"/>
      <c r="H701" s="272"/>
      <c r="I701" s="111"/>
      <c r="J701" s="111"/>
      <c r="K701" s="272"/>
      <c r="L701" s="273"/>
      <c r="M701" s="274"/>
      <c r="N701" s="272"/>
      <c r="O701" s="272"/>
      <c r="P701" s="114"/>
      <c r="Q701" s="114"/>
      <c r="R701" s="114"/>
    </row>
    <row r="702" spans="1:18" ht="63">
      <c r="A702" s="229">
        <v>398</v>
      </c>
      <c r="B702" s="316" t="s">
        <v>2768</v>
      </c>
      <c r="C702" s="316" t="s">
        <v>250</v>
      </c>
      <c r="D702" s="316" t="s">
        <v>251</v>
      </c>
      <c r="E702" s="316">
        <v>2</v>
      </c>
      <c r="F702" s="317" t="s">
        <v>318</v>
      </c>
      <c r="G702" s="317"/>
      <c r="H702" s="317"/>
      <c r="I702" s="318" t="s">
        <v>184</v>
      </c>
      <c r="J702" s="317" t="s">
        <v>179</v>
      </c>
      <c r="K702" s="319">
        <v>12.03</v>
      </c>
      <c r="L702" s="320">
        <v>0.6015</v>
      </c>
      <c r="M702" s="319" t="s">
        <v>182</v>
      </c>
      <c r="N702" s="321" t="s">
        <v>182</v>
      </c>
      <c r="O702" s="322">
        <v>12.03</v>
      </c>
      <c r="P702" s="125">
        <v>1</v>
      </c>
      <c r="Q702" s="126"/>
      <c r="R702" s="126"/>
    </row>
    <row r="703" spans="1:18" ht="21">
      <c r="A703" s="225"/>
      <c r="B703" s="137"/>
      <c r="C703" s="137"/>
      <c r="D703" s="137"/>
      <c r="E703" s="137"/>
      <c r="F703" s="111"/>
      <c r="G703" s="111"/>
      <c r="H703" s="272"/>
      <c r="I703" s="111"/>
      <c r="J703" s="111"/>
      <c r="K703" s="272"/>
      <c r="L703" s="273"/>
      <c r="M703" s="274"/>
      <c r="N703" s="272"/>
      <c r="O703" s="272"/>
      <c r="P703" s="114"/>
      <c r="Q703" s="114"/>
      <c r="R703" s="114"/>
    </row>
    <row r="704" spans="1:18" ht="273">
      <c r="A704" s="222">
        <v>399</v>
      </c>
      <c r="B704" s="254" t="s">
        <v>2183</v>
      </c>
      <c r="C704" s="254" t="s">
        <v>2184</v>
      </c>
      <c r="D704" s="254" t="s">
        <v>1610</v>
      </c>
      <c r="E704" s="254">
        <v>15</v>
      </c>
      <c r="F704" s="96" t="s">
        <v>647</v>
      </c>
      <c r="G704" s="96"/>
      <c r="H704" s="96"/>
      <c r="I704" s="96" t="s">
        <v>648</v>
      </c>
      <c r="J704" s="279" t="s">
        <v>147</v>
      </c>
      <c r="K704" s="279">
        <v>33.24</v>
      </c>
      <c r="L704" s="281">
        <f>K704</f>
        <v>33.24</v>
      </c>
      <c r="M704" s="279">
        <v>33.24</v>
      </c>
      <c r="N704" s="295"/>
      <c r="O704" s="279">
        <v>33.24</v>
      </c>
      <c r="P704" s="112">
        <v>1</v>
      </c>
      <c r="Q704" s="113"/>
      <c r="R704" s="113"/>
    </row>
    <row r="705" spans="1:18" ht="21">
      <c r="A705" s="225"/>
      <c r="B705" s="137"/>
      <c r="C705" s="137"/>
      <c r="D705" s="137"/>
      <c r="E705" s="137"/>
      <c r="F705" s="111"/>
      <c r="G705" s="111"/>
      <c r="H705" s="111"/>
      <c r="I705" s="111"/>
      <c r="J705" s="272"/>
      <c r="K705" s="272"/>
      <c r="L705" s="273"/>
      <c r="M705" s="272"/>
      <c r="N705" s="272"/>
      <c r="O705" s="272"/>
      <c r="P705" s="114"/>
      <c r="Q705" s="114"/>
      <c r="R705" s="114"/>
    </row>
    <row r="706" spans="1:18" ht="210">
      <c r="A706" s="226">
        <v>400</v>
      </c>
      <c r="B706" s="101" t="s">
        <v>2183</v>
      </c>
      <c r="C706" s="101" t="s">
        <v>1611</v>
      </c>
      <c r="D706" s="101" t="s">
        <v>1612</v>
      </c>
      <c r="E706" s="101">
        <v>15</v>
      </c>
      <c r="F706" s="90" t="s">
        <v>2597</v>
      </c>
      <c r="G706" s="96" t="s">
        <v>61</v>
      </c>
      <c r="H706" s="276">
        <v>1</v>
      </c>
      <c r="I706" s="90" t="s">
        <v>2598</v>
      </c>
      <c r="J706" s="90" t="s">
        <v>1124</v>
      </c>
      <c r="K706" s="276">
        <v>5.1</v>
      </c>
      <c r="L706" s="277">
        <v>4.25</v>
      </c>
      <c r="M706" s="278">
        <v>10.51</v>
      </c>
      <c r="N706" s="282"/>
      <c r="O706" s="278">
        <v>5.1</v>
      </c>
      <c r="P706" s="112">
        <v>1</v>
      </c>
      <c r="Q706" s="113"/>
      <c r="R706" s="113"/>
    </row>
    <row r="707" spans="1:18" ht="21">
      <c r="A707" s="225"/>
      <c r="B707" s="137"/>
      <c r="C707" s="137"/>
      <c r="D707" s="137"/>
      <c r="E707" s="137"/>
      <c r="F707" s="111"/>
      <c r="G707" s="111"/>
      <c r="H707" s="272"/>
      <c r="I707" s="111"/>
      <c r="J707" s="111"/>
      <c r="K707" s="272"/>
      <c r="L707" s="273"/>
      <c r="M707" s="274"/>
      <c r="N707" s="272"/>
      <c r="O707" s="272"/>
      <c r="P707" s="114"/>
      <c r="Q707" s="114"/>
      <c r="R707" s="114"/>
    </row>
    <row r="708" spans="1:18" ht="147">
      <c r="A708" s="226">
        <v>401</v>
      </c>
      <c r="B708" s="101" t="s">
        <v>2185</v>
      </c>
      <c r="C708" s="101" t="s">
        <v>1613</v>
      </c>
      <c r="D708" s="101" t="s">
        <v>883</v>
      </c>
      <c r="E708" s="445">
        <v>1600</v>
      </c>
      <c r="F708" s="90" t="s">
        <v>762</v>
      </c>
      <c r="G708" s="96" t="s">
        <v>59</v>
      </c>
      <c r="H708" s="276">
        <v>1</v>
      </c>
      <c r="I708" s="90" t="s">
        <v>57</v>
      </c>
      <c r="J708" s="90" t="s">
        <v>1124</v>
      </c>
      <c r="K708" s="276">
        <v>1.09</v>
      </c>
      <c r="L708" s="277">
        <v>0.91</v>
      </c>
      <c r="M708" s="278">
        <v>1.884</v>
      </c>
      <c r="N708" s="282"/>
      <c r="O708" s="276">
        <v>1.09</v>
      </c>
      <c r="P708" s="112">
        <v>1</v>
      </c>
      <c r="Q708" s="113"/>
      <c r="R708" s="113"/>
    </row>
    <row r="709" spans="1:18" ht="21">
      <c r="A709" s="231"/>
      <c r="B709" s="330"/>
      <c r="C709" s="330"/>
      <c r="D709" s="330"/>
      <c r="E709" s="451"/>
      <c r="F709" s="451"/>
      <c r="G709" s="111"/>
      <c r="H709" s="272"/>
      <c r="I709" s="331"/>
      <c r="J709" s="331"/>
      <c r="K709" s="333"/>
      <c r="L709" s="333"/>
      <c r="M709" s="332"/>
      <c r="N709" s="333"/>
      <c r="O709" s="333"/>
      <c r="P709" s="114"/>
      <c r="Q709" s="114"/>
      <c r="R709" s="114"/>
    </row>
    <row r="710" spans="1:18" ht="60.75">
      <c r="A710" s="227">
        <v>403</v>
      </c>
      <c r="B710" s="283" t="s">
        <v>2185</v>
      </c>
      <c r="C710" s="283" t="s">
        <v>252</v>
      </c>
      <c r="D710" s="283" t="s">
        <v>253</v>
      </c>
      <c r="E710" s="283">
        <v>2</v>
      </c>
      <c r="F710" s="284" t="s">
        <v>322</v>
      </c>
      <c r="G710" s="284"/>
      <c r="H710" s="284"/>
      <c r="I710" s="285" t="s">
        <v>184</v>
      </c>
      <c r="J710" s="284" t="s">
        <v>179</v>
      </c>
      <c r="K710" s="286">
        <v>1.64</v>
      </c>
      <c r="L710" s="287">
        <v>0.41</v>
      </c>
      <c r="M710" s="286" t="s">
        <v>182</v>
      </c>
      <c r="N710" s="288" t="s">
        <v>182</v>
      </c>
      <c r="O710" s="289">
        <v>1.64</v>
      </c>
      <c r="P710" s="112">
        <v>1</v>
      </c>
      <c r="Q710" s="113"/>
      <c r="R710" s="113"/>
    </row>
    <row r="711" spans="1:18" ht="21">
      <c r="A711" s="225"/>
      <c r="B711" s="137"/>
      <c r="C711" s="137"/>
      <c r="D711" s="137"/>
      <c r="E711" s="137"/>
      <c r="F711" s="111"/>
      <c r="G711" s="111"/>
      <c r="H711" s="272"/>
      <c r="I711" s="111"/>
      <c r="J711" s="111"/>
      <c r="K711" s="272"/>
      <c r="L711" s="273"/>
      <c r="M711" s="274"/>
      <c r="N711" s="272"/>
      <c r="O711" s="272"/>
      <c r="P711" s="114"/>
      <c r="Q711" s="114"/>
      <c r="R711" s="114"/>
    </row>
    <row r="712" spans="1:18" ht="61.5">
      <c r="A712" s="222"/>
      <c r="B712" s="222" t="s">
        <v>2186</v>
      </c>
      <c r="C712" s="254"/>
      <c r="D712" s="308" t="s">
        <v>2213</v>
      </c>
      <c r="E712" s="254"/>
      <c r="F712" s="255"/>
      <c r="G712" s="255"/>
      <c r="H712" s="255"/>
      <c r="I712" s="256"/>
      <c r="J712" s="255"/>
      <c r="K712" s="250"/>
      <c r="L712" s="251"/>
      <c r="M712" s="250"/>
      <c r="N712" s="290"/>
      <c r="O712" s="250"/>
      <c r="P712" s="112"/>
      <c r="Q712" s="113"/>
      <c r="R712" s="113"/>
    </row>
    <row r="713" spans="1:18" ht="61.5">
      <c r="A713" s="222">
        <v>404</v>
      </c>
      <c r="B713" s="254" t="s">
        <v>2186</v>
      </c>
      <c r="C713" s="254" t="s">
        <v>1328</v>
      </c>
      <c r="D713" s="254" t="s">
        <v>1329</v>
      </c>
      <c r="E713" s="254">
        <v>10</v>
      </c>
      <c r="F713" s="255" t="s">
        <v>710</v>
      </c>
      <c r="G713" s="255"/>
      <c r="H713" s="255"/>
      <c r="I713" s="256" t="s">
        <v>1729</v>
      </c>
      <c r="J713" s="255" t="s">
        <v>1724</v>
      </c>
      <c r="K713" s="250">
        <v>831.6</v>
      </c>
      <c r="L713" s="251">
        <v>831.6</v>
      </c>
      <c r="M713" s="250">
        <v>923.17</v>
      </c>
      <c r="N713" s="290"/>
      <c r="O713" s="250">
        <v>831.6</v>
      </c>
      <c r="P713" s="112">
        <v>1</v>
      </c>
      <c r="Q713" s="113"/>
      <c r="R713" s="113"/>
    </row>
    <row r="714" spans="1:18" ht="21">
      <c r="A714" s="225"/>
      <c r="B714" s="137"/>
      <c r="C714" s="137"/>
      <c r="D714" s="137"/>
      <c r="E714" s="137"/>
      <c r="F714" s="111"/>
      <c r="G714" s="111"/>
      <c r="H714" s="272"/>
      <c r="I714" s="111"/>
      <c r="J714" s="111"/>
      <c r="K714" s="272"/>
      <c r="L714" s="273"/>
      <c r="M714" s="274"/>
      <c r="N714" s="294"/>
      <c r="O714" s="272"/>
      <c r="P714" s="114"/>
      <c r="Q714" s="114"/>
      <c r="R714" s="114"/>
    </row>
    <row r="715" spans="1:18" ht="63">
      <c r="A715" s="222">
        <v>405</v>
      </c>
      <c r="B715" s="254" t="s">
        <v>2186</v>
      </c>
      <c r="C715" s="254" t="s">
        <v>2082</v>
      </c>
      <c r="D715" s="254" t="s">
        <v>2083</v>
      </c>
      <c r="E715" s="254">
        <v>30</v>
      </c>
      <c r="F715" s="255" t="s">
        <v>711</v>
      </c>
      <c r="G715" s="255"/>
      <c r="H715" s="255"/>
      <c r="I715" s="256" t="s">
        <v>1758</v>
      </c>
      <c r="J715" s="255" t="s">
        <v>1724</v>
      </c>
      <c r="K715" s="250">
        <v>11.98</v>
      </c>
      <c r="L715" s="251">
        <v>11.98</v>
      </c>
      <c r="M715" s="250"/>
      <c r="N715" s="290"/>
      <c r="O715" s="250">
        <v>11.98</v>
      </c>
      <c r="P715" s="112">
        <v>1</v>
      </c>
      <c r="Q715" s="113"/>
      <c r="R715" s="113"/>
    </row>
    <row r="716" spans="1:18" ht="21">
      <c r="A716" s="225"/>
      <c r="B716" s="137"/>
      <c r="C716" s="137"/>
      <c r="D716" s="137"/>
      <c r="E716" s="137"/>
      <c r="F716" s="111"/>
      <c r="G716" s="111"/>
      <c r="H716" s="272"/>
      <c r="I716" s="111"/>
      <c r="J716" s="111"/>
      <c r="K716" s="272"/>
      <c r="L716" s="273"/>
      <c r="M716" s="274"/>
      <c r="N716" s="272"/>
      <c r="O716" s="272"/>
      <c r="P716" s="114"/>
      <c r="Q716" s="114"/>
      <c r="R716" s="114"/>
    </row>
    <row r="717" spans="1:18" ht="105">
      <c r="A717" s="222">
        <v>406</v>
      </c>
      <c r="B717" s="254" t="s">
        <v>2186</v>
      </c>
      <c r="C717" s="254" t="s">
        <v>2366</v>
      </c>
      <c r="D717" s="254" t="s">
        <v>2746</v>
      </c>
      <c r="E717" s="254">
        <v>5</v>
      </c>
      <c r="F717" s="96" t="s">
        <v>2530</v>
      </c>
      <c r="G717" s="96"/>
      <c r="H717" s="96"/>
      <c r="I717" s="96" t="s">
        <v>2019</v>
      </c>
      <c r="J717" s="279" t="s">
        <v>147</v>
      </c>
      <c r="K717" s="280">
        <v>27.5</v>
      </c>
      <c r="L717" s="281">
        <f>K717</f>
        <v>27.5</v>
      </c>
      <c r="M717" s="279">
        <v>38.99</v>
      </c>
      <c r="N717" s="295"/>
      <c r="O717" s="280">
        <v>27.5</v>
      </c>
      <c r="P717" s="112">
        <v>1</v>
      </c>
      <c r="Q717" s="113"/>
      <c r="R717" s="113"/>
    </row>
    <row r="718" spans="1:18" ht="21">
      <c r="A718" s="237"/>
      <c r="B718" s="431"/>
      <c r="C718" s="431"/>
      <c r="D718" s="431"/>
      <c r="E718" s="431"/>
      <c r="F718" s="341"/>
      <c r="G718" s="341"/>
      <c r="H718" s="341"/>
      <c r="I718" s="372"/>
      <c r="J718" s="341"/>
      <c r="K718" s="373"/>
      <c r="L718" s="374"/>
      <c r="M718" s="373"/>
      <c r="N718" s="373"/>
      <c r="O718" s="373"/>
      <c r="P718" s="114"/>
      <c r="Q718" s="114"/>
      <c r="R718" s="114"/>
    </row>
    <row r="719" spans="1:18" ht="105">
      <c r="A719" s="222">
        <v>407</v>
      </c>
      <c r="B719" s="254" t="s">
        <v>2186</v>
      </c>
      <c r="C719" s="254" t="s">
        <v>1419</v>
      </c>
      <c r="D719" s="254" t="s">
        <v>2313</v>
      </c>
      <c r="E719" s="254">
        <v>5</v>
      </c>
      <c r="F719" s="90" t="s">
        <v>770</v>
      </c>
      <c r="G719" s="96" t="s">
        <v>2568</v>
      </c>
      <c r="H719" s="276">
        <v>90</v>
      </c>
      <c r="I719" s="90" t="s">
        <v>1142</v>
      </c>
      <c r="J719" s="90" t="s">
        <v>1124</v>
      </c>
      <c r="K719" s="276">
        <v>59.75</v>
      </c>
      <c r="L719" s="277">
        <v>0.5532</v>
      </c>
      <c r="M719" s="278">
        <v>59.89999999999999</v>
      </c>
      <c r="N719" s="282"/>
      <c r="O719" s="276">
        <v>59.75</v>
      </c>
      <c r="P719" s="112">
        <v>1</v>
      </c>
      <c r="Q719" s="113"/>
      <c r="R719" s="113"/>
    </row>
    <row r="720" spans="1:18" ht="21">
      <c r="A720" s="225"/>
      <c r="B720" s="137"/>
      <c r="C720" s="137"/>
      <c r="D720" s="137"/>
      <c r="E720" s="137"/>
      <c r="F720" s="111"/>
      <c r="G720" s="111"/>
      <c r="H720" s="272"/>
      <c r="I720" s="111"/>
      <c r="J720" s="111"/>
      <c r="K720" s="272"/>
      <c r="L720" s="273"/>
      <c r="M720" s="274"/>
      <c r="N720" s="294"/>
      <c r="O720" s="272"/>
      <c r="P720" s="114"/>
      <c r="Q720" s="114"/>
      <c r="R720" s="114"/>
    </row>
    <row r="721" spans="1:18" ht="81">
      <c r="A721" s="222"/>
      <c r="B721" s="222" t="s">
        <v>2107</v>
      </c>
      <c r="C721" s="164"/>
      <c r="D721" s="253" t="s">
        <v>1109</v>
      </c>
      <c r="E721" s="254"/>
      <c r="F721" s="255"/>
      <c r="G721" s="255"/>
      <c r="H721" s="255"/>
      <c r="I721" s="256"/>
      <c r="J721" s="255"/>
      <c r="K721" s="250"/>
      <c r="L721" s="251"/>
      <c r="M721" s="250"/>
      <c r="N721" s="290"/>
      <c r="O721" s="250"/>
      <c r="P721" s="112"/>
      <c r="Q721" s="113"/>
      <c r="R721" s="113"/>
    </row>
    <row r="722" spans="1:18" ht="63">
      <c r="A722" s="222">
        <v>408</v>
      </c>
      <c r="B722" s="254" t="s">
        <v>1110</v>
      </c>
      <c r="C722" s="164" t="s">
        <v>2748</v>
      </c>
      <c r="D722" s="164" t="s">
        <v>659</v>
      </c>
      <c r="E722" s="254">
        <v>20</v>
      </c>
      <c r="F722" s="255" t="s">
        <v>713</v>
      </c>
      <c r="G722" s="255"/>
      <c r="H722" s="255"/>
      <c r="I722" s="256" t="s">
        <v>1729</v>
      </c>
      <c r="J722" s="255" t="s">
        <v>1724</v>
      </c>
      <c r="K722" s="250">
        <v>5.39</v>
      </c>
      <c r="L722" s="251">
        <v>5.39</v>
      </c>
      <c r="M722" s="250"/>
      <c r="N722" s="290"/>
      <c r="O722" s="250">
        <v>5.39</v>
      </c>
      <c r="P722" s="112">
        <v>1</v>
      </c>
      <c r="Q722" s="113"/>
      <c r="R722" s="113"/>
    </row>
    <row r="723" spans="1:18" ht="21">
      <c r="A723" s="225"/>
      <c r="B723" s="137"/>
      <c r="C723" s="168"/>
      <c r="D723" s="168"/>
      <c r="E723" s="137"/>
      <c r="F723" s="111"/>
      <c r="G723" s="111"/>
      <c r="H723" s="272"/>
      <c r="I723" s="111"/>
      <c r="J723" s="111"/>
      <c r="K723" s="272"/>
      <c r="L723" s="273"/>
      <c r="M723" s="274"/>
      <c r="N723" s="294"/>
      <c r="O723" s="272"/>
      <c r="P723" s="114"/>
      <c r="Q723" s="114"/>
      <c r="R723" s="114"/>
    </row>
    <row r="724" spans="1:18" ht="81">
      <c r="A724" s="227">
        <v>410</v>
      </c>
      <c r="B724" s="283" t="s">
        <v>965</v>
      </c>
      <c r="C724" s="283" t="s">
        <v>2749</v>
      </c>
      <c r="D724" s="283" t="s">
        <v>2197</v>
      </c>
      <c r="E724" s="283">
        <v>50</v>
      </c>
      <c r="F724" s="284" t="s">
        <v>324</v>
      </c>
      <c r="G724" s="284"/>
      <c r="H724" s="284"/>
      <c r="I724" s="285" t="s">
        <v>181</v>
      </c>
      <c r="J724" s="284" t="s">
        <v>179</v>
      </c>
      <c r="K724" s="286">
        <v>8.24</v>
      </c>
      <c r="L724" s="287">
        <v>2.06</v>
      </c>
      <c r="M724" s="286" t="s">
        <v>182</v>
      </c>
      <c r="N724" s="288" t="s">
        <v>182</v>
      </c>
      <c r="O724" s="289">
        <v>2.06</v>
      </c>
      <c r="P724" s="112">
        <v>1</v>
      </c>
      <c r="Q724" s="113"/>
      <c r="R724" s="113"/>
    </row>
    <row r="725" spans="1:18" ht="21">
      <c r="A725" s="225"/>
      <c r="B725" s="137"/>
      <c r="C725" s="137"/>
      <c r="D725" s="137"/>
      <c r="E725" s="137"/>
      <c r="F725" s="111"/>
      <c r="G725" s="111"/>
      <c r="H725" s="272"/>
      <c r="I725" s="111"/>
      <c r="J725" s="111"/>
      <c r="K725" s="272"/>
      <c r="L725" s="273"/>
      <c r="M725" s="274"/>
      <c r="N725" s="294"/>
      <c r="O725" s="272"/>
      <c r="P725" s="114"/>
      <c r="Q725" s="114"/>
      <c r="R725" s="114"/>
    </row>
    <row r="726" spans="1:18" ht="105">
      <c r="A726" s="222">
        <v>411</v>
      </c>
      <c r="B726" s="254" t="s">
        <v>965</v>
      </c>
      <c r="C726" s="254" t="s">
        <v>2749</v>
      </c>
      <c r="D726" s="254" t="s">
        <v>2656</v>
      </c>
      <c r="E726" s="254">
        <v>100</v>
      </c>
      <c r="F726" s="96" t="s">
        <v>2535</v>
      </c>
      <c r="G726" s="96"/>
      <c r="H726" s="96"/>
      <c r="I726" s="96" t="s">
        <v>157</v>
      </c>
      <c r="J726" s="279" t="s">
        <v>147</v>
      </c>
      <c r="K726" s="279">
        <v>14.98</v>
      </c>
      <c r="L726" s="281">
        <f>K726</f>
        <v>14.98</v>
      </c>
      <c r="M726" s="280">
        <v>17.9</v>
      </c>
      <c r="N726" s="295"/>
      <c r="O726" s="279">
        <v>14.98</v>
      </c>
      <c r="P726" s="112">
        <v>1</v>
      </c>
      <c r="Q726" s="113"/>
      <c r="R726" s="113"/>
    </row>
    <row r="727" spans="1:18" ht="21">
      <c r="A727" s="225"/>
      <c r="B727" s="137"/>
      <c r="C727" s="137"/>
      <c r="D727" s="137"/>
      <c r="E727" s="137"/>
      <c r="F727" s="111"/>
      <c r="G727" s="111"/>
      <c r="H727" s="111"/>
      <c r="I727" s="111"/>
      <c r="J727" s="272"/>
      <c r="K727" s="272"/>
      <c r="L727" s="273"/>
      <c r="M727" s="274"/>
      <c r="N727" s="294"/>
      <c r="O727" s="272"/>
      <c r="P727" s="114"/>
      <c r="Q727" s="114"/>
      <c r="R727" s="114"/>
    </row>
    <row r="728" spans="1:18" ht="61.5">
      <c r="A728" s="222">
        <v>412</v>
      </c>
      <c r="B728" s="254" t="s">
        <v>965</v>
      </c>
      <c r="C728" s="254" t="s">
        <v>2657</v>
      </c>
      <c r="D728" s="254" t="s">
        <v>18</v>
      </c>
      <c r="E728" s="254">
        <v>2</v>
      </c>
      <c r="F728" s="255" t="s">
        <v>716</v>
      </c>
      <c r="G728" s="255"/>
      <c r="H728" s="255"/>
      <c r="I728" s="256" t="s">
        <v>1731</v>
      </c>
      <c r="J728" s="255" t="s">
        <v>1724</v>
      </c>
      <c r="K728" s="250">
        <v>14.91</v>
      </c>
      <c r="L728" s="251">
        <v>14.91</v>
      </c>
      <c r="M728" s="250"/>
      <c r="N728" s="290"/>
      <c r="O728" s="250">
        <v>14.91</v>
      </c>
      <c r="P728" s="112">
        <v>1</v>
      </c>
      <c r="Q728" s="113"/>
      <c r="R728" s="113"/>
    </row>
    <row r="729" spans="1:18" ht="21">
      <c r="A729" s="225"/>
      <c r="B729" s="137"/>
      <c r="C729" s="137"/>
      <c r="D729" s="137"/>
      <c r="E729" s="137"/>
      <c r="F729" s="296"/>
      <c r="G729" s="296"/>
      <c r="H729" s="296"/>
      <c r="I729" s="297"/>
      <c r="J729" s="296"/>
      <c r="K729" s="292"/>
      <c r="L729" s="298"/>
      <c r="M729" s="292"/>
      <c r="N729" s="299"/>
      <c r="O729" s="292"/>
      <c r="P729" s="114"/>
      <c r="Q729" s="114"/>
      <c r="R729" s="114"/>
    </row>
    <row r="730" spans="1:18" ht="61.5">
      <c r="A730" s="222">
        <v>413</v>
      </c>
      <c r="B730" s="254" t="s">
        <v>965</v>
      </c>
      <c r="C730" s="254" t="s">
        <v>2198</v>
      </c>
      <c r="D730" s="254" t="s">
        <v>2658</v>
      </c>
      <c r="E730" s="254">
        <v>2</v>
      </c>
      <c r="F730" s="255" t="s">
        <v>717</v>
      </c>
      <c r="G730" s="255"/>
      <c r="H730" s="255"/>
      <c r="I730" s="256" t="s">
        <v>1729</v>
      </c>
      <c r="J730" s="255" t="s">
        <v>1724</v>
      </c>
      <c r="K730" s="250">
        <v>118.8</v>
      </c>
      <c r="L730" s="251">
        <v>118.8</v>
      </c>
      <c r="M730" s="250">
        <v>132.47</v>
      </c>
      <c r="N730" s="290"/>
      <c r="O730" s="250">
        <v>118.8</v>
      </c>
      <c r="P730" s="112">
        <v>1</v>
      </c>
      <c r="Q730" s="113"/>
      <c r="R730" s="113"/>
    </row>
    <row r="731" spans="1:18" ht="21">
      <c r="A731" s="225"/>
      <c r="B731" s="137"/>
      <c r="C731" s="137"/>
      <c r="D731" s="137"/>
      <c r="E731" s="137"/>
      <c r="F731" s="111"/>
      <c r="G731" s="111"/>
      <c r="H731" s="111"/>
      <c r="I731" s="111"/>
      <c r="J731" s="272"/>
      <c r="K731" s="272"/>
      <c r="L731" s="273"/>
      <c r="M731" s="272"/>
      <c r="N731" s="294"/>
      <c r="O731" s="272"/>
      <c r="P731" s="114"/>
      <c r="Q731" s="114"/>
      <c r="R731" s="114"/>
    </row>
    <row r="732" spans="1:18" ht="63">
      <c r="A732" s="222">
        <v>414</v>
      </c>
      <c r="B732" s="254" t="s">
        <v>1216</v>
      </c>
      <c r="C732" s="254" t="s">
        <v>495</v>
      </c>
      <c r="D732" s="254" t="s">
        <v>140</v>
      </c>
      <c r="E732" s="254">
        <v>1</v>
      </c>
      <c r="F732" s="255" t="s">
        <v>718</v>
      </c>
      <c r="G732" s="255"/>
      <c r="H732" s="255"/>
      <c r="I732" s="256" t="s">
        <v>1729</v>
      </c>
      <c r="J732" s="255" t="s">
        <v>1724</v>
      </c>
      <c r="K732" s="250">
        <v>710.28</v>
      </c>
      <c r="L732" s="251">
        <v>710.28</v>
      </c>
      <c r="M732" s="250">
        <v>727.44</v>
      </c>
      <c r="N732" s="290"/>
      <c r="O732" s="250">
        <v>710.28</v>
      </c>
      <c r="P732" s="112">
        <v>1</v>
      </c>
      <c r="Q732" s="113"/>
      <c r="R732" s="113"/>
    </row>
    <row r="733" spans="1:18" ht="21">
      <c r="A733" s="225"/>
      <c r="B733" s="137"/>
      <c r="C733" s="137"/>
      <c r="D733" s="137"/>
      <c r="E733" s="137"/>
      <c r="F733" s="111"/>
      <c r="G733" s="111"/>
      <c r="H733" s="272"/>
      <c r="I733" s="111"/>
      <c r="J733" s="111"/>
      <c r="K733" s="272"/>
      <c r="L733" s="273"/>
      <c r="M733" s="274"/>
      <c r="N733" s="294"/>
      <c r="O733" s="272"/>
      <c r="P733" s="114"/>
      <c r="Q733" s="114"/>
      <c r="R733" s="114"/>
    </row>
    <row r="734" spans="1:18" ht="61.5">
      <c r="A734" s="222"/>
      <c r="B734" s="222" t="s">
        <v>966</v>
      </c>
      <c r="C734" s="254"/>
      <c r="D734" s="308" t="s">
        <v>967</v>
      </c>
      <c r="E734" s="254"/>
      <c r="F734" s="255"/>
      <c r="G734" s="255"/>
      <c r="H734" s="255"/>
      <c r="I734" s="256"/>
      <c r="J734" s="255"/>
      <c r="K734" s="250"/>
      <c r="L734" s="251"/>
      <c r="M734" s="250"/>
      <c r="N734" s="290"/>
      <c r="O734" s="250"/>
      <c r="P734" s="112"/>
      <c r="Q734" s="113"/>
      <c r="R734" s="113"/>
    </row>
    <row r="735" spans="1:18" ht="60.75">
      <c r="A735" s="227">
        <v>415</v>
      </c>
      <c r="B735" s="283" t="s">
        <v>968</v>
      </c>
      <c r="C735" s="283" t="s">
        <v>969</v>
      </c>
      <c r="D735" s="283" t="s">
        <v>19</v>
      </c>
      <c r="E735" s="283">
        <v>1</v>
      </c>
      <c r="F735" s="284" t="s">
        <v>325</v>
      </c>
      <c r="G735" s="284"/>
      <c r="H735" s="284"/>
      <c r="I735" s="285" t="s">
        <v>2784</v>
      </c>
      <c r="J735" s="284" t="s">
        <v>179</v>
      </c>
      <c r="K735" s="286">
        <v>32.91</v>
      </c>
      <c r="L735" s="287">
        <v>0.3291</v>
      </c>
      <c r="M735" s="286">
        <v>33.91</v>
      </c>
      <c r="N735" s="288">
        <v>33.91</v>
      </c>
      <c r="O735" s="289">
        <v>32.91</v>
      </c>
      <c r="P735" s="112">
        <v>1</v>
      </c>
      <c r="Q735" s="113"/>
      <c r="R735" s="113"/>
    </row>
    <row r="736" spans="1:18" ht="21">
      <c r="A736" s="225"/>
      <c r="B736" s="137"/>
      <c r="C736" s="137"/>
      <c r="D736" s="137"/>
      <c r="E736" s="137"/>
      <c r="F736" s="111"/>
      <c r="G736" s="111"/>
      <c r="H736" s="272"/>
      <c r="I736" s="111"/>
      <c r="J736" s="111"/>
      <c r="K736" s="272"/>
      <c r="L736" s="273"/>
      <c r="M736" s="274"/>
      <c r="N736" s="294"/>
      <c r="O736" s="272"/>
      <c r="P736" s="114"/>
      <c r="Q736" s="114"/>
      <c r="R736" s="114"/>
    </row>
    <row r="737" spans="1:18" ht="63">
      <c r="A737" s="222">
        <v>416</v>
      </c>
      <c r="B737" s="254" t="s">
        <v>2988</v>
      </c>
      <c r="C737" s="254" t="s">
        <v>998</v>
      </c>
      <c r="D737" s="254" t="s">
        <v>1219</v>
      </c>
      <c r="E737" s="254">
        <v>1</v>
      </c>
      <c r="F737" s="255" t="s">
        <v>720</v>
      </c>
      <c r="G737" s="255"/>
      <c r="H737" s="255"/>
      <c r="I737" s="256" t="s">
        <v>1726</v>
      </c>
      <c r="J737" s="255" t="s">
        <v>1724</v>
      </c>
      <c r="K737" s="250">
        <v>3.95</v>
      </c>
      <c r="L737" s="251">
        <v>3.95</v>
      </c>
      <c r="M737" s="250">
        <v>4.34</v>
      </c>
      <c r="N737" s="290"/>
      <c r="O737" s="250">
        <v>3.95</v>
      </c>
      <c r="P737" s="112">
        <v>1</v>
      </c>
      <c r="Q737" s="113"/>
      <c r="R737" s="113"/>
    </row>
    <row r="738" spans="1:18" ht="21">
      <c r="A738" s="225"/>
      <c r="B738" s="137"/>
      <c r="C738" s="137"/>
      <c r="D738" s="137"/>
      <c r="E738" s="137"/>
      <c r="F738" s="296"/>
      <c r="G738" s="296"/>
      <c r="H738" s="296"/>
      <c r="I738" s="297"/>
      <c r="J738" s="296"/>
      <c r="K738" s="292"/>
      <c r="L738" s="298"/>
      <c r="M738" s="292"/>
      <c r="N738" s="299"/>
      <c r="O738" s="292"/>
      <c r="P738" s="114"/>
      <c r="Q738" s="114"/>
      <c r="R738" s="114"/>
    </row>
    <row r="739" spans="1:18" ht="61.5">
      <c r="A739" s="222">
        <v>417</v>
      </c>
      <c r="B739" s="254" t="s">
        <v>999</v>
      </c>
      <c r="C739" s="254" t="s">
        <v>1000</v>
      </c>
      <c r="D739" s="164" t="s">
        <v>1220</v>
      </c>
      <c r="E739" s="254">
        <v>1</v>
      </c>
      <c r="F739" s="255" t="s">
        <v>721</v>
      </c>
      <c r="G739" s="255"/>
      <c r="H739" s="255"/>
      <c r="I739" s="256" t="s">
        <v>1726</v>
      </c>
      <c r="J739" s="255" t="s">
        <v>1724</v>
      </c>
      <c r="K739" s="250">
        <v>2.08</v>
      </c>
      <c r="L739" s="251">
        <v>2.08</v>
      </c>
      <c r="M739" s="250">
        <v>2.46</v>
      </c>
      <c r="N739" s="290"/>
      <c r="O739" s="250">
        <v>2.08</v>
      </c>
      <c r="P739" s="112">
        <v>1</v>
      </c>
      <c r="Q739" s="113"/>
      <c r="R739" s="113"/>
    </row>
    <row r="740" spans="1:18" ht="21">
      <c r="A740" s="225"/>
      <c r="B740" s="137"/>
      <c r="C740" s="137"/>
      <c r="D740" s="168"/>
      <c r="E740" s="137"/>
      <c r="F740" s="296"/>
      <c r="G740" s="296"/>
      <c r="H740" s="296"/>
      <c r="I740" s="297"/>
      <c r="J740" s="296"/>
      <c r="K740" s="292"/>
      <c r="L740" s="298"/>
      <c r="M740" s="292"/>
      <c r="N740" s="299"/>
      <c r="O740" s="292"/>
      <c r="P740" s="114"/>
      <c r="Q740" s="114"/>
      <c r="R740" s="114"/>
    </row>
    <row r="741" spans="1:18" ht="81">
      <c r="A741" s="222"/>
      <c r="B741" s="222" t="s">
        <v>1474</v>
      </c>
      <c r="C741" s="164"/>
      <c r="D741" s="253" t="s">
        <v>1475</v>
      </c>
      <c r="E741" s="254"/>
      <c r="F741" s="255"/>
      <c r="G741" s="255"/>
      <c r="H741" s="255"/>
      <c r="I741" s="256"/>
      <c r="J741" s="255"/>
      <c r="K741" s="250"/>
      <c r="L741" s="251"/>
      <c r="M741" s="250"/>
      <c r="N741" s="290"/>
      <c r="O741" s="250"/>
      <c r="P741" s="112"/>
      <c r="Q741" s="113"/>
      <c r="R741" s="113"/>
    </row>
    <row r="742" spans="1:18" ht="61.5">
      <c r="A742" s="222">
        <v>418</v>
      </c>
      <c r="B742" s="254" t="s">
        <v>1476</v>
      </c>
      <c r="C742" s="254" t="s">
        <v>134</v>
      </c>
      <c r="D742" s="164" t="s">
        <v>959</v>
      </c>
      <c r="E742" s="254">
        <v>2</v>
      </c>
      <c r="F742" s="255" t="s">
        <v>722</v>
      </c>
      <c r="G742" s="255"/>
      <c r="H742" s="255"/>
      <c r="I742" s="256" t="s">
        <v>1726</v>
      </c>
      <c r="J742" s="255" t="s">
        <v>1724</v>
      </c>
      <c r="K742" s="250">
        <v>6.56</v>
      </c>
      <c r="L742" s="251">
        <v>6.56</v>
      </c>
      <c r="M742" s="250"/>
      <c r="N742" s="290"/>
      <c r="O742" s="250">
        <v>6.56</v>
      </c>
      <c r="P742" s="112">
        <v>1</v>
      </c>
      <c r="Q742" s="113"/>
      <c r="R742" s="113"/>
    </row>
    <row r="743" spans="1:18" ht="21">
      <c r="A743" s="225"/>
      <c r="B743" s="137"/>
      <c r="C743" s="137"/>
      <c r="D743" s="168"/>
      <c r="E743" s="137"/>
      <c r="F743" s="111"/>
      <c r="G743" s="111"/>
      <c r="H743" s="272"/>
      <c r="I743" s="111"/>
      <c r="J743" s="111"/>
      <c r="K743" s="272"/>
      <c r="L743" s="273"/>
      <c r="M743" s="274"/>
      <c r="N743" s="294"/>
      <c r="O743" s="272"/>
      <c r="P743" s="114"/>
      <c r="Q743" s="114"/>
      <c r="R743" s="114"/>
    </row>
    <row r="744" spans="1:18" ht="105">
      <c r="A744" s="226">
        <v>419</v>
      </c>
      <c r="B744" s="101" t="s">
        <v>1476</v>
      </c>
      <c r="C744" s="101" t="s">
        <v>2722</v>
      </c>
      <c r="D744" s="101" t="s">
        <v>1221</v>
      </c>
      <c r="E744" s="101">
        <v>2</v>
      </c>
      <c r="F744" s="90" t="s">
        <v>779</v>
      </c>
      <c r="G744" s="96" t="s">
        <v>778</v>
      </c>
      <c r="H744" s="276">
        <v>35</v>
      </c>
      <c r="I744" s="90" t="s">
        <v>1150</v>
      </c>
      <c r="J744" s="90" t="s">
        <v>1124</v>
      </c>
      <c r="K744" s="276">
        <v>22.98</v>
      </c>
      <c r="L744" s="277">
        <v>0.5471</v>
      </c>
      <c r="M744" s="278"/>
      <c r="N744" s="282"/>
      <c r="O744" s="276">
        <v>22.98</v>
      </c>
      <c r="P744" s="112">
        <v>1</v>
      </c>
      <c r="Q744" s="113"/>
      <c r="R744" s="113"/>
    </row>
    <row r="745" spans="1:18" ht="21">
      <c r="A745" s="225"/>
      <c r="B745" s="137"/>
      <c r="C745" s="137"/>
      <c r="D745" s="137"/>
      <c r="E745" s="137"/>
      <c r="F745" s="111"/>
      <c r="G745" s="111"/>
      <c r="H745" s="272"/>
      <c r="I745" s="111"/>
      <c r="J745" s="111"/>
      <c r="K745" s="272"/>
      <c r="L745" s="273"/>
      <c r="M745" s="274"/>
      <c r="N745" s="294"/>
      <c r="O745" s="272"/>
      <c r="P745" s="114"/>
      <c r="Q745" s="114"/>
      <c r="R745" s="114"/>
    </row>
    <row r="746" spans="1:18" ht="84">
      <c r="A746" s="222">
        <v>420</v>
      </c>
      <c r="B746" s="254" t="s">
        <v>110</v>
      </c>
      <c r="C746" s="254" t="s">
        <v>2766</v>
      </c>
      <c r="D746" s="254" t="s">
        <v>2767</v>
      </c>
      <c r="E746" s="254">
        <v>5</v>
      </c>
      <c r="F746" s="90" t="s">
        <v>780</v>
      </c>
      <c r="G746" s="96" t="s">
        <v>1161</v>
      </c>
      <c r="H746" s="276">
        <v>20</v>
      </c>
      <c r="I746" s="90" t="s">
        <v>1150</v>
      </c>
      <c r="J746" s="90" t="s">
        <v>1124</v>
      </c>
      <c r="K746" s="276">
        <v>9.82</v>
      </c>
      <c r="L746" s="277">
        <v>0.409</v>
      </c>
      <c r="M746" s="278"/>
      <c r="N746" s="282"/>
      <c r="O746" s="276">
        <v>9.82</v>
      </c>
      <c r="P746" s="112">
        <v>1</v>
      </c>
      <c r="Q746" s="113"/>
      <c r="R746" s="113"/>
    </row>
    <row r="747" spans="1:18" ht="21">
      <c r="A747" s="225"/>
      <c r="B747" s="137"/>
      <c r="C747" s="137"/>
      <c r="D747" s="137"/>
      <c r="E747" s="137"/>
      <c r="F747" s="111"/>
      <c r="G747" s="111"/>
      <c r="H747" s="272"/>
      <c r="I747" s="111"/>
      <c r="J747" s="111"/>
      <c r="K747" s="272"/>
      <c r="L747" s="273"/>
      <c r="M747" s="274"/>
      <c r="N747" s="294"/>
      <c r="O747" s="272"/>
      <c r="P747" s="114"/>
      <c r="Q747" s="114"/>
      <c r="R747" s="114"/>
    </row>
    <row r="748" spans="1:18" ht="61.5">
      <c r="A748" s="222">
        <v>421</v>
      </c>
      <c r="B748" s="254" t="s">
        <v>110</v>
      </c>
      <c r="C748" s="254" t="s">
        <v>111</v>
      </c>
      <c r="D748" s="254" t="s">
        <v>1222</v>
      </c>
      <c r="E748" s="254">
        <v>5</v>
      </c>
      <c r="F748" s="255" t="s">
        <v>724</v>
      </c>
      <c r="G748" s="255"/>
      <c r="H748" s="255"/>
      <c r="I748" s="256" t="s">
        <v>1726</v>
      </c>
      <c r="J748" s="255" t="s">
        <v>1724</v>
      </c>
      <c r="K748" s="250">
        <v>28.72</v>
      </c>
      <c r="L748" s="251">
        <v>28.72</v>
      </c>
      <c r="M748" s="250"/>
      <c r="N748" s="290"/>
      <c r="O748" s="250">
        <v>28.72</v>
      </c>
      <c r="P748" s="112">
        <v>1</v>
      </c>
      <c r="Q748" s="113"/>
      <c r="R748" s="113"/>
    </row>
    <row r="749" spans="1:18" ht="21">
      <c r="A749" s="225"/>
      <c r="B749" s="137"/>
      <c r="C749" s="137"/>
      <c r="D749" s="137"/>
      <c r="E749" s="137"/>
      <c r="F749" s="111"/>
      <c r="G749" s="111"/>
      <c r="H749" s="272"/>
      <c r="I749" s="111"/>
      <c r="J749" s="111"/>
      <c r="K749" s="272"/>
      <c r="L749" s="273"/>
      <c r="M749" s="274"/>
      <c r="N749" s="272"/>
      <c r="O749" s="272"/>
      <c r="P749" s="114"/>
      <c r="Q749" s="114"/>
      <c r="R749" s="114"/>
    </row>
    <row r="750" spans="1:18" ht="81">
      <c r="A750" s="222"/>
      <c r="B750" s="222" t="s">
        <v>1114</v>
      </c>
      <c r="C750" s="164"/>
      <c r="D750" s="253" t="s">
        <v>1085</v>
      </c>
      <c r="E750" s="254"/>
      <c r="F750" s="255"/>
      <c r="G750" s="255"/>
      <c r="H750" s="255"/>
      <c r="I750" s="256"/>
      <c r="J750" s="255"/>
      <c r="K750" s="250"/>
      <c r="L750" s="251"/>
      <c r="M750" s="250"/>
      <c r="N750" s="290"/>
      <c r="O750" s="250"/>
      <c r="P750" s="112"/>
      <c r="Q750" s="113"/>
      <c r="R750" s="113"/>
    </row>
    <row r="751" spans="1:18" ht="105">
      <c r="A751" s="222">
        <v>422</v>
      </c>
      <c r="B751" s="254" t="s">
        <v>2204</v>
      </c>
      <c r="C751" s="254" t="s">
        <v>257</v>
      </c>
      <c r="D751" s="164" t="s">
        <v>980</v>
      </c>
      <c r="E751" s="254">
        <v>20</v>
      </c>
      <c r="F751" s="96" t="s">
        <v>2538</v>
      </c>
      <c r="G751" s="96"/>
      <c r="H751" s="96"/>
      <c r="I751" s="96" t="s">
        <v>157</v>
      </c>
      <c r="J751" s="279" t="s">
        <v>147</v>
      </c>
      <c r="K751" s="279">
        <v>1.84</v>
      </c>
      <c r="L751" s="281">
        <f>K751/5</f>
        <v>0.368</v>
      </c>
      <c r="M751" s="279">
        <v>2.44</v>
      </c>
      <c r="N751" s="295"/>
      <c r="O751" s="279">
        <v>1.84</v>
      </c>
      <c r="P751" s="112">
        <v>1</v>
      </c>
      <c r="Q751" s="113"/>
      <c r="R751" s="113"/>
    </row>
    <row r="752" spans="1:18" ht="21">
      <c r="A752" s="225"/>
      <c r="B752" s="137"/>
      <c r="C752" s="137"/>
      <c r="D752" s="168"/>
      <c r="E752" s="137"/>
      <c r="F752" s="303"/>
      <c r="G752" s="111"/>
      <c r="H752" s="272"/>
      <c r="I752" s="303"/>
      <c r="J752" s="304"/>
      <c r="K752" s="304"/>
      <c r="L752" s="304"/>
      <c r="M752" s="304"/>
      <c r="N752" s="305"/>
      <c r="O752" s="304"/>
      <c r="P752" s="114"/>
      <c r="Q752" s="114"/>
      <c r="R752" s="114"/>
    </row>
    <row r="753" spans="1:18" ht="147">
      <c r="A753" s="226">
        <v>423</v>
      </c>
      <c r="B753" s="101" t="s">
        <v>2204</v>
      </c>
      <c r="C753" s="101" t="s">
        <v>257</v>
      </c>
      <c r="D753" s="101" t="s">
        <v>1226</v>
      </c>
      <c r="E753" s="101">
        <v>5</v>
      </c>
      <c r="F753" s="90" t="s">
        <v>784</v>
      </c>
      <c r="G753" s="96" t="s">
        <v>1128</v>
      </c>
      <c r="H753" s="276">
        <v>20</v>
      </c>
      <c r="I753" s="90" t="s">
        <v>785</v>
      </c>
      <c r="J753" s="90" t="s">
        <v>1124</v>
      </c>
      <c r="K753" s="276">
        <v>4.28</v>
      </c>
      <c r="L753" s="277">
        <v>0.1785</v>
      </c>
      <c r="M753" s="278"/>
      <c r="N753" s="282"/>
      <c r="O753" s="276">
        <v>6.42</v>
      </c>
      <c r="P753" s="112">
        <v>1</v>
      </c>
      <c r="Q753" s="113"/>
      <c r="R753" s="113"/>
    </row>
    <row r="754" spans="1:18" ht="21">
      <c r="A754" s="225"/>
      <c r="B754" s="137"/>
      <c r="C754" s="137"/>
      <c r="D754" s="137"/>
      <c r="E754" s="137"/>
      <c r="F754" s="111"/>
      <c r="G754" s="111"/>
      <c r="H754" s="272"/>
      <c r="I754" s="111"/>
      <c r="J754" s="111"/>
      <c r="K754" s="272"/>
      <c r="L754" s="273"/>
      <c r="M754" s="274"/>
      <c r="N754" s="294"/>
      <c r="O754" s="272"/>
      <c r="P754" s="114"/>
      <c r="Q754" s="114"/>
      <c r="R754" s="114"/>
    </row>
    <row r="755" spans="1:18" ht="105">
      <c r="A755" s="222">
        <v>424</v>
      </c>
      <c r="B755" s="254" t="s">
        <v>1407</v>
      </c>
      <c r="C755" s="254" t="s">
        <v>981</v>
      </c>
      <c r="D755" s="254" t="s">
        <v>982</v>
      </c>
      <c r="E755" s="254">
        <v>1100</v>
      </c>
      <c r="F755" s="96" t="s">
        <v>2539</v>
      </c>
      <c r="G755" s="96"/>
      <c r="H755" s="96"/>
      <c r="I755" s="96" t="s">
        <v>157</v>
      </c>
      <c r="J755" s="279" t="s">
        <v>147</v>
      </c>
      <c r="K755" s="279">
        <v>5.15</v>
      </c>
      <c r="L755" s="281">
        <f>K755/5</f>
        <v>1.03</v>
      </c>
      <c r="M755" s="280">
        <v>5.7</v>
      </c>
      <c r="N755" s="295"/>
      <c r="O755" s="279">
        <v>5.15</v>
      </c>
      <c r="P755" s="112">
        <v>1</v>
      </c>
      <c r="Q755" s="113"/>
      <c r="R755" s="113"/>
    </row>
    <row r="756" spans="1:18" ht="36.75" customHeight="1">
      <c r="A756" s="225"/>
      <c r="B756" s="137"/>
      <c r="C756" s="137"/>
      <c r="D756" s="137"/>
      <c r="E756" s="137"/>
      <c r="F756" s="111"/>
      <c r="G756" s="111"/>
      <c r="H756" s="272"/>
      <c r="I756" s="111"/>
      <c r="J756" s="111"/>
      <c r="K756" s="272"/>
      <c r="L756" s="273"/>
      <c r="M756" s="274"/>
      <c r="N756" s="294"/>
      <c r="O756" s="272"/>
      <c r="P756" s="114"/>
      <c r="Q756" s="114"/>
      <c r="R756" s="114"/>
    </row>
    <row r="757" spans="1:18" ht="63">
      <c r="A757" s="222">
        <v>425</v>
      </c>
      <c r="B757" s="254" t="s">
        <v>1407</v>
      </c>
      <c r="C757" s="254" t="s">
        <v>981</v>
      </c>
      <c r="D757" s="254" t="s">
        <v>1227</v>
      </c>
      <c r="E757" s="254">
        <v>100</v>
      </c>
      <c r="F757" s="96" t="s">
        <v>2540</v>
      </c>
      <c r="G757" s="96"/>
      <c r="H757" s="96"/>
      <c r="I757" s="96" t="s">
        <v>2541</v>
      </c>
      <c r="J757" s="279" t="s">
        <v>147</v>
      </c>
      <c r="K757" s="280">
        <v>9.9</v>
      </c>
      <c r="L757" s="281">
        <f>K757/30</f>
        <v>0.33</v>
      </c>
      <c r="M757" s="279" t="s">
        <v>162</v>
      </c>
      <c r="N757" s="295"/>
      <c r="O757" s="280">
        <v>9.9</v>
      </c>
      <c r="P757" s="112">
        <v>1</v>
      </c>
      <c r="Q757" s="113"/>
      <c r="R757" s="113"/>
    </row>
    <row r="758" spans="1:18" ht="21">
      <c r="A758" s="225"/>
      <c r="B758" s="137"/>
      <c r="C758" s="137"/>
      <c r="D758" s="137"/>
      <c r="E758" s="137"/>
      <c r="F758" s="111"/>
      <c r="G758" s="111"/>
      <c r="H758" s="111"/>
      <c r="I758" s="111"/>
      <c r="J758" s="272"/>
      <c r="K758" s="274"/>
      <c r="L758" s="273"/>
      <c r="M758" s="272"/>
      <c r="N758" s="272"/>
      <c r="O758" s="272"/>
      <c r="P758" s="114"/>
      <c r="Q758" s="114"/>
      <c r="R758" s="114"/>
    </row>
    <row r="759" spans="1:18" ht="126">
      <c r="A759" s="222">
        <v>426</v>
      </c>
      <c r="B759" s="254" t="s">
        <v>1407</v>
      </c>
      <c r="C759" s="254" t="s">
        <v>983</v>
      </c>
      <c r="D759" s="254" t="s">
        <v>1228</v>
      </c>
      <c r="E759" s="254">
        <v>5</v>
      </c>
      <c r="F759" s="90" t="s">
        <v>787</v>
      </c>
      <c r="G759" s="96" t="s">
        <v>788</v>
      </c>
      <c r="H759" s="276">
        <v>10</v>
      </c>
      <c r="I759" s="90" t="s">
        <v>2956</v>
      </c>
      <c r="J759" s="90" t="s">
        <v>1124</v>
      </c>
      <c r="K759" s="276">
        <v>6.48</v>
      </c>
      <c r="L759" s="277">
        <v>0.54</v>
      </c>
      <c r="M759" s="278"/>
      <c r="N759" s="282"/>
      <c r="O759" s="276">
        <v>6.48</v>
      </c>
      <c r="P759" s="112">
        <v>1</v>
      </c>
      <c r="Q759" s="113"/>
      <c r="R759" s="113"/>
    </row>
    <row r="760" spans="1:18" ht="21">
      <c r="A760" s="225"/>
      <c r="B760" s="137"/>
      <c r="C760" s="137"/>
      <c r="D760" s="137"/>
      <c r="E760" s="137"/>
      <c r="F760" s="111"/>
      <c r="G760" s="111"/>
      <c r="H760" s="272"/>
      <c r="I760" s="111"/>
      <c r="J760" s="111"/>
      <c r="K760" s="272"/>
      <c r="L760" s="273"/>
      <c r="M760" s="274"/>
      <c r="N760" s="272"/>
      <c r="O760" s="272"/>
      <c r="P760" s="114"/>
      <c r="Q760" s="114"/>
      <c r="R760" s="114"/>
    </row>
    <row r="761" spans="1:18" ht="81.75">
      <c r="A761" s="222">
        <v>427</v>
      </c>
      <c r="B761" s="254" t="s">
        <v>1408</v>
      </c>
      <c r="C761" s="254" t="s">
        <v>97</v>
      </c>
      <c r="D761" s="254" t="s">
        <v>837</v>
      </c>
      <c r="E761" s="254">
        <v>1900</v>
      </c>
      <c r="F761" s="255" t="s">
        <v>726</v>
      </c>
      <c r="G761" s="255"/>
      <c r="H761" s="255"/>
      <c r="I761" s="256" t="s">
        <v>1723</v>
      </c>
      <c r="J761" s="255" t="s">
        <v>1724</v>
      </c>
      <c r="K761" s="250">
        <v>5.8</v>
      </c>
      <c r="L761" s="251">
        <v>5.8</v>
      </c>
      <c r="M761" s="250">
        <v>7.49</v>
      </c>
      <c r="N761" s="290"/>
      <c r="O761" s="250">
        <v>5.8</v>
      </c>
      <c r="P761" s="112">
        <v>1</v>
      </c>
      <c r="Q761" s="113"/>
      <c r="R761" s="113"/>
    </row>
    <row r="762" spans="1:18" ht="21">
      <c r="A762" s="225"/>
      <c r="B762" s="137"/>
      <c r="C762" s="137"/>
      <c r="D762" s="137"/>
      <c r="E762" s="137"/>
      <c r="F762" s="111"/>
      <c r="G762" s="111"/>
      <c r="H762" s="272"/>
      <c r="I762" s="111"/>
      <c r="J762" s="111"/>
      <c r="K762" s="272"/>
      <c r="L762" s="273"/>
      <c r="M762" s="274"/>
      <c r="N762" s="272"/>
      <c r="O762" s="272"/>
      <c r="P762" s="114"/>
      <c r="Q762" s="114"/>
      <c r="R762" s="114"/>
    </row>
    <row r="763" spans="1:18" ht="63">
      <c r="A763" s="222">
        <v>428</v>
      </c>
      <c r="B763" s="254" t="s">
        <v>1408</v>
      </c>
      <c r="C763" s="254" t="s">
        <v>97</v>
      </c>
      <c r="D763" s="254" t="s">
        <v>1223</v>
      </c>
      <c r="E763" s="254">
        <v>300</v>
      </c>
      <c r="F763" s="255" t="s">
        <v>727</v>
      </c>
      <c r="G763" s="255"/>
      <c r="H763" s="255"/>
      <c r="I763" s="256" t="s">
        <v>1726</v>
      </c>
      <c r="J763" s="255" t="s">
        <v>1724</v>
      </c>
      <c r="K763" s="250">
        <v>5.1</v>
      </c>
      <c r="L763" s="251">
        <v>5.1</v>
      </c>
      <c r="M763" s="250"/>
      <c r="N763" s="290"/>
      <c r="O763" s="250">
        <v>5.1</v>
      </c>
      <c r="P763" s="112">
        <v>1</v>
      </c>
      <c r="Q763" s="113"/>
      <c r="R763" s="113"/>
    </row>
    <row r="764" spans="1:18" ht="21">
      <c r="A764" s="225"/>
      <c r="B764" s="137"/>
      <c r="C764" s="137"/>
      <c r="D764" s="137"/>
      <c r="E764" s="137"/>
      <c r="F764" s="111"/>
      <c r="G764" s="111"/>
      <c r="H764" s="272"/>
      <c r="I764" s="111"/>
      <c r="J764" s="111"/>
      <c r="K764" s="272"/>
      <c r="L764" s="273"/>
      <c r="M764" s="274"/>
      <c r="N764" s="294"/>
      <c r="O764" s="272"/>
      <c r="P764" s="114"/>
      <c r="Q764" s="114"/>
      <c r="R764" s="114"/>
    </row>
    <row r="765" spans="1:18" ht="61.5">
      <c r="A765" s="222">
        <v>429</v>
      </c>
      <c r="B765" s="254" t="s">
        <v>1408</v>
      </c>
      <c r="C765" s="254" t="s">
        <v>2755</v>
      </c>
      <c r="D765" s="254" t="s">
        <v>288</v>
      </c>
      <c r="E765" s="254">
        <v>5</v>
      </c>
      <c r="F765" s="255" t="s">
        <v>728</v>
      </c>
      <c r="G765" s="255"/>
      <c r="H765" s="255"/>
      <c r="I765" s="256" t="s">
        <v>1744</v>
      </c>
      <c r="J765" s="255" t="s">
        <v>1724</v>
      </c>
      <c r="K765" s="250">
        <v>2.33</v>
      </c>
      <c r="L765" s="251">
        <v>2.33</v>
      </c>
      <c r="M765" s="250"/>
      <c r="N765" s="290"/>
      <c r="O765" s="250">
        <v>2.33</v>
      </c>
      <c r="P765" s="112">
        <v>1</v>
      </c>
      <c r="Q765" s="113"/>
      <c r="R765" s="113"/>
    </row>
    <row r="766" spans="1:18" ht="21">
      <c r="A766" s="225"/>
      <c r="B766" s="137"/>
      <c r="C766" s="137"/>
      <c r="D766" s="137"/>
      <c r="E766" s="137"/>
      <c r="F766" s="111"/>
      <c r="G766" s="111"/>
      <c r="H766" s="272"/>
      <c r="I766" s="111"/>
      <c r="J766" s="111"/>
      <c r="K766" s="272"/>
      <c r="L766" s="273"/>
      <c r="M766" s="274"/>
      <c r="N766" s="294"/>
      <c r="O766" s="272"/>
      <c r="P766" s="114"/>
      <c r="Q766" s="114"/>
      <c r="R766" s="114"/>
    </row>
    <row r="767" spans="1:18" ht="105">
      <c r="A767" s="222">
        <v>430</v>
      </c>
      <c r="B767" s="254" t="s">
        <v>1408</v>
      </c>
      <c r="C767" s="254" t="s">
        <v>2103</v>
      </c>
      <c r="D767" s="254" t="s">
        <v>838</v>
      </c>
      <c r="E767" s="254">
        <v>20</v>
      </c>
      <c r="F767" s="96" t="s">
        <v>2543</v>
      </c>
      <c r="G767" s="96"/>
      <c r="H767" s="96"/>
      <c r="I767" s="96" t="s">
        <v>157</v>
      </c>
      <c r="J767" s="279" t="s">
        <v>147</v>
      </c>
      <c r="K767" s="280">
        <v>95</v>
      </c>
      <c r="L767" s="281">
        <f>K767/50</f>
        <v>1.9</v>
      </c>
      <c r="M767" s="279">
        <v>147.17</v>
      </c>
      <c r="N767" s="295"/>
      <c r="O767" s="280">
        <v>11.4</v>
      </c>
      <c r="P767" s="112">
        <v>1</v>
      </c>
      <c r="Q767" s="113"/>
      <c r="R767" s="113"/>
    </row>
    <row r="768" spans="1:18" ht="21">
      <c r="A768" s="225"/>
      <c r="B768" s="137"/>
      <c r="C768" s="137"/>
      <c r="D768" s="137"/>
      <c r="E768" s="137"/>
      <c r="F768" s="111"/>
      <c r="G768" s="111"/>
      <c r="H768" s="272"/>
      <c r="I768" s="111"/>
      <c r="J768" s="111"/>
      <c r="K768" s="272"/>
      <c r="L768" s="273"/>
      <c r="M768" s="274"/>
      <c r="N768" s="294"/>
      <c r="O768" s="272"/>
      <c r="P768" s="114"/>
      <c r="Q768" s="114"/>
      <c r="R768" s="114"/>
    </row>
    <row r="769" spans="1:18" ht="126">
      <c r="A769" s="222">
        <v>431</v>
      </c>
      <c r="B769" s="254" t="s">
        <v>1408</v>
      </c>
      <c r="C769" s="254" t="s">
        <v>2103</v>
      </c>
      <c r="D769" s="254" t="s">
        <v>1224</v>
      </c>
      <c r="E769" s="254">
        <v>2</v>
      </c>
      <c r="F769" s="90" t="s">
        <v>794</v>
      </c>
      <c r="G769" s="96" t="s">
        <v>1147</v>
      </c>
      <c r="H769" s="276">
        <v>14</v>
      </c>
      <c r="I769" s="90" t="s">
        <v>2447</v>
      </c>
      <c r="J769" s="90" t="s">
        <v>1124</v>
      </c>
      <c r="K769" s="276">
        <v>6.14</v>
      </c>
      <c r="L769" s="277">
        <v>0.3657</v>
      </c>
      <c r="M769" s="278"/>
      <c r="N769" s="282"/>
      <c r="O769" s="276">
        <v>6.14</v>
      </c>
      <c r="P769" s="112">
        <v>1</v>
      </c>
      <c r="Q769" s="113"/>
      <c r="R769" s="113"/>
    </row>
    <row r="770" spans="1:18" ht="21">
      <c r="A770" s="225"/>
      <c r="B770" s="137"/>
      <c r="C770" s="137"/>
      <c r="D770" s="137"/>
      <c r="E770" s="137"/>
      <c r="F770" s="111"/>
      <c r="G770" s="111"/>
      <c r="H770" s="272"/>
      <c r="I770" s="111"/>
      <c r="J770" s="111"/>
      <c r="K770" s="272"/>
      <c r="L770" s="273"/>
      <c r="M770" s="274"/>
      <c r="N770" s="272"/>
      <c r="O770" s="272"/>
      <c r="P770" s="114"/>
      <c r="Q770" s="114"/>
      <c r="R770" s="114"/>
    </row>
    <row r="771" spans="1:18" ht="126">
      <c r="A771" s="226">
        <v>433</v>
      </c>
      <c r="B771" s="101" t="s">
        <v>2155</v>
      </c>
      <c r="C771" s="195" t="s">
        <v>2194</v>
      </c>
      <c r="D771" s="101" t="s">
        <v>1225</v>
      </c>
      <c r="E771" s="101">
        <v>2</v>
      </c>
      <c r="F771" s="90" t="s">
        <v>795</v>
      </c>
      <c r="G771" s="96" t="s">
        <v>2476</v>
      </c>
      <c r="H771" s="276">
        <v>10</v>
      </c>
      <c r="I771" s="90" t="s">
        <v>1168</v>
      </c>
      <c r="J771" s="90" t="s">
        <v>1124</v>
      </c>
      <c r="K771" s="276">
        <v>7.69</v>
      </c>
      <c r="L771" s="277">
        <v>0.641</v>
      </c>
      <c r="M771" s="278"/>
      <c r="N771" s="282"/>
      <c r="O771" s="276">
        <v>7.69</v>
      </c>
      <c r="P771" s="112">
        <v>1</v>
      </c>
      <c r="Q771" s="113"/>
      <c r="R771" s="113"/>
    </row>
    <row r="772" spans="1:18" ht="21">
      <c r="A772" s="225"/>
      <c r="B772" s="137"/>
      <c r="C772" s="168"/>
      <c r="D772" s="137"/>
      <c r="E772" s="137"/>
      <c r="F772" s="111"/>
      <c r="G772" s="111"/>
      <c r="H772" s="272"/>
      <c r="I772" s="111"/>
      <c r="J772" s="111"/>
      <c r="K772" s="272"/>
      <c r="L772" s="273"/>
      <c r="M772" s="274"/>
      <c r="N772" s="272"/>
      <c r="O772" s="272"/>
      <c r="P772" s="114"/>
      <c r="Q772" s="114"/>
      <c r="R772" s="114"/>
    </row>
    <row r="773" spans="1:18" ht="81.75">
      <c r="A773" s="222">
        <v>434</v>
      </c>
      <c r="B773" s="254" t="s">
        <v>2155</v>
      </c>
      <c r="C773" s="254" t="s">
        <v>649</v>
      </c>
      <c r="D773" s="254" t="s">
        <v>650</v>
      </c>
      <c r="E773" s="254">
        <v>15</v>
      </c>
      <c r="F773" s="255" t="s">
        <v>731</v>
      </c>
      <c r="G773" s="255"/>
      <c r="H773" s="255"/>
      <c r="I773" s="256" t="s">
        <v>1723</v>
      </c>
      <c r="J773" s="255" t="s">
        <v>1724</v>
      </c>
      <c r="K773" s="250">
        <v>12.68</v>
      </c>
      <c r="L773" s="251">
        <v>12.68</v>
      </c>
      <c r="M773" s="250">
        <v>13.19</v>
      </c>
      <c r="N773" s="290"/>
      <c r="O773" s="250">
        <v>12.68</v>
      </c>
      <c r="P773" s="112">
        <v>1</v>
      </c>
      <c r="Q773" s="113"/>
      <c r="R773" s="113"/>
    </row>
    <row r="774" spans="1:18" ht="21">
      <c r="A774" s="225"/>
      <c r="B774" s="137"/>
      <c r="C774" s="137"/>
      <c r="D774" s="137"/>
      <c r="E774" s="137"/>
      <c r="F774" s="111"/>
      <c r="G774" s="111"/>
      <c r="H774" s="272"/>
      <c r="I774" s="111"/>
      <c r="J774" s="111"/>
      <c r="K774" s="272"/>
      <c r="L774" s="273"/>
      <c r="M774" s="274"/>
      <c r="N774" s="294"/>
      <c r="O774" s="272"/>
      <c r="P774" s="114"/>
      <c r="Q774" s="114"/>
      <c r="R774" s="114"/>
    </row>
    <row r="775" spans="1:18" ht="63">
      <c r="A775" s="226">
        <v>435</v>
      </c>
      <c r="B775" s="101" t="s">
        <v>2156</v>
      </c>
      <c r="C775" s="101" t="s">
        <v>651</v>
      </c>
      <c r="D775" s="101" t="s">
        <v>287</v>
      </c>
      <c r="E775" s="101">
        <v>210</v>
      </c>
      <c r="F775" s="90" t="s">
        <v>797</v>
      </c>
      <c r="G775" s="96" t="s">
        <v>1132</v>
      </c>
      <c r="H775" s="276">
        <v>30</v>
      </c>
      <c r="I775" s="90" t="s">
        <v>1150</v>
      </c>
      <c r="J775" s="90" t="s">
        <v>1124</v>
      </c>
      <c r="K775" s="276">
        <v>9.04</v>
      </c>
      <c r="L775" s="277">
        <v>0.251</v>
      </c>
      <c r="M775" s="278"/>
      <c r="N775" s="282"/>
      <c r="O775" s="276">
        <v>3.01</v>
      </c>
      <c r="P775" s="112">
        <v>1</v>
      </c>
      <c r="Q775" s="113"/>
      <c r="R775" s="113"/>
    </row>
    <row r="776" spans="1:18" ht="21">
      <c r="A776" s="225"/>
      <c r="B776" s="137"/>
      <c r="C776" s="137"/>
      <c r="D776" s="137"/>
      <c r="E776" s="137"/>
      <c r="F776" s="111"/>
      <c r="G776" s="111"/>
      <c r="H776" s="272"/>
      <c r="I776" s="111"/>
      <c r="J776" s="111"/>
      <c r="K776" s="272"/>
      <c r="L776" s="273"/>
      <c r="M776" s="274"/>
      <c r="N776" s="294"/>
      <c r="O776" s="272"/>
      <c r="P776" s="114"/>
      <c r="Q776" s="114"/>
      <c r="R776" s="114"/>
    </row>
    <row r="777" spans="1:18" ht="61.5">
      <c r="A777" s="222">
        <v>436</v>
      </c>
      <c r="B777" s="254" t="s">
        <v>2156</v>
      </c>
      <c r="C777" s="254" t="s">
        <v>651</v>
      </c>
      <c r="D777" s="254" t="s">
        <v>286</v>
      </c>
      <c r="E777" s="254">
        <v>50</v>
      </c>
      <c r="F777" s="255" t="s">
        <v>733</v>
      </c>
      <c r="G777" s="255"/>
      <c r="H777" s="255"/>
      <c r="I777" s="256" t="s">
        <v>1758</v>
      </c>
      <c r="J777" s="255" t="s">
        <v>1724</v>
      </c>
      <c r="K777" s="250">
        <v>7.15</v>
      </c>
      <c r="L777" s="251">
        <v>7.15</v>
      </c>
      <c r="M777" s="250"/>
      <c r="N777" s="290"/>
      <c r="O777" s="250">
        <v>7.15</v>
      </c>
      <c r="P777" s="112">
        <v>1</v>
      </c>
      <c r="Q777" s="113"/>
      <c r="R777" s="113"/>
    </row>
    <row r="778" spans="1:18" ht="21">
      <c r="A778" s="225"/>
      <c r="B778" s="137"/>
      <c r="C778" s="137"/>
      <c r="D778" s="137"/>
      <c r="E778" s="137"/>
      <c r="F778" s="111"/>
      <c r="G778" s="111"/>
      <c r="H778" s="272"/>
      <c r="I778" s="111"/>
      <c r="J778" s="111"/>
      <c r="K778" s="272"/>
      <c r="L778" s="273"/>
      <c r="M778" s="274"/>
      <c r="N778" s="272"/>
      <c r="O778" s="272"/>
      <c r="P778" s="114"/>
      <c r="Q778" s="114"/>
      <c r="R778" s="114"/>
    </row>
    <row r="779" spans="1:18" ht="105">
      <c r="A779" s="226">
        <v>437</v>
      </c>
      <c r="B779" s="101" t="s">
        <v>1296</v>
      </c>
      <c r="C779" s="101" t="s">
        <v>1297</v>
      </c>
      <c r="D779" s="101" t="s">
        <v>1298</v>
      </c>
      <c r="E779" s="101">
        <v>20</v>
      </c>
      <c r="F779" s="90" t="s">
        <v>800</v>
      </c>
      <c r="G779" s="96" t="s">
        <v>801</v>
      </c>
      <c r="H779" s="276">
        <v>1</v>
      </c>
      <c r="I779" s="90" t="s">
        <v>57</v>
      </c>
      <c r="J779" s="90" t="s">
        <v>1124</v>
      </c>
      <c r="K779" s="276">
        <v>11.89</v>
      </c>
      <c r="L779" s="277">
        <v>9.91</v>
      </c>
      <c r="M779" s="278">
        <v>11.9</v>
      </c>
      <c r="N779" s="282"/>
      <c r="O779" s="276">
        <v>11.89</v>
      </c>
      <c r="P779" s="112">
        <v>1</v>
      </c>
      <c r="Q779" s="113"/>
      <c r="R779" s="113"/>
    </row>
    <row r="780" spans="1:18" ht="21">
      <c r="A780" s="225"/>
      <c r="B780" s="137"/>
      <c r="C780" s="137"/>
      <c r="D780" s="137"/>
      <c r="E780" s="137"/>
      <c r="F780" s="111"/>
      <c r="G780" s="111"/>
      <c r="H780" s="272"/>
      <c r="I780" s="111"/>
      <c r="J780" s="111"/>
      <c r="K780" s="272"/>
      <c r="L780" s="273"/>
      <c r="M780" s="274"/>
      <c r="N780" s="272"/>
      <c r="O780" s="272"/>
      <c r="P780" s="114"/>
      <c r="Q780" s="114"/>
      <c r="R780" s="114"/>
    </row>
    <row r="781" spans="1:18" ht="81.75">
      <c r="A781" s="222"/>
      <c r="B781" s="222" t="s">
        <v>960</v>
      </c>
      <c r="C781" s="254"/>
      <c r="D781" s="308" t="s">
        <v>961</v>
      </c>
      <c r="E781" s="254"/>
      <c r="F781" s="255"/>
      <c r="G781" s="255"/>
      <c r="H781" s="255"/>
      <c r="I781" s="256"/>
      <c r="J781" s="255"/>
      <c r="K781" s="250"/>
      <c r="L781" s="251"/>
      <c r="M781" s="250"/>
      <c r="N781" s="290"/>
      <c r="O781" s="250"/>
      <c r="P781" s="112"/>
      <c r="Q781" s="113"/>
      <c r="R781" s="113"/>
    </row>
    <row r="782" spans="1:18" ht="63">
      <c r="A782" s="222">
        <v>439</v>
      </c>
      <c r="B782" s="254" t="s">
        <v>1637</v>
      </c>
      <c r="C782" s="254" t="s">
        <v>257</v>
      </c>
      <c r="D782" s="254" t="s">
        <v>701</v>
      </c>
      <c r="E782" s="254">
        <v>15</v>
      </c>
      <c r="F782" s="255" t="s">
        <v>734</v>
      </c>
      <c r="G782" s="255"/>
      <c r="H782" s="255"/>
      <c r="I782" s="256" t="s">
        <v>2930</v>
      </c>
      <c r="J782" s="255" t="s">
        <v>1724</v>
      </c>
      <c r="K782" s="250">
        <v>11.02</v>
      </c>
      <c r="L782" s="251">
        <v>11.02</v>
      </c>
      <c r="M782" s="250"/>
      <c r="N782" s="290"/>
      <c r="O782" s="250">
        <v>0.11</v>
      </c>
      <c r="P782" s="112">
        <v>1</v>
      </c>
      <c r="Q782" s="113"/>
      <c r="R782" s="113"/>
    </row>
    <row r="783" spans="1:18" ht="21">
      <c r="A783" s="225"/>
      <c r="B783" s="137"/>
      <c r="C783" s="137"/>
      <c r="D783" s="137"/>
      <c r="E783" s="137"/>
      <c r="F783" s="111"/>
      <c r="G783" s="111"/>
      <c r="H783" s="272"/>
      <c r="I783" s="111"/>
      <c r="J783" s="111"/>
      <c r="K783" s="272"/>
      <c r="L783" s="273"/>
      <c r="M783" s="274"/>
      <c r="N783" s="294"/>
      <c r="O783" s="272"/>
      <c r="P783" s="114"/>
      <c r="Q783" s="114"/>
      <c r="R783" s="114"/>
    </row>
    <row r="784" spans="1:18" ht="189">
      <c r="A784" s="222">
        <v>440</v>
      </c>
      <c r="B784" s="254" t="s">
        <v>1637</v>
      </c>
      <c r="C784" s="254" t="s">
        <v>2103</v>
      </c>
      <c r="D784" s="254" t="s">
        <v>892</v>
      </c>
      <c r="E784" s="254">
        <v>10</v>
      </c>
      <c r="F784" s="90" t="s">
        <v>803</v>
      </c>
      <c r="G784" s="96" t="s">
        <v>1152</v>
      </c>
      <c r="H784" s="276">
        <v>1</v>
      </c>
      <c r="I784" s="90" t="s">
        <v>2478</v>
      </c>
      <c r="J784" s="90" t="s">
        <v>1124</v>
      </c>
      <c r="K784" s="276">
        <v>5.89</v>
      </c>
      <c r="L784" s="277">
        <v>4.91</v>
      </c>
      <c r="M784" s="278"/>
      <c r="N784" s="282"/>
      <c r="O784" s="276">
        <v>5.89</v>
      </c>
      <c r="P784" s="112">
        <v>1</v>
      </c>
      <c r="Q784" s="113"/>
      <c r="R784" s="113"/>
    </row>
    <row r="785" spans="1:18" ht="21">
      <c r="A785" s="225"/>
      <c r="B785" s="137"/>
      <c r="C785" s="137"/>
      <c r="D785" s="137"/>
      <c r="E785" s="137"/>
      <c r="F785" s="111"/>
      <c r="G785" s="111"/>
      <c r="H785" s="272"/>
      <c r="I785" s="111"/>
      <c r="J785" s="111"/>
      <c r="K785" s="272"/>
      <c r="L785" s="273"/>
      <c r="M785" s="274"/>
      <c r="N785" s="272"/>
      <c r="O785" s="272"/>
      <c r="P785" s="114"/>
      <c r="Q785" s="114"/>
      <c r="R785" s="114"/>
    </row>
    <row r="786" spans="1:18" ht="21">
      <c r="A786" s="222"/>
      <c r="B786" s="222" t="s">
        <v>2157</v>
      </c>
      <c r="C786" s="254"/>
      <c r="D786" s="308" t="s">
        <v>2158</v>
      </c>
      <c r="E786" s="254"/>
      <c r="F786" s="255"/>
      <c r="G786" s="255"/>
      <c r="H786" s="255"/>
      <c r="I786" s="256"/>
      <c r="J786" s="255"/>
      <c r="K786" s="250"/>
      <c r="L786" s="251"/>
      <c r="M786" s="250"/>
      <c r="N786" s="290"/>
      <c r="O786" s="250"/>
      <c r="P786" s="112"/>
      <c r="Q786" s="113"/>
      <c r="R786" s="113"/>
    </row>
    <row r="787" spans="1:18" ht="84">
      <c r="A787" s="222">
        <v>441</v>
      </c>
      <c r="B787" s="254" t="s">
        <v>2159</v>
      </c>
      <c r="C787" s="254" t="s">
        <v>2160</v>
      </c>
      <c r="D787" s="254" t="s">
        <v>1269</v>
      </c>
      <c r="E787" s="254">
        <v>1200</v>
      </c>
      <c r="F787" s="255" t="s">
        <v>735</v>
      </c>
      <c r="G787" s="255"/>
      <c r="H787" s="255"/>
      <c r="I787" s="256" t="s">
        <v>1723</v>
      </c>
      <c r="J787" s="255" t="s">
        <v>1724</v>
      </c>
      <c r="K787" s="250">
        <v>12.48</v>
      </c>
      <c r="L787" s="251">
        <v>2.496</v>
      </c>
      <c r="M787" s="250">
        <v>13.58</v>
      </c>
      <c r="N787" s="290"/>
      <c r="O787" s="250">
        <v>12.48</v>
      </c>
      <c r="P787" s="112">
        <v>1</v>
      </c>
      <c r="Q787" s="113"/>
      <c r="R787" s="113"/>
    </row>
    <row r="788" spans="1:18" ht="21">
      <c r="A788" s="225"/>
      <c r="B788" s="137"/>
      <c r="C788" s="137"/>
      <c r="D788" s="137"/>
      <c r="E788" s="137"/>
      <c r="F788" s="111"/>
      <c r="G788" s="111"/>
      <c r="H788" s="272"/>
      <c r="I788" s="111"/>
      <c r="J788" s="111"/>
      <c r="K788" s="272"/>
      <c r="L788" s="273"/>
      <c r="M788" s="274"/>
      <c r="N788" s="272"/>
      <c r="O788" s="272"/>
      <c r="P788" s="114"/>
      <c r="Q788" s="114"/>
      <c r="R788" s="114"/>
    </row>
    <row r="789" spans="1:18" ht="84">
      <c r="A789" s="222">
        <v>443</v>
      </c>
      <c r="B789" s="254" t="s">
        <v>2161</v>
      </c>
      <c r="C789" s="254" t="s">
        <v>284</v>
      </c>
      <c r="D789" s="254" t="s">
        <v>285</v>
      </c>
      <c r="E789" s="254">
        <v>50</v>
      </c>
      <c r="F789" s="255" t="s">
        <v>736</v>
      </c>
      <c r="G789" s="255"/>
      <c r="H789" s="255"/>
      <c r="I789" s="256" t="s">
        <v>1723</v>
      </c>
      <c r="J789" s="255" t="s">
        <v>1724</v>
      </c>
      <c r="K789" s="250">
        <v>7.7</v>
      </c>
      <c r="L789" s="251">
        <v>1.54</v>
      </c>
      <c r="M789" s="250">
        <v>8.07</v>
      </c>
      <c r="N789" s="290"/>
      <c r="O789" s="250">
        <v>7.7</v>
      </c>
      <c r="P789" s="112">
        <v>1</v>
      </c>
      <c r="Q789" s="113"/>
      <c r="R789" s="113"/>
    </row>
    <row r="790" spans="1:18" ht="21">
      <c r="A790" s="225"/>
      <c r="B790" s="137"/>
      <c r="C790" s="137"/>
      <c r="D790" s="137"/>
      <c r="E790" s="137"/>
      <c r="F790" s="111"/>
      <c r="G790" s="111"/>
      <c r="H790" s="272"/>
      <c r="I790" s="111"/>
      <c r="J790" s="111"/>
      <c r="K790" s="272"/>
      <c r="L790" s="273"/>
      <c r="M790" s="274"/>
      <c r="N790" s="272"/>
      <c r="O790" s="272"/>
      <c r="P790" s="114"/>
      <c r="Q790" s="114"/>
      <c r="R790" s="114"/>
    </row>
    <row r="791" spans="1:18" ht="84">
      <c r="A791" s="222">
        <v>444</v>
      </c>
      <c r="B791" s="254" t="s">
        <v>2161</v>
      </c>
      <c r="C791" s="254" t="s">
        <v>284</v>
      </c>
      <c r="D791" s="254" t="s">
        <v>661</v>
      </c>
      <c r="E791" s="254">
        <v>30</v>
      </c>
      <c r="F791" s="255" t="s">
        <v>737</v>
      </c>
      <c r="G791" s="255"/>
      <c r="H791" s="255"/>
      <c r="I791" s="256" t="s">
        <v>1723</v>
      </c>
      <c r="J791" s="255" t="s">
        <v>1724</v>
      </c>
      <c r="K791" s="250">
        <v>14.9</v>
      </c>
      <c r="L791" s="251">
        <v>2.98</v>
      </c>
      <c r="M791" s="250">
        <v>16.14</v>
      </c>
      <c r="N791" s="290"/>
      <c r="O791" s="250">
        <v>14.9</v>
      </c>
      <c r="P791" s="112">
        <v>1</v>
      </c>
      <c r="Q791" s="113"/>
      <c r="R791" s="113"/>
    </row>
    <row r="792" spans="1:18" ht="21">
      <c r="A792" s="225"/>
      <c r="B792" s="137"/>
      <c r="C792" s="137"/>
      <c r="D792" s="137"/>
      <c r="E792" s="137"/>
      <c r="F792" s="111"/>
      <c r="G792" s="111"/>
      <c r="H792" s="272"/>
      <c r="I792" s="111"/>
      <c r="J792" s="111"/>
      <c r="K792" s="272"/>
      <c r="L792" s="273"/>
      <c r="M792" s="274"/>
      <c r="N792" s="272"/>
      <c r="O792" s="272"/>
      <c r="P792" s="114"/>
      <c r="Q792" s="114"/>
      <c r="R792" s="114"/>
    </row>
    <row r="793" spans="1:18" ht="63">
      <c r="A793" s="222">
        <v>445</v>
      </c>
      <c r="B793" s="254" t="s">
        <v>2161</v>
      </c>
      <c r="C793" s="254" t="s">
        <v>2314</v>
      </c>
      <c r="D793" s="254" t="s">
        <v>2315</v>
      </c>
      <c r="E793" s="254">
        <v>600</v>
      </c>
      <c r="F793" s="255" t="s">
        <v>738</v>
      </c>
      <c r="G793" s="255"/>
      <c r="H793" s="255"/>
      <c r="I793" s="256" t="s">
        <v>1723</v>
      </c>
      <c r="J793" s="255" t="s">
        <v>1724</v>
      </c>
      <c r="K793" s="250">
        <v>72.8</v>
      </c>
      <c r="L793" s="251">
        <v>2.912</v>
      </c>
      <c r="M793" s="250">
        <v>79.14</v>
      </c>
      <c r="N793" s="290"/>
      <c r="O793" s="250">
        <v>72.8</v>
      </c>
      <c r="P793" s="112">
        <v>1</v>
      </c>
      <c r="Q793" s="113"/>
      <c r="R793" s="113"/>
    </row>
    <row r="794" spans="1:18" ht="21">
      <c r="A794" s="225"/>
      <c r="B794" s="137"/>
      <c r="C794" s="137"/>
      <c r="D794" s="137"/>
      <c r="E794" s="137"/>
      <c r="F794" s="111"/>
      <c r="G794" s="111"/>
      <c r="H794" s="272"/>
      <c r="I794" s="111"/>
      <c r="J794" s="111"/>
      <c r="K794" s="272"/>
      <c r="L794" s="273"/>
      <c r="M794" s="274"/>
      <c r="N794" s="272"/>
      <c r="O794" s="272"/>
      <c r="P794" s="114"/>
      <c r="Q794" s="114"/>
      <c r="R794" s="114"/>
    </row>
    <row r="795" spans="1:18" ht="84">
      <c r="A795" s="226">
        <v>446</v>
      </c>
      <c r="B795" s="101" t="s">
        <v>2162</v>
      </c>
      <c r="C795" s="101" t="s">
        <v>1326</v>
      </c>
      <c r="D795" s="101" t="s">
        <v>1229</v>
      </c>
      <c r="E795" s="101">
        <v>2</v>
      </c>
      <c r="F795" s="90" t="s">
        <v>809</v>
      </c>
      <c r="G795" s="96" t="s">
        <v>1122</v>
      </c>
      <c r="H795" s="276">
        <v>30</v>
      </c>
      <c r="I795" s="90" t="s">
        <v>1153</v>
      </c>
      <c r="J795" s="90" t="s">
        <v>1124</v>
      </c>
      <c r="K795" s="276">
        <v>5.22</v>
      </c>
      <c r="L795" s="277">
        <v>0.145</v>
      </c>
      <c r="M795" s="278">
        <v>5.570000000000001</v>
      </c>
      <c r="N795" s="282"/>
      <c r="O795" s="276">
        <v>5.22</v>
      </c>
      <c r="P795" s="112">
        <v>1</v>
      </c>
      <c r="Q795" s="113"/>
      <c r="R795" s="113"/>
    </row>
    <row r="796" spans="1:18" ht="21">
      <c r="A796" s="225"/>
      <c r="B796" s="137"/>
      <c r="C796" s="137"/>
      <c r="D796" s="137"/>
      <c r="E796" s="137"/>
      <c r="F796" s="111"/>
      <c r="G796" s="111"/>
      <c r="H796" s="272"/>
      <c r="I796" s="111"/>
      <c r="J796" s="111"/>
      <c r="K796" s="272"/>
      <c r="L796" s="273"/>
      <c r="M796" s="274"/>
      <c r="N796" s="272"/>
      <c r="O796" s="272"/>
      <c r="P796" s="114"/>
      <c r="Q796" s="114"/>
      <c r="R796" s="114"/>
    </row>
    <row r="797" spans="1:18" ht="126">
      <c r="A797" s="226">
        <v>447</v>
      </c>
      <c r="B797" s="101" t="s">
        <v>2162</v>
      </c>
      <c r="C797" s="101" t="s">
        <v>141</v>
      </c>
      <c r="D797" s="101" t="s">
        <v>1230</v>
      </c>
      <c r="E797" s="101">
        <v>2</v>
      </c>
      <c r="F797" s="90" t="s">
        <v>810</v>
      </c>
      <c r="G797" s="96" t="s">
        <v>2476</v>
      </c>
      <c r="H797" s="276">
        <v>50</v>
      </c>
      <c r="I797" s="90" t="s">
        <v>1150</v>
      </c>
      <c r="J797" s="90" t="s">
        <v>1124</v>
      </c>
      <c r="K797" s="276">
        <v>4.9</v>
      </c>
      <c r="L797" s="277">
        <v>0.0816</v>
      </c>
      <c r="M797" s="278">
        <v>7.26</v>
      </c>
      <c r="N797" s="282"/>
      <c r="O797" s="278">
        <v>4.9</v>
      </c>
      <c r="P797" s="112">
        <v>1</v>
      </c>
      <c r="Q797" s="113"/>
      <c r="R797" s="113"/>
    </row>
    <row r="798" spans="1:18" ht="21">
      <c r="A798" s="225"/>
      <c r="B798" s="137"/>
      <c r="C798" s="137"/>
      <c r="D798" s="137"/>
      <c r="E798" s="137"/>
      <c r="F798" s="111"/>
      <c r="G798" s="111"/>
      <c r="H798" s="272"/>
      <c r="I798" s="111"/>
      <c r="J798" s="111"/>
      <c r="K798" s="272"/>
      <c r="L798" s="273"/>
      <c r="M798" s="274"/>
      <c r="N798" s="272"/>
      <c r="O798" s="272"/>
      <c r="P798" s="114"/>
      <c r="Q798" s="114"/>
      <c r="R798" s="114"/>
    </row>
    <row r="799" spans="1:18" ht="21">
      <c r="A799" s="222"/>
      <c r="B799" s="254"/>
      <c r="C799" s="254"/>
      <c r="D799" s="308" t="s">
        <v>425</v>
      </c>
      <c r="E799" s="254"/>
      <c r="F799" s="255"/>
      <c r="G799" s="255"/>
      <c r="H799" s="255"/>
      <c r="I799" s="256"/>
      <c r="J799" s="255"/>
      <c r="K799" s="250"/>
      <c r="L799" s="251"/>
      <c r="M799" s="250"/>
      <c r="N799" s="290"/>
      <c r="O799" s="250"/>
      <c r="P799" s="112"/>
      <c r="Q799" s="113"/>
      <c r="R799" s="113"/>
    </row>
    <row r="800" spans="1:18" ht="81.75">
      <c r="A800" s="222">
        <v>448</v>
      </c>
      <c r="B800" s="254" t="s">
        <v>2203</v>
      </c>
      <c r="C800" s="104" t="s">
        <v>2201</v>
      </c>
      <c r="D800" s="104" t="s">
        <v>2202</v>
      </c>
      <c r="E800" s="254">
        <v>1000</v>
      </c>
      <c r="F800" s="255" t="s">
        <v>741</v>
      </c>
      <c r="G800" s="255"/>
      <c r="H800" s="255"/>
      <c r="I800" s="256" t="s">
        <v>1723</v>
      </c>
      <c r="J800" s="255" t="s">
        <v>1724</v>
      </c>
      <c r="K800" s="250">
        <v>17.16</v>
      </c>
      <c r="L800" s="251">
        <v>17.16</v>
      </c>
      <c r="M800" s="250">
        <v>22.91</v>
      </c>
      <c r="N800" s="290">
        <v>22.91</v>
      </c>
      <c r="O800" s="250">
        <v>17.16</v>
      </c>
      <c r="P800" s="112">
        <v>1</v>
      </c>
      <c r="Q800" s="113"/>
      <c r="R800" s="113"/>
    </row>
    <row r="801" spans="1:18" ht="21">
      <c r="A801" s="225"/>
      <c r="B801" s="137"/>
      <c r="C801" s="143"/>
      <c r="D801" s="143"/>
      <c r="E801" s="137"/>
      <c r="F801" s="111"/>
      <c r="G801" s="111"/>
      <c r="H801" s="272"/>
      <c r="I801" s="111"/>
      <c r="J801" s="111"/>
      <c r="K801" s="272"/>
      <c r="L801" s="273"/>
      <c r="M801" s="274"/>
      <c r="N801" s="272"/>
      <c r="O801" s="272"/>
      <c r="P801" s="114"/>
      <c r="Q801" s="114"/>
      <c r="R801" s="114"/>
    </row>
    <row r="802" spans="1:18" ht="84">
      <c r="A802" s="222">
        <v>449</v>
      </c>
      <c r="B802" s="254" t="s">
        <v>1232</v>
      </c>
      <c r="C802" s="279" t="s">
        <v>1231</v>
      </c>
      <c r="D802" s="279" t="s">
        <v>1233</v>
      </c>
      <c r="E802" s="254">
        <v>400</v>
      </c>
      <c r="F802" s="96" t="s">
        <v>2546</v>
      </c>
      <c r="G802" s="96"/>
      <c r="H802" s="96"/>
      <c r="I802" s="96" t="s">
        <v>157</v>
      </c>
      <c r="J802" s="279" t="s">
        <v>147</v>
      </c>
      <c r="K802" s="279">
        <v>542.54</v>
      </c>
      <c r="L802" s="281">
        <f>K802</f>
        <v>542.54</v>
      </c>
      <c r="M802" s="280">
        <v>568.8</v>
      </c>
      <c r="N802" s="452">
        <v>568.8</v>
      </c>
      <c r="O802" s="280">
        <v>542.54</v>
      </c>
      <c r="P802" s="112">
        <v>1</v>
      </c>
      <c r="Q802" s="113"/>
      <c r="R802" s="113"/>
    </row>
    <row r="803" spans="1:18" ht="21">
      <c r="A803" s="225"/>
      <c r="B803" s="137"/>
      <c r="C803" s="272"/>
      <c r="D803" s="272"/>
      <c r="E803" s="137"/>
      <c r="F803" s="111"/>
      <c r="G803" s="111"/>
      <c r="H803" s="111"/>
      <c r="I803" s="111"/>
      <c r="J803" s="272"/>
      <c r="K803" s="272"/>
      <c r="L803" s="273"/>
      <c r="M803" s="274"/>
      <c r="N803" s="274"/>
      <c r="O803" s="274"/>
      <c r="P803" s="114"/>
      <c r="Q803" s="114"/>
      <c r="R803" s="114"/>
    </row>
    <row r="804" spans="1:18" ht="21">
      <c r="A804" s="222"/>
      <c r="B804" s="222" t="s">
        <v>2115</v>
      </c>
      <c r="C804" s="254"/>
      <c r="D804" s="308" t="s">
        <v>2116</v>
      </c>
      <c r="E804" s="254"/>
      <c r="F804" s="255"/>
      <c r="G804" s="255"/>
      <c r="H804" s="255"/>
      <c r="I804" s="256"/>
      <c r="J804" s="255"/>
      <c r="K804" s="250"/>
      <c r="L804" s="251"/>
      <c r="M804" s="250"/>
      <c r="N804" s="290"/>
      <c r="O804" s="250"/>
      <c r="P804" s="112"/>
      <c r="Q804" s="113"/>
      <c r="R804" s="113"/>
    </row>
    <row r="805" spans="1:18" ht="105">
      <c r="A805" s="222">
        <v>450</v>
      </c>
      <c r="B805" s="254" t="s">
        <v>2117</v>
      </c>
      <c r="C805" s="254" t="s">
        <v>890</v>
      </c>
      <c r="D805" s="254" t="s">
        <v>2998</v>
      </c>
      <c r="E805" s="254">
        <v>60</v>
      </c>
      <c r="F805" s="96" t="s">
        <v>2547</v>
      </c>
      <c r="G805" s="96"/>
      <c r="H805" s="96"/>
      <c r="I805" s="96" t="s">
        <v>2548</v>
      </c>
      <c r="J805" s="279" t="s">
        <v>147</v>
      </c>
      <c r="K805" s="279">
        <v>202.98</v>
      </c>
      <c r="L805" s="281">
        <f>K805</f>
        <v>202.98</v>
      </c>
      <c r="M805" s="279">
        <v>208.35</v>
      </c>
      <c r="N805" s="295"/>
      <c r="O805" s="279">
        <v>202.98</v>
      </c>
      <c r="P805" s="112">
        <v>1</v>
      </c>
      <c r="Q805" s="113"/>
      <c r="R805" s="113"/>
    </row>
    <row r="806" spans="1:18" ht="21">
      <c r="A806" s="225"/>
      <c r="B806" s="137"/>
      <c r="C806" s="137"/>
      <c r="D806" s="137"/>
      <c r="E806" s="137"/>
      <c r="F806" s="111"/>
      <c r="G806" s="111"/>
      <c r="H806" s="272"/>
      <c r="I806" s="111"/>
      <c r="J806" s="111"/>
      <c r="K806" s="272"/>
      <c r="L806" s="273"/>
      <c r="M806" s="274"/>
      <c r="N806" s="272"/>
      <c r="O806" s="272"/>
      <c r="P806" s="114"/>
      <c r="Q806" s="114"/>
      <c r="R806" s="114"/>
    </row>
    <row r="807" spans="1:18" ht="126">
      <c r="A807" s="222">
        <v>451</v>
      </c>
      <c r="B807" s="254" t="s">
        <v>891</v>
      </c>
      <c r="C807" s="254" t="s">
        <v>2999</v>
      </c>
      <c r="D807" s="254" t="s">
        <v>1208</v>
      </c>
      <c r="E807" s="254">
        <v>200</v>
      </c>
      <c r="F807" s="96" t="s">
        <v>2549</v>
      </c>
      <c r="G807" s="96"/>
      <c r="H807" s="96"/>
      <c r="I807" s="96" t="s">
        <v>155</v>
      </c>
      <c r="J807" s="279" t="s">
        <v>147</v>
      </c>
      <c r="K807" s="279">
        <v>92.75</v>
      </c>
      <c r="L807" s="281">
        <f>K807/10</f>
        <v>9.275</v>
      </c>
      <c r="M807" s="279" t="s">
        <v>162</v>
      </c>
      <c r="N807" s="295"/>
      <c r="O807" s="279">
        <v>92.75</v>
      </c>
      <c r="P807" s="112">
        <v>1</v>
      </c>
      <c r="Q807" s="113"/>
      <c r="R807" s="113"/>
    </row>
    <row r="808" spans="1:18" ht="21">
      <c r="A808" s="225"/>
      <c r="B808" s="137"/>
      <c r="C808" s="137"/>
      <c r="D808" s="137"/>
      <c r="E808" s="137"/>
      <c r="F808" s="111"/>
      <c r="G808" s="111"/>
      <c r="H808" s="111"/>
      <c r="I808" s="111"/>
      <c r="J808" s="272"/>
      <c r="K808" s="272"/>
      <c r="L808" s="273"/>
      <c r="M808" s="272"/>
      <c r="N808" s="272"/>
      <c r="O808" s="272"/>
      <c r="P808" s="114"/>
      <c r="Q808" s="114"/>
      <c r="R808" s="114"/>
    </row>
    <row r="809" spans="1:18" ht="81.75">
      <c r="A809" s="222">
        <v>453</v>
      </c>
      <c r="B809" s="254" t="s">
        <v>839</v>
      </c>
      <c r="C809" s="254" t="s">
        <v>1209</v>
      </c>
      <c r="D809" s="254" t="s">
        <v>2149</v>
      </c>
      <c r="E809" s="254">
        <v>800</v>
      </c>
      <c r="F809" s="255" t="s">
        <v>744</v>
      </c>
      <c r="G809" s="255"/>
      <c r="H809" s="255"/>
      <c r="I809" s="256" t="s">
        <v>1723</v>
      </c>
      <c r="J809" s="255" t="s">
        <v>1724</v>
      </c>
      <c r="K809" s="250">
        <v>43.6</v>
      </c>
      <c r="L809" s="251">
        <v>0.872</v>
      </c>
      <c r="M809" s="250">
        <v>47.5</v>
      </c>
      <c r="N809" s="290"/>
      <c r="O809" s="250">
        <v>43.6</v>
      </c>
      <c r="P809" s="112">
        <v>1</v>
      </c>
      <c r="Q809" s="113"/>
      <c r="R809" s="113"/>
    </row>
    <row r="810" spans="1:18" ht="21">
      <c r="A810" s="225"/>
      <c r="B810" s="137"/>
      <c r="C810" s="137"/>
      <c r="D810" s="137"/>
      <c r="E810" s="137"/>
      <c r="F810" s="111"/>
      <c r="G810" s="111"/>
      <c r="H810" s="272"/>
      <c r="I810" s="111"/>
      <c r="J810" s="111"/>
      <c r="K810" s="272"/>
      <c r="L810" s="273"/>
      <c r="M810" s="274"/>
      <c r="N810" s="272"/>
      <c r="O810" s="272"/>
      <c r="P810" s="114"/>
      <c r="Q810" s="114"/>
      <c r="R810" s="114"/>
    </row>
    <row r="811" spans="1:18" ht="105">
      <c r="A811" s="226">
        <v>454</v>
      </c>
      <c r="B811" s="101" t="s">
        <v>840</v>
      </c>
      <c r="C811" s="101" t="s">
        <v>2150</v>
      </c>
      <c r="D811" s="101" t="s">
        <v>2702</v>
      </c>
      <c r="E811" s="101">
        <v>40</v>
      </c>
      <c r="F811" s="90" t="s">
        <v>817</v>
      </c>
      <c r="G811" s="96" t="s">
        <v>1122</v>
      </c>
      <c r="H811" s="276">
        <v>5</v>
      </c>
      <c r="I811" s="90" t="s">
        <v>1148</v>
      </c>
      <c r="J811" s="90" t="s">
        <v>1124</v>
      </c>
      <c r="K811" s="276">
        <v>40.32</v>
      </c>
      <c r="L811" s="277">
        <v>6.72</v>
      </c>
      <c r="M811" s="278">
        <v>41.83</v>
      </c>
      <c r="N811" s="282" t="s">
        <v>816</v>
      </c>
      <c r="O811" s="276">
        <v>40.32</v>
      </c>
      <c r="P811" s="112">
        <v>1</v>
      </c>
      <c r="Q811" s="113"/>
      <c r="R811" s="113"/>
    </row>
    <row r="812" spans="1:18" ht="21">
      <c r="A812" s="225"/>
      <c r="B812" s="137"/>
      <c r="C812" s="137"/>
      <c r="D812" s="137"/>
      <c r="E812" s="137"/>
      <c r="F812" s="111"/>
      <c r="G812" s="111"/>
      <c r="H812" s="272"/>
      <c r="I812" s="111"/>
      <c r="J812" s="111"/>
      <c r="K812" s="272"/>
      <c r="L812" s="273"/>
      <c r="M812" s="274"/>
      <c r="N812" s="272"/>
      <c r="O812" s="272"/>
      <c r="P812" s="114"/>
      <c r="Q812" s="114"/>
      <c r="R812" s="114"/>
    </row>
    <row r="813" spans="1:18" ht="147">
      <c r="A813" s="226">
        <v>455</v>
      </c>
      <c r="B813" s="101" t="s">
        <v>840</v>
      </c>
      <c r="C813" s="101" t="s">
        <v>2845</v>
      </c>
      <c r="D813" s="101" t="s">
        <v>2195</v>
      </c>
      <c r="E813" s="101">
        <v>1600</v>
      </c>
      <c r="F813" s="90" t="s">
        <v>818</v>
      </c>
      <c r="G813" s="96" t="s">
        <v>59</v>
      </c>
      <c r="H813" s="276">
        <v>1</v>
      </c>
      <c r="I813" s="90" t="s">
        <v>819</v>
      </c>
      <c r="J813" s="90" t="s">
        <v>1124</v>
      </c>
      <c r="K813" s="276">
        <v>1.58</v>
      </c>
      <c r="L813" s="277">
        <v>1.32</v>
      </c>
      <c r="M813" s="278">
        <v>2.52</v>
      </c>
      <c r="N813" s="282"/>
      <c r="O813" s="276">
        <v>1.58</v>
      </c>
      <c r="P813" s="112">
        <v>1</v>
      </c>
      <c r="Q813" s="113"/>
      <c r="R813" s="113"/>
    </row>
    <row r="814" spans="1:18" ht="21">
      <c r="A814" s="231"/>
      <c r="B814" s="330"/>
      <c r="C814" s="330"/>
      <c r="D814" s="330"/>
      <c r="E814" s="330"/>
      <c r="F814" s="330"/>
      <c r="G814" s="111"/>
      <c r="H814" s="272"/>
      <c r="I814" s="331"/>
      <c r="J814" s="331"/>
      <c r="K814" s="332"/>
      <c r="L814" s="333"/>
      <c r="M814" s="333"/>
      <c r="N814" s="333"/>
      <c r="O814" s="333"/>
      <c r="P814" s="114"/>
      <c r="Q814" s="114"/>
      <c r="R814" s="114"/>
    </row>
    <row r="815" spans="1:18" ht="147">
      <c r="A815" s="226">
        <v>456</v>
      </c>
      <c r="B815" s="101" t="s">
        <v>840</v>
      </c>
      <c r="C815" s="101" t="s">
        <v>2845</v>
      </c>
      <c r="D815" s="101" t="s">
        <v>2196</v>
      </c>
      <c r="E815" s="101">
        <v>100</v>
      </c>
      <c r="F815" s="90" t="s">
        <v>820</v>
      </c>
      <c r="G815" s="96" t="s">
        <v>59</v>
      </c>
      <c r="H815" s="276">
        <v>1</v>
      </c>
      <c r="I815" s="90" t="s">
        <v>819</v>
      </c>
      <c r="J815" s="90" t="s">
        <v>1124</v>
      </c>
      <c r="K815" s="276">
        <v>5.29</v>
      </c>
      <c r="L815" s="277">
        <v>4.41</v>
      </c>
      <c r="M815" s="278">
        <v>6.320000000000001</v>
      </c>
      <c r="N815" s="282"/>
      <c r="O815" s="276">
        <v>5.29</v>
      </c>
      <c r="P815" s="112">
        <v>1</v>
      </c>
      <c r="Q815" s="113"/>
      <c r="R815" s="113"/>
    </row>
    <row r="816" spans="1:18" ht="21">
      <c r="A816" s="231"/>
      <c r="B816" s="330"/>
      <c r="C816" s="330"/>
      <c r="D816" s="330"/>
      <c r="E816" s="330"/>
      <c r="F816" s="330"/>
      <c r="G816" s="111"/>
      <c r="H816" s="272"/>
      <c r="I816" s="331"/>
      <c r="J816" s="331"/>
      <c r="K816" s="333"/>
      <c r="L816" s="333"/>
      <c r="M816" s="333"/>
      <c r="N816" s="333"/>
      <c r="O816" s="333"/>
      <c r="P816" s="114"/>
      <c r="Q816" s="114"/>
      <c r="R816" s="114"/>
    </row>
    <row r="817" spans="1:18" ht="81">
      <c r="A817" s="229">
        <v>457</v>
      </c>
      <c r="B817" s="316" t="s">
        <v>840</v>
      </c>
      <c r="C817" s="316" t="s">
        <v>2636</v>
      </c>
      <c r="D817" s="316" t="s">
        <v>80</v>
      </c>
      <c r="E817" s="316">
        <v>15</v>
      </c>
      <c r="F817" s="317" t="s">
        <v>80</v>
      </c>
      <c r="G817" s="317"/>
      <c r="H817" s="317"/>
      <c r="I817" s="318" t="s">
        <v>178</v>
      </c>
      <c r="J817" s="317" t="s">
        <v>179</v>
      </c>
      <c r="K817" s="319">
        <v>2.38</v>
      </c>
      <c r="L817" s="320">
        <v>2.38</v>
      </c>
      <c r="M817" s="319">
        <v>2.46</v>
      </c>
      <c r="N817" s="321">
        <v>2.46</v>
      </c>
      <c r="O817" s="322">
        <v>2.38</v>
      </c>
      <c r="P817" s="125">
        <v>1</v>
      </c>
      <c r="Q817" s="126"/>
      <c r="R817" s="126"/>
    </row>
    <row r="818" spans="1:18" ht="21">
      <c r="A818" s="231"/>
      <c r="B818" s="330"/>
      <c r="C818" s="330"/>
      <c r="D818" s="330"/>
      <c r="E818" s="330"/>
      <c r="F818" s="330"/>
      <c r="G818" s="111"/>
      <c r="H818" s="272"/>
      <c r="I818" s="331"/>
      <c r="J818" s="331"/>
      <c r="K818" s="332"/>
      <c r="L818" s="333"/>
      <c r="M818" s="333"/>
      <c r="N818" s="333"/>
      <c r="O818" s="333"/>
      <c r="P818" s="114"/>
      <c r="Q818" s="114"/>
      <c r="R818" s="114"/>
    </row>
    <row r="819" spans="1:18" ht="84">
      <c r="A819" s="222">
        <v>458</v>
      </c>
      <c r="B819" s="254" t="s">
        <v>2275</v>
      </c>
      <c r="C819" s="254" t="s">
        <v>915</v>
      </c>
      <c r="D819" s="254" t="s">
        <v>916</v>
      </c>
      <c r="E819" s="444">
        <v>200</v>
      </c>
      <c r="F819" s="255" t="s">
        <v>746</v>
      </c>
      <c r="G819" s="255"/>
      <c r="H819" s="255"/>
      <c r="I819" s="256" t="s">
        <v>1723</v>
      </c>
      <c r="J819" s="255" t="s">
        <v>1724</v>
      </c>
      <c r="K819" s="250">
        <v>0.99</v>
      </c>
      <c r="L819" s="251">
        <v>0.99</v>
      </c>
      <c r="M819" s="250">
        <v>1.07</v>
      </c>
      <c r="N819" s="290"/>
      <c r="O819" s="250">
        <v>99</v>
      </c>
      <c r="P819" s="112">
        <v>1</v>
      </c>
      <c r="Q819" s="113"/>
      <c r="R819" s="113"/>
    </row>
    <row r="820" spans="1:18" ht="21">
      <c r="A820" s="225"/>
      <c r="B820" s="137"/>
      <c r="C820" s="137"/>
      <c r="D820" s="137"/>
      <c r="E820" s="446"/>
      <c r="F820" s="111"/>
      <c r="G820" s="111"/>
      <c r="H820" s="272"/>
      <c r="I820" s="111"/>
      <c r="J820" s="111"/>
      <c r="K820" s="272"/>
      <c r="L820" s="273"/>
      <c r="M820" s="274"/>
      <c r="N820" s="272"/>
      <c r="O820" s="272"/>
      <c r="P820" s="114"/>
      <c r="Q820" s="114"/>
      <c r="R820" s="114"/>
    </row>
    <row r="821" spans="1:18" ht="105">
      <c r="A821" s="222">
        <v>459</v>
      </c>
      <c r="B821" s="254" t="s">
        <v>2275</v>
      </c>
      <c r="C821" s="254" t="s">
        <v>915</v>
      </c>
      <c r="D821" s="254" t="s">
        <v>994</v>
      </c>
      <c r="E821" s="254">
        <v>200</v>
      </c>
      <c r="F821" s="96" t="s">
        <v>2553</v>
      </c>
      <c r="G821" s="96"/>
      <c r="H821" s="96"/>
      <c r="I821" s="96" t="s">
        <v>157</v>
      </c>
      <c r="J821" s="279" t="s">
        <v>147</v>
      </c>
      <c r="K821" s="279">
        <v>5.99</v>
      </c>
      <c r="L821" s="281">
        <f>K821/10</f>
        <v>0.599</v>
      </c>
      <c r="M821" s="279">
        <v>7.19</v>
      </c>
      <c r="N821" s="295"/>
      <c r="O821" s="279">
        <v>5.99</v>
      </c>
      <c r="P821" s="112">
        <v>1</v>
      </c>
      <c r="Q821" s="113"/>
      <c r="R821" s="113"/>
    </row>
    <row r="822" spans="1:18" ht="21">
      <c r="A822" s="225"/>
      <c r="B822" s="137"/>
      <c r="C822" s="137"/>
      <c r="D822" s="137"/>
      <c r="E822" s="137"/>
      <c r="F822" s="111"/>
      <c r="G822" s="111"/>
      <c r="H822" s="111"/>
      <c r="I822" s="111"/>
      <c r="J822" s="272"/>
      <c r="K822" s="272"/>
      <c r="L822" s="273"/>
      <c r="M822" s="272"/>
      <c r="N822" s="272"/>
      <c r="O822" s="272"/>
      <c r="P822" s="114"/>
      <c r="Q822" s="114"/>
      <c r="R822" s="114"/>
    </row>
    <row r="823" spans="1:18" ht="126">
      <c r="A823" s="222">
        <v>460</v>
      </c>
      <c r="B823" s="254" t="s">
        <v>2275</v>
      </c>
      <c r="C823" s="254" t="s">
        <v>915</v>
      </c>
      <c r="D823" s="254" t="s">
        <v>678</v>
      </c>
      <c r="E823" s="254">
        <v>600</v>
      </c>
      <c r="F823" s="96" t="s">
        <v>2554</v>
      </c>
      <c r="G823" s="96"/>
      <c r="H823" s="96"/>
      <c r="I823" s="96" t="s">
        <v>157</v>
      </c>
      <c r="J823" s="279" t="s">
        <v>147</v>
      </c>
      <c r="K823" s="280">
        <v>195.6</v>
      </c>
      <c r="L823" s="281">
        <f>K823/100</f>
        <v>1.956</v>
      </c>
      <c r="M823" s="279">
        <v>214.72</v>
      </c>
      <c r="N823" s="295"/>
      <c r="O823" s="279">
        <v>19.56</v>
      </c>
      <c r="P823" s="112">
        <v>1</v>
      </c>
      <c r="Q823" s="113"/>
      <c r="R823" s="113"/>
    </row>
    <row r="824" spans="1:18" ht="21">
      <c r="A824" s="225"/>
      <c r="B824" s="137"/>
      <c r="C824" s="137"/>
      <c r="D824" s="137"/>
      <c r="E824" s="137"/>
      <c r="F824" s="111"/>
      <c r="G824" s="111"/>
      <c r="H824" s="272"/>
      <c r="I824" s="111"/>
      <c r="J824" s="111"/>
      <c r="K824" s="272"/>
      <c r="L824" s="273"/>
      <c r="M824" s="274"/>
      <c r="N824" s="272"/>
      <c r="O824" s="272"/>
      <c r="P824" s="114"/>
      <c r="Q824" s="114"/>
      <c r="R824" s="114"/>
    </row>
    <row r="825" spans="1:18" ht="63">
      <c r="A825" s="226">
        <v>461</v>
      </c>
      <c r="B825" s="101" t="s">
        <v>2275</v>
      </c>
      <c r="C825" s="101" t="s">
        <v>915</v>
      </c>
      <c r="D825" s="101" t="s">
        <v>1001</v>
      </c>
      <c r="E825" s="101">
        <v>60</v>
      </c>
      <c r="F825" s="90" t="s">
        <v>825</v>
      </c>
      <c r="G825" s="96" t="s">
        <v>1157</v>
      </c>
      <c r="H825" s="276">
        <v>1</v>
      </c>
      <c r="I825" s="90" t="s">
        <v>2474</v>
      </c>
      <c r="J825" s="90" t="s">
        <v>1124</v>
      </c>
      <c r="K825" s="276">
        <v>4.93</v>
      </c>
      <c r="L825" s="277">
        <v>4.11</v>
      </c>
      <c r="M825" s="278"/>
      <c r="N825" s="282"/>
      <c r="O825" s="276">
        <v>4.93</v>
      </c>
      <c r="P825" s="112">
        <v>1</v>
      </c>
      <c r="Q825" s="113"/>
      <c r="R825" s="113"/>
    </row>
    <row r="826" spans="1:18" ht="21">
      <c r="A826" s="225"/>
      <c r="B826" s="137"/>
      <c r="C826" s="137"/>
      <c r="D826" s="137"/>
      <c r="E826" s="137"/>
      <c r="F826" s="111"/>
      <c r="G826" s="111"/>
      <c r="H826" s="272"/>
      <c r="I826" s="111"/>
      <c r="J826" s="111"/>
      <c r="K826" s="272"/>
      <c r="L826" s="273"/>
      <c r="M826" s="274"/>
      <c r="N826" s="294"/>
      <c r="O826" s="272"/>
      <c r="P826" s="114"/>
      <c r="Q826" s="114"/>
      <c r="R826" s="114"/>
    </row>
    <row r="827" spans="1:18" ht="84">
      <c r="A827" s="222">
        <v>462</v>
      </c>
      <c r="B827" s="254" t="s">
        <v>2275</v>
      </c>
      <c r="C827" s="254" t="s">
        <v>2345</v>
      </c>
      <c r="D827" s="254" t="s">
        <v>2344</v>
      </c>
      <c r="E827" s="254">
        <v>15</v>
      </c>
      <c r="F827" s="255" t="s">
        <v>749</v>
      </c>
      <c r="G827" s="255"/>
      <c r="H827" s="255"/>
      <c r="I827" s="256" t="s">
        <v>1723</v>
      </c>
      <c r="J827" s="255" t="s">
        <v>1724</v>
      </c>
      <c r="K827" s="250">
        <v>18.02</v>
      </c>
      <c r="L827" s="251">
        <v>3.604</v>
      </c>
      <c r="M827" s="250">
        <v>19.98</v>
      </c>
      <c r="N827" s="290"/>
      <c r="O827" s="250">
        <v>18.02</v>
      </c>
      <c r="P827" s="112">
        <v>1</v>
      </c>
      <c r="Q827" s="113"/>
      <c r="R827" s="113"/>
    </row>
    <row r="828" spans="1:18" ht="21">
      <c r="A828" s="225"/>
      <c r="B828" s="137"/>
      <c r="C828" s="137"/>
      <c r="D828" s="137"/>
      <c r="E828" s="137"/>
      <c r="F828" s="111"/>
      <c r="G828" s="111"/>
      <c r="H828" s="272"/>
      <c r="I828" s="111"/>
      <c r="J828" s="111"/>
      <c r="K828" s="272"/>
      <c r="L828" s="273"/>
      <c r="M828" s="274"/>
      <c r="N828" s="272"/>
      <c r="O828" s="272"/>
      <c r="P828" s="114"/>
      <c r="Q828" s="114"/>
      <c r="R828" s="114"/>
    </row>
    <row r="829" spans="1:18" ht="126">
      <c r="A829" s="226">
        <v>464</v>
      </c>
      <c r="B829" s="101" t="s">
        <v>2275</v>
      </c>
      <c r="C829" s="101" t="s">
        <v>992</v>
      </c>
      <c r="D829" s="101" t="s">
        <v>2122</v>
      </c>
      <c r="E829" s="101">
        <v>700</v>
      </c>
      <c r="F829" s="90" t="s">
        <v>828</v>
      </c>
      <c r="G829" s="96" t="s">
        <v>829</v>
      </c>
      <c r="H829" s="276">
        <v>1</v>
      </c>
      <c r="I829" s="90" t="s">
        <v>830</v>
      </c>
      <c r="J829" s="90" t="s">
        <v>1124</v>
      </c>
      <c r="K829" s="276">
        <v>2.54</v>
      </c>
      <c r="L829" s="277">
        <v>2.12</v>
      </c>
      <c r="M829" s="278">
        <v>2.7336</v>
      </c>
      <c r="N829" s="282"/>
      <c r="O829" s="276">
        <v>2.54</v>
      </c>
      <c r="P829" s="112">
        <v>1</v>
      </c>
      <c r="Q829" s="113"/>
      <c r="R829" s="113"/>
    </row>
    <row r="830" spans="1:18" ht="21">
      <c r="A830" s="225"/>
      <c r="B830" s="137"/>
      <c r="C830" s="137"/>
      <c r="D830" s="137"/>
      <c r="E830" s="137"/>
      <c r="F830" s="111"/>
      <c r="G830" s="111"/>
      <c r="H830" s="272"/>
      <c r="I830" s="111"/>
      <c r="J830" s="111"/>
      <c r="K830" s="272"/>
      <c r="L830" s="273"/>
      <c r="M830" s="274"/>
      <c r="N830" s="294"/>
      <c r="O830" s="272"/>
      <c r="P830" s="114"/>
      <c r="Q830" s="114"/>
      <c r="R830" s="114"/>
    </row>
    <row r="831" spans="1:18" ht="21">
      <c r="A831" s="222"/>
      <c r="B831" s="222" t="s">
        <v>2276</v>
      </c>
      <c r="C831" s="254"/>
      <c r="D831" s="308" t="s">
        <v>1086</v>
      </c>
      <c r="E831" s="254"/>
      <c r="F831" s="255"/>
      <c r="G831" s="255"/>
      <c r="H831" s="255"/>
      <c r="I831" s="256"/>
      <c r="J831" s="255"/>
      <c r="K831" s="250"/>
      <c r="L831" s="251"/>
      <c r="M831" s="250"/>
      <c r="N831" s="290"/>
      <c r="O831" s="250"/>
      <c r="P831" s="112"/>
      <c r="Q831" s="113"/>
      <c r="R831" s="113"/>
    </row>
    <row r="832" spans="1:18" ht="84">
      <c r="A832" s="222">
        <v>466</v>
      </c>
      <c r="B832" s="254" t="s">
        <v>1087</v>
      </c>
      <c r="C832" s="254" t="s">
        <v>2269</v>
      </c>
      <c r="D832" s="254" t="s">
        <v>2270</v>
      </c>
      <c r="E832" s="444">
        <v>11000</v>
      </c>
      <c r="F832" s="255" t="s">
        <v>752</v>
      </c>
      <c r="G832" s="255"/>
      <c r="H832" s="255"/>
      <c r="I832" s="256" t="s">
        <v>1723</v>
      </c>
      <c r="J832" s="255" t="s">
        <v>1724</v>
      </c>
      <c r="K832" s="250">
        <v>14.4</v>
      </c>
      <c r="L832" s="251">
        <v>1.44</v>
      </c>
      <c r="M832" s="250">
        <v>14.47</v>
      </c>
      <c r="N832" s="290">
        <v>14.48</v>
      </c>
      <c r="O832" s="250">
        <v>14.4</v>
      </c>
      <c r="P832" s="112">
        <v>1</v>
      </c>
      <c r="Q832" s="113"/>
      <c r="R832" s="113"/>
    </row>
    <row r="833" spans="1:18" ht="21">
      <c r="A833" s="225"/>
      <c r="B833" s="137"/>
      <c r="C833" s="137"/>
      <c r="D833" s="137"/>
      <c r="E833" s="446"/>
      <c r="F833" s="296"/>
      <c r="G833" s="296"/>
      <c r="H833" s="296"/>
      <c r="I833" s="297"/>
      <c r="J833" s="296"/>
      <c r="K833" s="292"/>
      <c r="L833" s="298"/>
      <c r="M833" s="292"/>
      <c r="N833" s="299"/>
      <c r="O833" s="292"/>
      <c r="P833" s="114"/>
      <c r="Q833" s="114"/>
      <c r="R833" s="114"/>
    </row>
    <row r="834" spans="1:18" ht="105">
      <c r="A834" s="222">
        <v>469</v>
      </c>
      <c r="B834" s="254" t="s">
        <v>1087</v>
      </c>
      <c r="C834" s="254" t="s">
        <v>1084</v>
      </c>
      <c r="D834" s="254" t="s">
        <v>920</v>
      </c>
      <c r="E834" s="254">
        <v>500</v>
      </c>
      <c r="F834" s="96" t="s">
        <v>2556</v>
      </c>
      <c r="G834" s="96"/>
      <c r="H834" s="96"/>
      <c r="I834" s="96" t="s">
        <v>2557</v>
      </c>
      <c r="J834" s="279" t="s">
        <v>147</v>
      </c>
      <c r="K834" s="279">
        <v>7.08</v>
      </c>
      <c r="L834" s="281">
        <f>K834/50</f>
        <v>0.1416</v>
      </c>
      <c r="M834" s="280">
        <v>8.5</v>
      </c>
      <c r="N834" s="452">
        <v>8.5</v>
      </c>
      <c r="O834" s="280">
        <v>7.08</v>
      </c>
      <c r="P834" s="112">
        <v>1</v>
      </c>
      <c r="Q834" s="113"/>
      <c r="R834" s="113"/>
    </row>
    <row r="835" spans="1:18" ht="21">
      <c r="A835" s="225"/>
      <c r="B835" s="137"/>
      <c r="C835" s="137"/>
      <c r="D835" s="137"/>
      <c r="E835" s="137"/>
      <c r="F835" s="111"/>
      <c r="G835" s="111"/>
      <c r="H835" s="272"/>
      <c r="I835" s="111"/>
      <c r="J835" s="111"/>
      <c r="K835" s="272"/>
      <c r="L835" s="273"/>
      <c r="M835" s="274"/>
      <c r="N835" s="272"/>
      <c r="O835" s="272"/>
      <c r="P835" s="114"/>
      <c r="Q835" s="114"/>
      <c r="R835" s="114"/>
    </row>
    <row r="836" spans="1:18" ht="105">
      <c r="A836" s="222">
        <v>470</v>
      </c>
      <c r="B836" s="254" t="s">
        <v>1087</v>
      </c>
      <c r="C836" s="254" t="s">
        <v>1084</v>
      </c>
      <c r="D836" s="254" t="s">
        <v>921</v>
      </c>
      <c r="E836" s="254">
        <v>550</v>
      </c>
      <c r="F836" s="96" t="s">
        <v>2558</v>
      </c>
      <c r="G836" s="96"/>
      <c r="H836" s="96"/>
      <c r="I836" s="96" t="s">
        <v>2557</v>
      </c>
      <c r="J836" s="279" t="s">
        <v>147</v>
      </c>
      <c r="K836" s="279">
        <v>14.16</v>
      </c>
      <c r="L836" s="281">
        <f>K836/50</f>
        <v>0.2832</v>
      </c>
      <c r="M836" s="279">
        <v>16.98</v>
      </c>
      <c r="N836" s="295">
        <v>16.98</v>
      </c>
      <c r="O836" s="279">
        <v>14.16</v>
      </c>
      <c r="P836" s="112">
        <v>1</v>
      </c>
      <c r="Q836" s="113"/>
      <c r="R836" s="113"/>
    </row>
    <row r="837" spans="1:18" ht="21">
      <c r="A837" s="225"/>
      <c r="B837" s="137"/>
      <c r="C837" s="137"/>
      <c r="D837" s="137"/>
      <c r="E837" s="137"/>
      <c r="F837" s="111"/>
      <c r="G837" s="111"/>
      <c r="H837" s="272"/>
      <c r="I837" s="111"/>
      <c r="J837" s="111"/>
      <c r="K837" s="272"/>
      <c r="L837" s="273"/>
      <c r="M837" s="274"/>
      <c r="N837" s="272"/>
      <c r="O837" s="272"/>
      <c r="P837" s="114"/>
      <c r="Q837" s="114"/>
      <c r="R837" s="114"/>
    </row>
    <row r="838" spans="1:18" ht="105">
      <c r="A838" s="222">
        <v>471</v>
      </c>
      <c r="B838" s="254" t="s">
        <v>1087</v>
      </c>
      <c r="C838" s="254" t="s">
        <v>1084</v>
      </c>
      <c r="D838" s="254" t="s">
        <v>922</v>
      </c>
      <c r="E838" s="254">
        <v>360</v>
      </c>
      <c r="F838" s="96" t="s">
        <v>1890</v>
      </c>
      <c r="G838" s="96"/>
      <c r="H838" s="96"/>
      <c r="I838" s="96" t="s">
        <v>2557</v>
      </c>
      <c r="J838" s="279" t="s">
        <v>147</v>
      </c>
      <c r="K838" s="279">
        <v>29.04</v>
      </c>
      <c r="L838" s="281">
        <f>K838/50</f>
        <v>0.5808</v>
      </c>
      <c r="M838" s="279">
        <v>33.97</v>
      </c>
      <c r="N838" s="295">
        <v>33.97</v>
      </c>
      <c r="O838" s="279">
        <v>29.04</v>
      </c>
      <c r="P838" s="112">
        <v>1</v>
      </c>
      <c r="Q838" s="113"/>
      <c r="R838" s="113"/>
    </row>
    <row r="839" spans="1:18" ht="21">
      <c r="A839" s="225"/>
      <c r="B839" s="137"/>
      <c r="C839" s="137"/>
      <c r="D839" s="137"/>
      <c r="E839" s="137"/>
      <c r="F839" s="111"/>
      <c r="G839" s="111"/>
      <c r="H839" s="272"/>
      <c r="I839" s="111"/>
      <c r="J839" s="111"/>
      <c r="K839" s="272"/>
      <c r="L839" s="273"/>
      <c r="M839" s="274"/>
      <c r="N839" s="272"/>
      <c r="O839" s="272"/>
      <c r="P839" s="114"/>
      <c r="Q839" s="114"/>
      <c r="R839" s="114"/>
    </row>
    <row r="840" spans="1:18" ht="105">
      <c r="A840" s="222">
        <v>472</v>
      </c>
      <c r="B840" s="254" t="s">
        <v>1087</v>
      </c>
      <c r="C840" s="254" t="s">
        <v>1084</v>
      </c>
      <c r="D840" s="254" t="s">
        <v>923</v>
      </c>
      <c r="E840" s="254">
        <v>1</v>
      </c>
      <c r="F840" s="96" t="s">
        <v>1891</v>
      </c>
      <c r="G840" s="96"/>
      <c r="H840" s="96"/>
      <c r="I840" s="96" t="s">
        <v>1892</v>
      </c>
      <c r="J840" s="279" t="s">
        <v>147</v>
      </c>
      <c r="K840" s="280">
        <v>58.8</v>
      </c>
      <c r="L840" s="281">
        <f>K840/50</f>
        <v>1.176</v>
      </c>
      <c r="M840" s="279">
        <v>67.93</v>
      </c>
      <c r="N840" s="295">
        <v>67.93</v>
      </c>
      <c r="O840" s="280">
        <v>58.8</v>
      </c>
      <c r="P840" s="112">
        <v>1</v>
      </c>
      <c r="Q840" s="113"/>
      <c r="R840" s="113"/>
    </row>
    <row r="841" spans="1:18" ht="21">
      <c r="A841" s="225"/>
      <c r="B841" s="137"/>
      <c r="C841" s="137"/>
      <c r="D841" s="137"/>
      <c r="E841" s="137"/>
      <c r="F841" s="111"/>
      <c r="G841" s="111"/>
      <c r="H841" s="272"/>
      <c r="I841" s="111"/>
      <c r="J841" s="111"/>
      <c r="K841" s="272"/>
      <c r="L841" s="273"/>
      <c r="M841" s="274"/>
      <c r="N841" s="272"/>
      <c r="O841" s="272"/>
      <c r="P841" s="114"/>
      <c r="Q841" s="114"/>
      <c r="R841" s="114"/>
    </row>
    <row r="842" spans="1:18" ht="84">
      <c r="A842" s="222">
        <v>473</v>
      </c>
      <c r="B842" s="254" t="s">
        <v>1087</v>
      </c>
      <c r="C842" s="254" t="s">
        <v>1084</v>
      </c>
      <c r="D842" s="279" t="s">
        <v>924</v>
      </c>
      <c r="E842" s="254">
        <v>35</v>
      </c>
      <c r="F842" s="96" t="s">
        <v>1893</v>
      </c>
      <c r="G842" s="96"/>
      <c r="H842" s="96"/>
      <c r="I842" s="96" t="s">
        <v>2534</v>
      </c>
      <c r="J842" s="279" t="s">
        <v>147</v>
      </c>
      <c r="K842" s="279">
        <v>7.68</v>
      </c>
      <c r="L842" s="281">
        <f>K842/50</f>
        <v>0.1536</v>
      </c>
      <c r="M842" s="280">
        <v>8.5</v>
      </c>
      <c r="N842" s="452">
        <v>8.5</v>
      </c>
      <c r="O842" s="280">
        <v>7.68</v>
      </c>
      <c r="P842" s="112">
        <v>1</v>
      </c>
      <c r="Q842" s="113"/>
      <c r="R842" s="113"/>
    </row>
    <row r="843" spans="1:18" ht="21">
      <c r="A843" s="237"/>
      <c r="B843" s="431"/>
      <c r="C843" s="431"/>
      <c r="D843" s="146"/>
      <c r="E843" s="431"/>
      <c r="F843" s="341"/>
      <c r="G843" s="341"/>
      <c r="H843" s="341"/>
      <c r="I843" s="372"/>
      <c r="J843" s="341"/>
      <c r="K843" s="373"/>
      <c r="L843" s="374"/>
      <c r="M843" s="373"/>
      <c r="N843" s="373"/>
      <c r="O843" s="373"/>
      <c r="P843" s="114"/>
      <c r="Q843" s="114"/>
      <c r="R843" s="114"/>
    </row>
    <row r="844" spans="1:18" ht="81">
      <c r="A844" s="238">
        <v>474</v>
      </c>
      <c r="B844" s="453" t="s">
        <v>1087</v>
      </c>
      <c r="C844" s="453" t="s">
        <v>1084</v>
      </c>
      <c r="D844" s="454" t="s">
        <v>925</v>
      </c>
      <c r="E844" s="453">
        <v>10</v>
      </c>
      <c r="F844" s="335" t="s">
        <v>341</v>
      </c>
      <c r="G844" s="335"/>
      <c r="H844" s="335"/>
      <c r="I844" s="367" t="s">
        <v>2784</v>
      </c>
      <c r="J844" s="335" t="s">
        <v>179</v>
      </c>
      <c r="K844" s="368">
        <v>15.35</v>
      </c>
      <c r="L844" s="369">
        <v>0.307</v>
      </c>
      <c r="M844" s="368">
        <v>16.98</v>
      </c>
      <c r="N844" s="370">
        <v>16.98</v>
      </c>
      <c r="O844" s="371">
        <v>15.35</v>
      </c>
      <c r="P844" s="131">
        <v>1</v>
      </c>
      <c r="Q844" s="132"/>
      <c r="R844" s="132"/>
    </row>
    <row r="845" spans="1:18" ht="21">
      <c r="A845" s="237"/>
      <c r="B845" s="431"/>
      <c r="C845" s="431"/>
      <c r="D845" s="146"/>
      <c r="E845" s="431"/>
      <c r="F845" s="341"/>
      <c r="G845" s="341"/>
      <c r="H845" s="341"/>
      <c r="I845" s="372"/>
      <c r="J845" s="341"/>
      <c r="K845" s="373"/>
      <c r="L845" s="374"/>
      <c r="M845" s="373"/>
      <c r="N845" s="373"/>
      <c r="O845" s="373"/>
      <c r="P845" s="114"/>
      <c r="Q845" s="114"/>
      <c r="R845" s="114"/>
    </row>
    <row r="846" spans="1:18" ht="105">
      <c r="A846" s="222">
        <v>475</v>
      </c>
      <c r="B846" s="254" t="s">
        <v>1087</v>
      </c>
      <c r="C846" s="96" t="s">
        <v>74</v>
      </c>
      <c r="D846" s="96" t="s">
        <v>75</v>
      </c>
      <c r="E846" s="254">
        <v>10</v>
      </c>
      <c r="F846" s="96" t="s">
        <v>1895</v>
      </c>
      <c r="G846" s="96"/>
      <c r="H846" s="96"/>
      <c r="I846" s="96" t="s">
        <v>1896</v>
      </c>
      <c r="J846" s="279" t="s">
        <v>147</v>
      </c>
      <c r="K846" s="280">
        <v>16</v>
      </c>
      <c r="L846" s="281">
        <f>K846/50</f>
        <v>0.32</v>
      </c>
      <c r="M846" s="279">
        <v>16.06</v>
      </c>
      <c r="N846" s="295">
        <v>16.06</v>
      </c>
      <c r="O846" s="280">
        <v>16</v>
      </c>
      <c r="P846" s="112">
        <v>1</v>
      </c>
      <c r="Q846" s="113"/>
      <c r="R846" s="113"/>
    </row>
    <row r="847" spans="1:19" ht="21">
      <c r="A847" s="225"/>
      <c r="B847" s="137"/>
      <c r="C847" s="111"/>
      <c r="D847" s="111"/>
      <c r="E847" s="137"/>
      <c r="F847" s="111"/>
      <c r="G847" s="111"/>
      <c r="H847" s="111"/>
      <c r="I847" s="111"/>
      <c r="J847" s="272"/>
      <c r="K847" s="274"/>
      <c r="L847" s="273"/>
      <c r="M847" s="272"/>
      <c r="N847" s="294"/>
      <c r="O847" s="272"/>
      <c r="P847" s="114"/>
      <c r="Q847" s="114"/>
      <c r="R847" s="114"/>
      <c r="S847" s="144"/>
    </row>
    <row r="848" spans="1:18" ht="105">
      <c r="A848" s="222">
        <v>476</v>
      </c>
      <c r="B848" s="254" t="s">
        <v>1087</v>
      </c>
      <c r="C848" s="96" t="s">
        <v>74</v>
      </c>
      <c r="D848" s="96" t="s">
        <v>279</v>
      </c>
      <c r="E848" s="254">
        <v>350</v>
      </c>
      <c r="F848" s="96" t="s">
        <v>1897</v>
      </c>
      <c r="G848" s="96"/>
      <c r="H848" s="96"/>
      <c r="I848" s="96" t="s">
        <v>1896</v>
      </c>
      <c r="J848" s="279" t="s">
        <v>147</v>
      </c>
      <c r="K848" s="280">
        <v>32</v>
      </c>
      <c r="L848" s="281">
        <f>K848/50</f>
        <v>0.64</v>
      </c>
      <c r="M848" s="279">
        <v>32.17</v>
      </c>
      <c r="N848" s="295">
        <v>32.17</v>
      </c>
      <c r="O848" s="280">
        <v>32</v>
      </c>
      <c r="P848" s="112">
        <v>1</v>
      </c>
      <c r="Q848" s="113"/>
      <c r="R848" s="113"/>
    </row>
    <row r="849" spans="1:18" ht="21">
      <c r="A849" s="225"/>
      <c r="B849" s="137"/>
      <c r="C849" s="111"/>
      <c r="D849" s="111"/>
      <c r="E849" s="137"/>
      <c r="F849" s="111"/>
      <c r="G849" s="111"/>
      <c r="H849" s="111"/>
      <c r="I849" s="111"/>
      <c r="J849" s="272"/>
      <c r="K849" s="274"/>
      <c r="L849" s="273"/>
      <c r="M849" s="272"/>
      <c r="N849" s="272"/>
      <c r="O849" s="272"/>
      <c r="P849" s="114"/>
      <c r="Q849" s="114"/>
      <c r="R849" s="114"/>
    </row>
    <row r="850" spans="1:18" ht="105">
      <c r="A850" s="222">
        <v>477</v>
      </c>
      <c r="B850" s="254" t="s">
        <v>1087</v>
      </c>
      <c r="C850" s="96" t="s">
        <v>74</v>
      </c>
      <c r="D850" s="96" t="s">
        <v>280</v>
      </c>
      <c r="E850" s="254">
        <v>350</v>
      </c>
      <c r="F850" s="96" t="s">
        <v>1898</v>
      </c>
      <c r="G850" s="96"/>
      <c r="H850" s="96"/>
      <c r="I850" s="96" t="s">
        <v>1896</v>
      </c>
      <c r="J850" s="279" t="s">
        <v>147</v>
      </c>
      <c r="K850" s="280">
        <v>64</v>
      </c>
      <c r="L850" s="281">
        <f>K850/50</f>
        <v>1.28</v>
      </c>
      <c r="M850" s="279">
        <v>64.29</v>
      </c>
      <c r="N850" s="295">
        <v>64.29</v>
      </c>
      <c r="O850" s="280">
        <v>64</v>
      </c>
      <c r="P850" s="112">
        <v>1</v>
      </c>
      <c r="Q850" s="113"/>
      <c r="R850" s="113"/>
    </row>
    <row r="851" spans="1:18" ht="21">
      <c r="A851" s="225"/>
      <c r="B851" s="137"/>
      <c r="C851" s="111"/>
      <c r="D851" s="111"/>
      <c r="E851" s="137"/>
      <c r="F851" s="111"/>
      <c r="G851" s="111"/>
      <c r="H851" s="111"/>
      <c r="I851" s="111"/>
      <c r="J851" s="272"/>
      <c r="K851" s="274"/>
      <c r="L851" s="273"/>
      <c r="M851" s="272"/>
      <c r="N851" s="272"/>
      <c r="O851" s="272"/>
      <c r="P851" s="114"/>
      <c r="Q851" s="114"/>
      <c r="R851" s="114"/>
    </row>
    <row r="852" spans="1:18" ht="105">
      <c r="A852" s="222">
        <v>478</v>
      </c>
      <c r="B852" s="254" t="s">
        <v>1087</v>
      </c>
      <c r="C852" s="96" t="s">
        <v>74</v>
      </c>
      <c r="D852" s="96" t="s">
        <v>281</v>
      </c>
      <c r="E852" s="254">
        <v>90</v>
      </c>
      <c r="F852" s="96" t="s">
        <v>1899</v>
      </c>
      <c r="G852" s="96"/>
      <c r="H852" s="96"/>
      <c r="I852" s="96" t="s">
        <v>1896</v>
      </c>
      <c r="J852" s="279" t="s">
        <v>147</v>
      </c>
      <c r="K852" s="280">
        <v>256</v>
      </c>
      <c r="L852" s="281">
        <f>K852/100</f>
        <v>2.56</v>
      </c>
      <c r="M852" s="279">
        <v>257.22</v>
      </c>
      <c r="N852" s="295">
        <v>257.22</v>
      </c>
      <c r="O852" s="280">
        <v>256</v>
      </c>
      <c r="P852" s="112">
        <v>1</v>
      </c>
      <c r="Q852" s="113"/>
      <c r="R852" s="113"/>
    </row>
    <row r="853" spans="1:18" ht="21">
      <c r="A853" s="225"/>
      <c r="B853" s="137"/>
      <c r="C853" s="111"/>
      <c r="D853" s="111"/>
      <c r="E853" s="137"/>
      <c r="F853" s="111"/>
      <c r="G853" s="111"/>
      <c r="H853" s="111"/>
      <c r="I853" s="111"/>
      <c r="J853" s="272"/>
      <c r="K853" s="274"/>
      <c r="L853" s="273"/>
      <c r="M853" s="272"/>
      <c r="N853" s="272"/>
      <c r="O853" s="272"/>
      <c r="P853" s="114"/>
      <c r="Q853" s="114"/>
      <c r="R853" s="114"/>
    </row>
    <row r="854" spans="1:18" ht="84">
      <c r="A854" s="222">
        <v>479</v>
      </c>
      <c r="B854" s="254" t="s">
        <v>1087</v>
      </c>
      <c r="C854" s="254" t="s">
        <v>1083</v>
      </c>
      <c r="D854" s="254" t="s">
        <v>426</v>
      </c>
      <c r="E854" s="254">
        <v>60</v>
      </c>
      <c r="F854" s="96" t="s">
        <v>1900</v>
      </c>
      <c r="G854" s="96"/>
      <c r="H854" s="96"/>
      <c r="I854" s="96" t="s">
        <v>1901</v>
      </c>
      <c r="J854" s="279" t="s">
        <v>147</v>
      </c>
      <c r="K854" s="279">
        <v>34.55</v>
      </c>
      <c r="L854" s="281">
        <f>K854/50</f>
        <v>0.691</v>
      </c>
      <c r="M854" s="279">
        <v>37.45</v>
      </c>
      <c r="N854" s="295">
        <v>37.45</v>
      </c>
      <c r="O854" s="279">
        <v>34.55</v>
      </c>
      <c r="P854" s="112">
        <v>1</v>
      </c>
      <c r="Q854" s="113"/>
      <c r="R854" s="113"/>
    </row>
    <row r="855" spans="1:18" ht="21">
      <c r="A855" s="225"/>
      <c r="B855" s="137"/>
      <c r="C855" s="137"/>
      <c r="D855" s="137"/>
      <c r="E855" s="137"/>
      <c r="F855" s="111"/>
      <c r="G855" s="111"/>
      <c r="H855" s="111"/>
      <c r="I855" s="111"/>
      <c r="J855" s="272"/>
      <c r="K855" s="272"/>
      <c r="L855" s="273"/>
      <c r="M855" s="272"/>
      <c r="N855" s="272"/>
      <c r="O855" s="272"/>
      <c r="P855" s="114"/>
      <c r="Q855" s="114"/>
      <c r="R855" s="114"/>
    </row>
    <row r="856" spans="1:18" ht="84">
      <c r="A856" s="222">
        <v>480</v>
      </c>
      <c r="B856" s="254" t="s">
        <v>1117</v>
      </c>
      <c r="C856" s="254" t="s">
        <v>2271</v>
      </c>
      <c r="D856" s="254" t="s">
        <v>2272</v>
      </c>
      <c r="E856" s="444">
        <v>1800</v>
      </c>
      <c r="F856" s="255" t="s">
        <v>753</v>
      </c>
      <c r="G856" s="255"/>
      <c r="H856" s="255"/>
      <c r="I856" s="256" t="s">
        <v>1723</v>
      </c>
      <c r="J856" s="255" t="s">
        <v>1724</v>
      </c>
      <c r="K856" s="250">
        <v>16.7</v>
      </c>
      <c r="L856" s="251">
        <v>1.67</v>
      </c>
      <c r="M856" s="250">
        <v>16.8</v>
      </c>
      <c r="N856" s="290">
        <v>16.8</v>
      </c>
      <c r="O856" s="250">
        <v>16.7</v>
      </c>
      <c r="P856" s="112">
        <v>1</v>
      </c>
      <c r="Q856" s="113"/>
      <c r="R856" s="113"/>
    </row>
    <row r="857" spans="1:18" ht="21">
      <c r="A857" s="225"/>
      <c r="B857" s="137"/>
      <c r="C857" s="137"/>
      <c r="D857" s="137"/>
      <c r="E857" s="446"/>
      <c r="F857" s="296"/>
      <c r="G857" s="296"/>
      <c r="H857" s="296"/>
      <c r="I857" s="297"/>
      <c r="J857" s="296"/>
      <c r="K857" s="292"/>
      <c r="L857" s="298"/>
      <c r="M857" s="292"/>
      <c r="N857" s="292"/>
      <c r="O857" s="292"/>
      <c r="P857" s="114"/>
      <c r="Q857" s="114"/>
      <c r="R857" s="114"/>
    </row>
    <row r="858" spans="1:18" ht="126">
      <c r="A858" s="226">
        <v>481</v>
      </c>
      <c r="B858" s="101" t="s">
        <v>1117</v>
      </c>
      <c r="C858" s="90" t="s">
        <v>1209</v>
      </c>
      <c r="D858" s="90" t="s">
        <v>1272</v>
      </c>
      <c r="E858" s="445">
        <v>50</v>
      </c>
      <c r="F858" s="90" t="s">
        <v>835</v>
      </c>
      <c r="G858" s="96" t="s">
        <v>768</v>
      </c>
      <c r="H858" s="276">
        <v>4</v>
      </c>
      <c r="I858" s="90" t="s">
        <v>1530</v>
      </c>
      <c r="J858" s="90" t="s">
        <v>1124</v>
      </c>
      <c r="K858" s="276">
        <v>51</v>
      </c>
      <c r="L858" s="277">
        <v>10.625</v>
      </c>
      <c r="M858" s="278">
        <v>51.550000000000004</v>
      </c>
      <c r="N858" s="282">
        <v>51.55</v>
      </c>
      <c r="O858" s="278">
        <v>51</v>
      </c>
      <c r="P858" s="112">
        <v>1</v>
      </c>
      <c r="Q858" s="113"/>
      <c r="R858" s="113"/>
    </row>
    <row r="859" spans="1:18" ht="21">
      <c r="A859" s="225"/>
      <c r="B859" s="137"/>
      <c r="C859" s="111"/>
      <c r="D859" s="111"/>
      <c r="E859" s="446"/>
      <c r="F859" s="111"/>
      <c r="G859" s="111"/>
      <c r="H859" s="272"/>
      <c r="I859" s="111"/>
      <c r="J859" s="111"/>
      <c r="K859" s="272"/>
      <c r="L859" s="273"/>
      <c r="M859" s="274"/>
      <c r="N859" s="272"/>
      <c r="O859" s="272"/>
      <c r="P859" s="114"/>
      <c r="Q859" s="114"/>
      <c r="R859" s="114"/>
    </row>
    <row r="860" spans="1:18" ht="84">
      <c r="A860" s="222">
        <v>482</v>
      </c>
      <c r="B860" s="254" t="s">
        <v>1117</v>
      </c>
      <c r="C860" s="254" t="s">
        <v>1209</v>
      </c>
      <c r="D860" s="254" t="s">
        <v>2828</v>
      </c>
      <c r="E860" s="254">
        <v>15</v>
      </c>
      <c r="F860" s="96" t="s">
        <v>1904</v>
      </c>
      <c r="G860" s="96"/>
      <c r="H860" s="96"/>
      <c r="I860" s="96" t="s">
        <v>1905</v>
      </c>
      <c r="J860" s="279" t="s">
        <v>147</v>
      </c>
      <c r="K860" s="279">
        <v>23.28</v>
      </c>
      <c r="L860" s="281">
        <f>K860/5</f>
        <v>4.656000000000001</v>
      </c>
      <c r="M860" s="279">
        <v>26.83</v>
      </c>
      <c r="N860" s="295">
        <v>26.83</v>
      </c>
      <c r="O860" s="279">
        <v>23.28</v>
      </c>
      <c r="P860" s="112">
        <v>1</v>
      </c>
      <c r="Q860" s="113"/>
      <c r="R860" s="113"/>
    </row>
    <row r="861" spans="1:18" ht="21">
      <c r="A861" s="237"/>
      <c r="B861" s="431"/>
      <c r="C861" s="431"/>
      <c r="D861" s="431"/>
      <c r="E861" s="431"/>
      <c r="F861" s="341"/>
      <c r="G861" s="341"/>
      <c r="H861" s="341"/>
      <c r="I861" s="372"/>
      <c r="J861" s="341"/>
      <c r="K861" s="373"/>
      <c r="L861" s="374"/>
      <c r="M861" s="373"/>
      <c r="N861" s="373"/>
      <c r="O861" s="373"/>
      <c r="P861" s="114"/>
      <c r="Q861" s="114"/>
      <c r="R861" s="114"/>
    </row>
    <row r="862" spans="1:18" ht="84">
      <c r="A862" s="222">
        <v>483</v>
      </c>
      <c r="B862" s="254" t="s">
        <v>1117</v>
      </c>
      <c r="C862" s="254" t="s">
        <v>1209</v>
      </c>
      <c r="D862" s="254" t="s">
        <v>2827</v>
      </c>
      <c r="E862" s="254">
        <v>10</v>
      </c>
      <c r="F862" s="96" t="s">
        <v>1906</v>
      </c>
      <c r="G862" s="96"/>
      <c r="H862" s="96"/>
      <c r="I862" s="96" t="s">
        <v>1905</v>
      </c>
      <c r="J862" s="279" t="s">
        <v>147</v>
      </c>
      <c r="K862" s="280">
        <v>36</v>
      </c>
      <c r="L862" s="281">
        <f>K862/5</f>
        <v>7.2</v>
      </c>
      <c r="M862" s="279">
        <v>40.24</v>
      </c>
      <c r="N862" s="295">
        <v>40.24</v>
      </c>
      <c r="O862" s="280">
        <v>36</v>
      </c>
      <c r="P862" s="112">
        <v>1</v>
      </c>
      <c r="Q862" s="113"/>
      <c r="R862" s="113"/>
    </row>
    <row r="863" spans="1:18" ht="21">
      <c r="A863" s="237"/>
      <c r="B863" s="431"/>
      <c r="C863" s="431"/>
      <c r="D863" s="431"/>
      <c r="E863" s="431"/>
      <c r="F863" s="341"/>
      <c r="G863" s="341"/>
      <c r="H863" s="341"/>
      <c r="I863" s="372"/>
      <c r="J863" s="341"/>
      <c r="K863" s="373"/>
      <c r="L863" s="374"/>
      <c r="M863" s="373"/>
      <c r="N863" s="373"/>
      <c r="O863" s="373"/>
      <c r="P863" s="114"/>
      <c r="Q863" s="114"/>
      <c r="R863" s="114"/>
    </row>
    <row r="864" spans="1:18" ht="84">
      <c r="A864" s="222">
        <v>484</v>
      </c>
      <c r="B864" s="254" t="s">
        <v>1117</v>
      </c>
      <c r="C864" s="254" t="s">
        <v>1209</v>
      </c>
      <c r="D864" s="254" t="s">
        <v>2826</v>
      </c>
      <c r="E864" s="254">
        <v>20</v>
      </c>
      <c r="F864" s="96" t="s">
        <v>1907</v>
      </c>
      <c r="G864" s="96"/>
      <c r="H864" s="96"/>
      <c r="I864" s="96" t="s">
        <v>1905</v>
      </c>
      <c r="J864" s="279" t="s">
        <v>147</v>
      </c>
      <c r="K864" s="280">
        <v>48</v>
      </c>
      <c r="L864" s="281">
        <f>K864/5</f>
        <v>9.6</v>
      </c>
      <c r="M864" s="279">
        <v>53.65</v>
      </c>
      <c r="N864" s="295">
        <v>53.65</v>
      </c>
      <c r="O864" s="280">
        <v>48</v>
      </c>
      <c r="P864" s="112">
        <v>1</v>
      </c>
      <c r="Q864" s="113"/>
      <c r="R864" s="113"/>
    </row>
    <row r="865" spans="1:18" ht="21">
      <c r="A865" s="237"/>
      <c r="B865" s="431"/>
      <c r="C865" s="431"/>
      <c r="D865" s="431"/>
      <c r="E865" s="431"/>
      <c r="F865" s="341"/>
      <c r="G865" s="341"/>
      <c r="H865" s="341"/>
      <c r="I865" s="372"/>
      <c r="J865" s="341"/>
      <c r="K865" s="373"/>
      <c r="L865" s="374"/>
      <c r="M865" s="373"/>
      <c r="N865" s="373"/>
      <c r="O865" s="373"/>
      <c r="P865" s="114"/>
      <c r="Q865" s="114"/>
      <c r="R865" s="114"/>
    </row>
    <row r="866" spans="1:18" ht="61.5">
      <c r="A866" s="222">
        <v>485</v>
      </c>
      <c r="B866" s="90" t="s">
        <v>2824</v>
      </c>
      <c r="C866" s="96" t="s">
        <v>2823</v>
      </c>
      <c r="D866" s="96" t="s">
        <v>2825</v>
      </c>
      <c r="E866" s="254">
        <v>40</v>
      </c>
      <c r="F866" s="255" t="s">
        <v>754</v>
      </c>
      <c r="G866" s="255"/>
      <c r="H866" s="255"/>
      <c r="I866" s="256" t="s">
        <v>755</v>
      </c>
      <c r="J866" s="255" t="s">
        <v>1724</v>
      </c>
      <c r="K866" s="250">
        <v>55.2</v>
      </c>
      <c r="L866" s="251">
        <v>55.2</v>
      </c>
      <c r="M866" s="250">
        <v>61.36</v>
      </c>
      <c r="N866" s="290">
        <v>61.36</v>
      </c>
      <c r="O866" s="250">
        <v>55.2</v>
      </c>
      <c r="P866" s="112">
        <v>1</v>
      </c>
      <c r="Q866" s="113"/>
      <c r="R866" s="113"/>
    </row>
    <row r="867" spans="1:18" ht="21">
      <c r="A867" s="237"/>
      <c r="B867" s="456"/>
      <c r="C867" s="146"/>
      <c r="D867" s="146"/>
      <c r="E867" s="431"/>
      <c r="F867" s="341"/>
      <c r="G867" s="341"/>
      <c r="H867" s="341"/>
      <c r="I867" s="372"/>
      <c r="J867" s="341"/>
      <c r="K867" s="373"/>
      <c r="L867" s="374"/>
      <c r="M867" s="373"/>
      <c r="N867" s="373"/>
      <c r="O867" s="373"/>
      <c r="P867" s="114"/>
      <c r="Q867" s="114"/>
      <c r="R867" s="114"/>
    </row>
    <row r="868" spans="1:18" ht="61.5">
      <c r="A868" s="222">
        <v>486</v>
      </c>
      <c r="B868" s="90" t="s">
        <v>2824</v>
      </c>
      <c r="C868" s="96" t="s">
        <v>2823</v>
      </c>
      <c r="D868" s="96" t="s">
        <v>2829</v>
      </c>
      <c r="E868" s="254">
        <v>150</v>
      </c>
      <c r="F868" s="255" t="s">
        <v>756</v>
      </c>
      <c r="G868" s="255"/>
      <c r="H868" s="255"/>
      <c r="I868" s="256" t="s">
        <v>755</v>
      </c>
      <c r="J868" s="255" t="s">
        <v>1724</v>
      </c>
      <c r="K868" s="250">
        <v>41.3</v>
      </c>
      <c r="L868" s="251">
        <v>41.3</v>
      </c>
      <c r="M868" s="250">
        <v>46.02</v>
      </c>
      <c r="N868" s="290">
        <v>46.02</v>
      </c>
      <c r="O868" s="250">
        <v>41.3</v>
      </c>
      <c r="P868" s="112">
        <v>1</v>
      </c>
      <c r="Q868" s="113"/>
      <c r="R868" s="113"/>
    </row>
    <row r="869" spans="1:18" ht="21">
      <c r="A869" s="237"/>
      <c r="B869" s="456"/>
      <c r="C869" s="146"/>
      <c r="D869" s="146"/>
      <c r="E869" s="431"/>
      <c r="F869" s="341"/>
      <c r="G869" s="341"/>
      <c r="H869" s="341"/>
      <c r="I869" s="372"/>
      <c r="J869" s="341"/>
      <c r="K869" s="373"/>
      <c r="L869" s="374"/>
      <c r="M869" s="373"/>
      <c r="N869" s="373"/>
      <c r="O869" s="373"/>
      <c r="P869" s="114"/>
      <c r="Q869" s="114"/>
      <c r="R869" s="114"/>
    </row>
    <row r="870" spans="1:18" ht="81.75">
      <c r="A870" s="222">
        <v>487</v>
      </c>
      <c r="B870" s="90" t="s">
        <v>2824</v>
      </c>
      <c r="C870" s="96" t="s">
        <v>2823</v>
      </c>
      <c r="D870" s="96" t="s">
        <v>2830</v>
      </c>
      <c r="E870" s="254">
        <v>80</v>
      </c>
      <c r="F870" s="255" t="s">
        <v>757</v>
      </c>
      <c r="G870" s="255"/>
      <c r="H870" s="255"/>
      <c r="I870" s="256" t="s">
        <v>755</v>
      </c>
      <c r="J870" s="255" t="s">
        <v>1724</v>
      </c>
      <c r="K870" s="250">
        <v>27.5</v>
      </c>
      <c r="L870" s="251">
        <v>27.5</v>
      </c>
      <c r="M870" s="250">
        <v>30.68</v>
      </c>
      <c r="N870" s="290">
        <v>30.68</v>
      </c>
      <c r="O870" s="250">
        <v>27.5</v>
      </c>
      <c r="P870" s="112">
        <v>1</v>
      </c>
      <c r="Q870" s="113"/>
      <c r="R870" s="113"/>
    </row>
    <row r="871" spans="1:18" ht="21">
      <c r="A871" s="237"/>
      <c r="B871" s="456"/>
      <c r="C871" s="146"/>
      <c r="D871" s="146"/>
      <c r="E871" s="431"/>
      <c r="F871" s="341"/>
      <c r="G871" s="341"/>
      <c r="H871" s="341"/>
      <c r="I871" s="372"/>
      <c r="J871" s="341"/>
      <c r="K871" s="373"/>
      <c r="L871" s="374"/>
      <c r="M871" s="373"/>
      <c r="N871" s="373"/>
      <c r="O871" s="373"/>
      <c r="P871" s="114"/>
      <c r="Q871" s="114"/>
      <c r="R871" s="114"/>
    </row>
    <row r="872" spans="1:18" ht="105">
      <c r="A872" s="226">
        <v>488</v>
      </c>
      <c r="B872" s="101" t="s">
        <v>1118</v>
      </c>
      <c r="C872" s="101" t="s">
        <v>2273</v>
      </c>
      <c r="D872" s="101" t="s">
        <v>289</v>
      </c>
      <c r="E872" s="101">
        <v>2200</v>
      </c>
      <c r="F872" s="90" t="s">
        <v>1531</v>
      </c>
      <c r="G872" s="96" t="s">
        <v>2958</v>
      </c>
      <c r="H872" s="276">
        <v>30</v>
      </c>
      <c r="I872" s="90" t="s">
        <v>1168</v>
      </c>
      <c r="J872" s="90" t="s">
        <v>1124</v>
      </c>
      <c r="K872" s="276">
        <v>3.42</v>
      </c>
      <c r="L872" s="277">
        <v>0.095</v>
      </c>
      <c r="M872" s="278">
        <v>4.28</v>
      </c>
      <c r="N872" s="282">
        <v>4.28</v>
      </c>
      <c r="O872" s="276">
        <v>2.28</v>
      </c>
      <c r="P872" s="112">
        <v>1</v>
      </c>
      <c r="Q872" s="113"/>
      <c r="R872" s="113"/>
    </row>
    <row r="873" spans="1:18" ht="21">
      <c r="A873" s="225"/>
      <c r="B873" s="137"/>
      <c r="C873" s="137"/>
      <c r="D873" s="137"/>
      <c r="E873" s="137"/>
      <c r="F873" s="111"/>
      <c r="G873" s="111"/>
      <c r="H873" s="272"/>
      <c r="I873" s="111"/>
      <c r="J873" s="111"/>
      <c r="K873" s="272"/>
      <c r="L873" s="273"/>
      <c r="M873" s="274"/>
      <c r="N873" s="272"/>
      <c r="O873" s="272"/>
      <c r="P873" s="114"/>
      <c r="Q873" s="114"/>
      <c r="R873" s="114"/>
    </row>
    <row r="874" spans="1:18" ht="63">
      <c r="A874" s="222">
        <v>490</v>
      </c>
      <c r="B874" s="254" t="s">
        <v>1118</v>
      </c>
      <c r="C874" s="254" t="s">
        <v>2273</v>
      </c>
      <c r="D874" s="254" t="s">
        <v>2325</v>
      </c>
      <c r="E874" s="254">
        <v>100</v>
      </c>
      <c r="F874" s="255" t="s">
        <v>759</v>
      </c>
      <c r="G874" s="255"/>
      <c r="H874" s="255"/>
      <c r="I874" s="256" t="s">
        <v>1726</v>
      </c>
      <c r="J874" s="255" t="s">
        <v>1724</v>
      </c>
      <c r="K874" s="250">
        <v>45.2</v>
      </c>
      <c r="L874" s="251">
        <v>45.2</v>
      </c>
      <c r="M874" s="250"/>
      <c r="N874" s="290"/>
      <c r="O874" s="250">
        <v>45.2</v>
      </c>
      <c r="P874" s="112">
        <v>1</v>
      </c>
      <c r="Q874" s="113"/>
      <c r="R874" s="113"/>
    </row>
    <row r="875" spans="1:18" ht="21">
      <c r="A875" s="225"/>
      <c r="B875" s="137"/>
      <c r="C875" s="137"/>
      <c r="D875" s="137"/>
      <c r="E875" s="137"/>
      <c r="F875" s="296"/>
      <c r="G875" s="296"/>
      <c r="H875" s="296"/>
      <c r="I875" s="297"/>
      <c r="J875" s="296"/>
      <c r="K875" s="292"/>
      <c r="L875" s="298"/>
      <c r="M875" s="292"/>
      <c r="N875" s="292"/>
      <c r="O875" s="292"/>
      <c r="P875" s="114"/>
      <c r="Q875" s="114"/>
      <c r="R875" s="114"/>
    </row>
    <row r="876" spans="1:18" ht="84">
      <c r="A876" s="222">
        <v>491</v>
      </c>
      <c r="B876" s="254" t="s">
        <v>1118</v>
      </c>
      <c r="C876" s="254" t="s">
        <v>2273</v>
      </c>
      <c r="D876" s="254" t="s">
        <v>2274</v>
      </c>
      <c r="E876" s="444">
        <v>4500</v>
      </c>
      <c r="F876" s="255" t="s">
        <v>1926</v>
      </c>
      <c r="G876" s="255"/>
      <c r="H876" s="255"/>
      <c r="I876" s="256" t="s">
        <v>1723</v>
      </c>
      <c r="J876" s="255" t="s">
        <v>1724</v>
      </c>
      <c r="K876" s="250">
        <v>8</v>
      </c>
      <c r="L876" s="251">
        <v>0.8</v>
      </c>
      <c r="M876" s="250">
        <v>9.76</v>
      </c>
      <c r="N876" s="290">
        <v>9.7</v>
      </c>
      <c r="O876" s="250">
        <v>8</v>
      </c>
      <c r="P876" s="112">
        <v>1</v>
      </c>
      <c r="Q876" s="113"/>
      <c r="R876" s="113"/>
    </row>
    <row r="877" spans="1:18" ht="21">
      <c r="A877" s="225"/>
      <c r="B877" s="137"/>
      <c r="C877" s="137"/>
      <c r="D877" s="137"/>
      <c r="E877" s="446"/>
      <c r="F877" s="111"/>
      <c r="G877" s="111"/>
      <c r="H877" s="272"/>
      <c r="I877" s="111"/>
      <c r="J877" s="111"/>
      <c r="K877" s="272"/>
      <c r="L877" s="273"/>
      <c r="M877" s="274"/>
      <c r="N877" s="272"/>
      <c r="O877" s="272"/>
      <c r="P877" s="114"/>
      <c r="Q877" s="114"/>
      <c r="R877" s="114"/>
    </row>
    <row r="878" spans="1:18" ht="126">
      <c r="A878" s="222">
        <v>492</v>
      </c>
      <c r="B878" s="254" t="s">
        <v>1059</v>
      </c>
      <c r="C878" s="254" t="s">
        <v>2391</v>
      </c>
      <c r="D878" s="254" t="s">
        <v>2993</v>
      </c>
      <c r="E878" s="444">
        <v>5000</v>
      </c>
      <c r="F878" s="96" t="s">
        <v>1911</v>
      </c>
      <c r="G878" s="96"/>
      <c r="H878" s="96"/>
      <c r="I878" s="96" t="s">
        <v>157</v>
      </c>
      <c r="J878" s="279" t="s">
        <v>147</v>
      </c>
      <c r="K878" s="279">
        <v>4.08</v>
      </c>
      <c r="L878" s="281">
        <f>K878/10</f>
        <v>0.40800000000000003</v>
      </c>
      <c r="M878" s="279">
        <v>4.37</v>
      </c>
      <c r="N878" s="295"/>
      <c r="O878" s="279">
        <v>4.08</v>
      </c>
      <c r="P878" s="112">
        <v>1</v>
      </c>
      <c r="Q878" s="113"/>
      <c r="R878" s="113"/>
    </row>
    <row r="879" spans="1:18" ht="24.75" customHeight="1">
      <c r="A879" s="225"/>
      <c r="B879" s="137"/>
      <c r="C879" s="137"/>
      <c r="D879" s="137"/>
      <c r="E879" s="446"/>
      <c r="F879" s="111"/>
      <c r="G879" s="111"/>
      <c r="H879" s="272"/>
      <c r="I879" s="111"/>
      <c r="J879" s="111"/>
      <c r="K879" s="272"/>
      <c r="L879" s="273"/>
      <c r="M879" s="274"/>
      <c r="N879" s="272"/>
      <c r="O879" s="272"/>
      <c r="P879" s="114"/>
      <c r="Q879" s="114"/>
      <c r="R879" s="114"/>
    </row>
    <row r="880" spans="1:18" ht="111.75" customHeight="1">
      <c r="A880" s="226">
        <v>493</v>
      </c>
      <c r="B880" s="101" t="s">
        <v>1059</v>
      </c>
      <c r="C880" s="101" t="s">
        <v>2391</v>
      </c>
      <c r="D880" s="101" t="s">
        <v>1234</v>
      </c>
      <c r="E880" s="101">
        <v>250</v>
      </c>
      <c r="F880" s="90" t="s">
        <v>1534</v>
      </c>
      <c r="G880" s="96" t="s">
        <v>1132</v>
      </c>
      <c r="H880" s="276">
        <v>20</v>
      </c>
      <c r="I880" s="90" t="s">
        <v>1150</v>
      </c>
      <c r="J880" s="90" t="s">
        <v>1124</v>
      </c>
      <c r="K880" s="276">
        <v>1.3</v>
      </c>
      <c r="L880" s="277">
        <v>0.054</v>
      </c>
      <c r="M880" s="278"/>
      <c r="N880" s="282"/>
      <c r="O880" s="278">
        <v>1.3</v>
      </c>
      <c r="P880" s="112">
        <v>1</v>
      </c>
      <c r="Q880" s="113"/>
      <c r="R880" s="113"/>
    </row>
    <row r="881" spans="1:18" ht="21">
      <c r="A881" s="225"/>
      <c r="B881" s="137"/>
      <c r="C881" s="137"/>
      <c r="D881" s="137"/>
      <c r="E881" s="137"/>
      <c r="F881" s="111"/>
      <c r="G881" s="111"/>
      <c r="H881" s="272"/>
      <c r="I881" s="111"/>
      <c r="J881" s="111"/>
      <c r="K881" s="272"/>
      <c r="L881" s="273"/>
      <c r="M881" s="274"/>
      <c r="N881" s="272"/>
      <c r="O881" s="272"/>
      <c r="P881" s="114"/>
      <c r="Q881" s="114"/>
      <c r="R881" s="114"/>
    </row>
    <row r="882" spans="1:18" ht="126">
      <c r="A882" s="236">
        <v>494</v>
      </c>
      <c r="B882" s="424" t="s">
        <v>1059</v>
      </c>
      <c r="C882" s="424" t="s">
        <v>2392</v>
      </c>
      <c r="D882" s="424" t="s">
        <v>1235</v>
      </c>
      <c r="E882" s="424">
        <v>2</v>
      </c>
      <c r="F882" s="425" t="s">
        <v>351</v>
      </c>
      <c r="G882" s="425"/>
      <c r="H882" s="425"/>
      <c r="I882" s="426" t="s">
        <v>184</v>
      </c>
      <c r="J882" s="425" t="s">
        <v>179</v>
      </c>
      <c r="K882" s="427">
        <v>2.82</v>
      </c>
      <c r="L882" s="428">
        <v>0.141</v>
      </c>
      <c r="M882" s="427" t="s">
        <v>182</v>
      </c>
      <c r="N882" s="429" t="s">
        <v>182</v>
      </c>
      <c r="O882" s="430">
        <v>2.82</v>
      </c>
      <c r="P882" s="141">
        <v>1</v>
      </c>
      <c r="Q882" s="142"/>
      <c r="R882" s="142"/>
    </row>
    <row r="883" spans="1:18" ht="21">
      <c r="A883" s="237"/>
      <c r="B883" s="431"/>
      <c r="C883" s="431"/>
      <c r="D883" s="431"/>
      <c r="E883" s="431"/>
      <c r="F883" s="341"/>
      <c r="G883" s="341"/>
      <c r="H883" s="341"/>
      <c r="I883" s="372"/>
      <c r="J883" s="341"/>
      <c r="K883" s="373"/>
      <c r="L883" s="374"/>
      <c r="M883" s="373"/>
      <c r="N883" s="373"/>
      <c r="O883" s="373"/>
      <c r="P883" s="114"/>
      <c r="Q883" s="114"/>
      <c r="R883" s="114"/>
    </row>
    <row r="884" spans="1:18" ht="84">
      <c r="A884" s="226">
        <v>495</v>
      </c>
      <c r="B884" s="101" t="s">
        <v>1060</v>
      </c>
      <c r="C884" s="101" t="s">
        <v>2393</v>
      </c>
      <c r="D884" s="101" t="s">
        <v>1236</v>
      </c>
      <c r="E884" s="101">
        <v>150</v>
      </c>
      <c r="F884" s="90" t="s">
        <v>1535</v>
      </c>
      <c r="G884" s="96" t="s">
        <v>1132</v>
      </c>
      <c r="H884" s="276">
        <v>20</v>
      </c>
      <c r="I884" s="90" t="s">
        <v>1150</v>
      </c>
      <c r="J884" s="90" t="s">
        <v>1124</v>
      </c>
      <c r="K884" s="276">
        <v>1.39</v>
      </c>
      <c r="L884" s="277">
        <v>0.058</v>
      </c>
      <c r="M884" s="278"/>
      <c r="N884" s="282"/>
      <c r="O884" s="276">
        <v>1.39</v>
      </c>
      <c r="P884" s="112">
        <v>1</v>
      </c>
      <c r="Q884" s="113"/>
      <c r="R884" s="113"/>
    </row>
    <row r="885" spans="1:18" ht="21">
      <c r="A885" s="225"/>
      <c r="B885" s="137"/>
      <c r="C885" s="137"/>
      <c r="D885" s="137"/>
      <c r="E885" s="137"/>
      <c r="F885" s="111"/>
      <c r="G885" s="111"/>
      <c r="H885" s="272"/>
      <c r="I885" s="111"/>
      <c r="J885" s="111"/>
      <c r="K885" s="272"/>
      <c r="L885" s="273"/>
      <c r="M885" s="274"/>
      <c r="N885" s="272"/>
      <c r="O885" s="272"/>
      <c r="P885" s="114"/>
      <c r="Q885" s="114"/>
      <c r="R885" s="114"/>
    </row>
    <row r="886" spans="1:18" ht="105">
      <c r="A886" s="226">
        <v>496</v>
      </c>
      <c r="B886" s="101" t="s">
        <v>1060</v>
      </c>
      <c r="C886" s="101" t="s">
        <v>2393</v>
      </c>
      <c r="D886" s="101" t="s">
        <v>2996</v>
      </c>
      <c r="E886" s="101">
        <v>200</v>
      </c>
      <c r="F886" s="90" t="s">
        <v>1536</v>
      </c>
      <c r="G886" s="96" t="s">
        <v>61</v>
      </c>
      <c r="H886" s="276">
        <v>1</v>
      </c>
      <c r="I886" s="90" t="s">
        <v>57</v>
      </c>
      <c r="J886" s="90" t="s">
        <v>1124</v>
      </c>
      <c r="K886" s="276">
        <v>1.12</v>
      </c>
      <c r="L886" s="277">
        <v>0.93</v>
      </c>
      <c r="M886" s="278">
        <v>1.536</v>
      </c>
      <c r="N886" s="282"/>
      <c r="O886" s="276">
        <v>1.12</v>
      </c>
      <c r="P886" s="112">
        <v>1</v>
      </c>
      <c r="Q886" s="113"/>
      <c r="R886" s="113"/>
    </row>
    <row r="887" spans="1:18" ht="21">
      <c r="A887" s="231"/>
      <c r="B887" s="330"/>
      <c r="C887" s="330"/>
      <c r="D887" s="330"/>
      <c r="E887" s="330"/>
      <c r="F887" s="330"/>
      <c r="G887" s="111"/>
      <c r="H887" s="272"/>
      <c r="I887" s="331"/>
      <c r="J887" s="331"/>
      <c r="K887" s="333"/>
      <c r="L887" s="333"/>
      <c r="M887" s="333"/>
      <c r="N887" s="333"/>
      <c r="O887" s="333"/>
      <c r="P887" s="114"/>
      <c r="Q887" s="114"/>
      <c r="R887" s="114"/>
    </row>
    <row r="888" spans="1:18" ht="41.25">
      <c r="A888" s="222"/>
      <c r="B888" s="222" t="s">
        <v>1061</v>
      </c>
      <c r="C888" s="254"/>
      <c r="D888" s="308" t="s">
        <v>1062</v>
      </c>
      <c r="E888" s="254"/>
      <c r="F888" s="255"/>
      <c r="G888" s="255"/>
      <c r="H888" s="255"/>
      <c r="I888" s="256"/>
      <c r="J888" s="255"/>
      <c r="K888" s="250"/>
      <c r="L888" s="251"/>
      <c r="M888" s="250"/>
      <c r="N888" s="290"/>
      <c r="O888" s="250"/>
      <c r="P888" s="112"/>
      <c r="Q888" s="113"/>
      <c r="R888" s="113"/>
    </row>
    <row r="889" spans="1:18" ht="63">
      <c r="A889" s="222">
        <v>497</v>
      </c>
      <c r="B889" s="254" t="s">
        <v>1063</v>
      </c>
      <c r="C889" s="254" t="s">
        <v>947</v>
      </c>
      <c r="D889" s="254" t="s">
        <v>948</v>
      </c>
      <c r="E889" s="254">
        <v>30</v>
      </c>
      <c r="F889" s="255" t="s">
        <v>1931</v>
      </c>
      <c r="G889" s="255"/>
      <c r="H889" s="255"/>
      <c r="I889" s="256" t="s">
        <v>1723</v>
      </c>
      <c r="J889" s="255" t="s">
        <v>1724</v>
      </c>
      <c r="K889" s="250">
        <v>12.9</v>
      </c>
      <c r="L889" s="251">
        <v>1.29</v>
      </c>
      <c r="M889" s="250">
        <v>12.95</v>
      </c>
      <c r="N889" s="290"/>
      <c r="O889" s="250">
        <v>12.9</v>
      </c>
      <c r="P889" s="112">
        <v>1</v>
      </c>
      <c r="Q889" s="113"/>
      <c r="R889" s="113"/>
    </row>
    <row r="890" spans="1:18" ht="21">
      <c r="A890" s="225"/>
      <c r="B890" s="137"/>
      <c r="C890" s="137"/>
      <c r="D890" s="137"/>
      <c r="E890" s="137"/>
      <c r="F890" s="296"/>
      <c r="G890" s="296"/>
      <c r="H890" s="296"/>
      <c r="I890" s="297"/>
      <c r="J890" s="296"/>
      <c r="K890" s="292"/>
      <c r="L890" s="298"/>
      <c r="M890" s="292"/>
      <c r="N890" s="292"/>
      <c r="O890" s="292"/>
      <c r="P890" s="114"/>
      <c r="Q890" s="114"/>
      <c r="R890" s="114"/>
    </row>
    <row r="891" spans="1:18" ht="42">
      <c r="A891" s="229">
        <v>498</v>
      </c>
      <c r="B891" s="316" t="s">
        <v>1064</v>
      </c>
      <c r="C891" s="316" t="s">
        <v>949</v>
      </c>
      <c r="D891" s="316" t="s">
        <v>1237</v>
      </c>
      <c r="E891" s="316">
        <v>2</v>
      </c>
      <c r="F891" s="317" t="s">
        <v>354</v>
      </c>
      <c r="G891" s="317"/>
      <c r="H891" s="317"/>
      <c r="I891" s="318" t="s">
        <v>184</v>
      </c>
      <c r="J891" s="317" t="s">
        <v>179</v>
      </c>
      <c r="K891" s="319">
        <v>3.7</v>
      </c>
      <c r="L891" s="320">
        <v>0.074</v>
      </c>
      <c r="M891" s="319">
        <v>4.18</v>
      </c>
      <c r="N891" s="321">
        <v>4.18</v>
      </c>
      <c r="O891" s="322">
        <v>3.7</v>
      </c>
      <c r="P891" s="125">
        <v>1</v>
      </c>
      <c r="Q891" s="126"/>
      <c r="R891" s="126"/>
    </row>
    <row r="892" spans="1:18" ht="21">
      <c r="A892" s="225"/>
      <c r="B892" s="137"/>
      <c r="C892" s="137"/>
      <c r="D892" s="137"/>
      <c r="E892" s="137"/>
      <c r="F892" s="111"/>
      <c r="G892" s="111"/>
      <c r="H892" s="272"/>
      <c r="I892" s="111"/>
      <c r="J892" s="111"/>
      <c r="K892" s="272"/>
      <c r="L892" s="273"/>
      <c r="M892" s="274"/>
      <c r="N892" s="272"/>
      <c r="O892" s="272"/>
      <c r="P892" s="114"/>
      <c r="Q892" s="114"/>
      <c r="R892" s="114"/>
    </row>
    <row r="893" spans="1:18" ht="63">
      <c r="A893" s="222">
        <v>499</v>
      </c>
      <c r="B893" s="254" t="s">
        <v>2745</v>
      </c>
      <c r="C893" s="254" t="s">
        <v>950</v>
      </c>
      <c r="D893" s="254" t="s">
        <v>2282</v>
      </c>
      <c r="E893" s="254">
        <v>5</v>
      </c>
      <c r="F893" s="255" t="s">
        <v>1932</v>
      </c>
      <c r="G893" s="255"/>
      <c r="H893" s="255"/>
      <c r="I893" s="256" t="s">
        <v>1723</v>
      </c>
      <c r="J893" s="255" t="s">
        <v>1724</v>
      </c>
      <c r="K893" s="250">
        <v>20.6</v>
      </c>
      <c r="L893" s="251">
        <v>5.15</v>
      </c>
      <c r="M893" s="250">
        <v>20.64</v>
      </c>
      <c r="N893" s="290"/>
      <c r="O893" s="250">
        <v>20.6</v>
      </c>
      <c r="P893" s="112">
        <v>1</v>
      </c>
      <c r="Q893" s="113"/>
      <c r="R893" s="113"/>
    </row>
    <row r="894" spans="1:18" ht="21">
      <c r="A894" s="225"/>
      <c r="B894" s="137"/>
      <c r="C894" s="137"/>
      <c r="D894" s="137"/>
      <c r="E894" s="137"/>
      <c r="F894" s="296"/>
      <c r="G894" s="296"/>
      <c r="H894" s="296"/>
      <c r="I894" s="297"/>
      <c r="J894" s="296"/>
      <c r="K894" s="292"/>
      <c r="L894" s="298"/>
      <c r="M894" s="292"/>
      <c r="N894" s="292"/>
      <c r="O894" s="292"/>
      <c r="P894" s="114"/>
      <c r="Q894" s="114"/>
      <c r="R894" s="114"/>
    </row>
    <row r="895" spans="1:18" ht="126">
      <c r="A895" s="222">
        <v>500</v>
      </c>
      <c r="B895" s="254" t="s">
        <v>2745</v>
      </c>
      <c r="C895" s="254" t="s">
        <v>950</v>
      </c>
      <c r="D895" s="254" t="s">
        <v>2341</v>
      </c>
      <c r="E895" s="254">
        <v>2</v>
      </c>
      <c r="F895" s="90" t="s">
        <v>1538</v>
      </c>
      <c r="G895" s="96" t="s">
        <v>482</v>
      </c>
      <c r="H895" s="276">
        <v>30</v>
      </c>
      <c r="I895" s="90" t="s">
        <v>2447</v>
      </c>
      <c r="J895" s="90" t="s">
        <v>1124</v>
      </c>
      <c r="K895" s="276">
        <v>3.96</v>
      </c>
      <c r="L895" s="277">
        <v>0.11</v>
      </c>
      <c r="M895" s="278">
        <v>3.96</v>
      </c>
      <c r="N895" s="282"/>
      <c r="O895" s="276">
        <v>3.96</v>
      </c>
      <c r="P895" s="112">
        <v>1</v>
      </c>
      <c r="Q895" s="113"/>
      <c r="R895" s="113"/>
    </row>
    <row r="896" spans="1:18" ht="21">
      <c r="A896" s="225"/>
      <c r="B896" s="137"/>
      <c r="C896" s="137"/>
      <c r="D896" s="137"/>
      <c r="E896" s="137"/>
      <c r="F896" s="111"/>
      <c r="G896" s="111"/>
      <c r="H896" s="272"/>
      <c r="I896" s="111"/>
      <c r="J896" s="111"/>
      <c r="K896" s="272"/>
      <c r="L896" s="273"/>
      <c r="M896" s="274"/>
      <c r="N896" s="272"/>
      <c r="O896" s="272"/>
      <c r="P896" s="114"/>
      <c r="Q896" s="114"/>
      <c r="R896" s="114"/>
    </row>
    <row r="897" spans="1:18" ht="42">
      <c r="A897" s="532">
        <v>501</v>
      </c>
      <c r="B897" s="533" t="s">
        <v>2745</v>
      </c>
      <c r="C897" s="533" t="s">
        <v>950</v>
      </c>
      <c r="D897" s="533" t="s">
        <v>1238</v>
      </c>
      <c r="E897" s="533">
        <v>2</v>
      </c>
      <c r="F897" s="534" t="s">
        <v>355</v>
      </c>
      <c r="G897" s="534"/>
      <c r="H897" s="534"/>
      <c r="I897" s="535" t="s">
        <v>184</v>
      </c>
      <c r="J897" s="534" t="s">
        <v>179</v>
      </c>
      <c r="K897" s="536">
        <v>12.64</v>
      </c>
      <c r="L897" s="537">
        <v>0.1264</v>
      </c>
      <c r="M897" s="536">
        <v>13.19</v>
      </c>
      <c r="N897" s="538">
        <v>13.19</v>
      </c>
      <c r="O897" s="520">
        <v>12.64</v>
      </c>
      <c r="P897" s="521">
        <v>1</v>
      </c>
      <c r="Q897" s="521"/>
      <c r="R897" s="521"/>
    </row>
    <row r="898" spans="1:18" ht="21">
      <c r="A898" s="237"/>
      <c r="B898" s="431"/>
      <c r="C898" s="431"/>
      <c r="D898" s="431"/>
      <c r="E898" s="431"/>
      <c r="F898" s="341"/>
      <c r="G898" s="341"/>
      <c r="H898" s="341"/>
      <c r="I898" s="372"/>
      <c r="J898" s="341"/>
      <c r="K898" s="373"/>
      <c r="L898" s="374"/>
      <c r="M898" s="373"/>
      <c r="N898" s="373"/>
      <c r="O898" s="373"/>
      <c r="P898" s="114"/>
      <c r="Q898" s="114"/>
      <c r="R898" s="114"/>
    </row>
    <row r="899" spans="1:18" ht="168">
      <c r="A899" s="222">
        <v>502</v>
      </c>
      <c r="B899" s="254" t="s">
        <v>2743</v>
      </c>
      <c r="C899" s="254" t="s">
        <v>2740</v>
      </c>
      <c r="D899" s="254" t="s">
        <v>1239</v>
      </c>
      <c r="E899" s="254">
        <v>1</v>
      </c>
      <c r="F899" s="90" t="s">
        <v>1539</v>
      </c>
      <c r="G899" s="96" t="s">
        <v>705</v>
      </c>
      <c r="H899" s="276">
        <v>100</v>
      </c>
      <c r="I899" s="90" t="s">
        <v>1168</v>
      </c>
      <c r="J899" s="90" t="s">
        <v>1124</v>
      </c>
      <c r="K899" s="276">
        <v>21.49</v>
      </c>
      <c r="L899" s="277">
        <v>0.1791</v>
      </c>
      <c r="M899" s="278">
        <v>21.78</v>
      </c>
      <c r="N899" s="282"/>
      <c r="O899" s="276">
        <v>21.49</v>
      </c>
      <c r="P899" s="112">
        <v>1</v>
      </c>
      <c r="Q899" s="113"/>
      <c r="R899" s="113"/>
    </row>
    <row r="900" spans="1:18" ht="21">
      <c r="A900" s="225"/>
      <c r="B900" s="137"/>
      <c r="C900" s="137"/>
      <c r="D900" s="137"/>
      <c r="E900" s="137"/>
      <c r="F900" s="111"/>
      <c r="G900" s="111"/>
      <c r="H900" s="272"/>
      <c r="I900" s="111"/>
      <c r="J900" s="111"/>
      <c r="K900" s="272"/>
      <c r="L900" s="273"/>
      <c r="M900" s="274"/>
      <c r="N900" s="272"/>
      <c r="O900" s="272"/>
      <c r="P900" s="114"/>
      <c r="Q900" s="114"/>
      <c r="R900" s="114"/>
    </row>
    <row r="901" spans="1:18" ht="41.25">
      <c r="A901" s="222"/>
      <c r="B901" s="222" t="s">
        <v>2087</v>
      </c>
      <c r="C901" s="254"/>
      <c r="D901" s="308" t="s">
        <v>2847</v>
      </c>
      <c r="E901" s="254"/>
      <c r="F901" s="255"/>
      <c r="G901" s="255"/>
      <c r="H901" s="255"/>
      <c r="I901" s="256"/>
      <c r="J901" s="255"/>
      <c r="K901" s="250"/>
      <c r="L901" s="251"/>
      <c r="M901" s="250"/>
      <c r="N901" s="290"/>
      <c r="O901" s="250"/>
      <c r="P901" s="112"/>
      <c r="Q901" s="113"/>
      <c r="R901" s="113"/>
    </row>
    <row r="902" spans="1:18" ht="84">
      <c r="A902" s="226">
        <v>503</v>
      </c>
      <c r="B902" s="101" t="s">
        <v>449</v>
      </c>
      <c r="C902" s="101" t="s">
        <v>2232</v>
      </c>
      <c r="D902" s="101" t="s">
        <v>2347</v>
      </c>
      <c r="E902" s="101">
        <v>1</v>
      </c>
      <c r="F902" s="90" t="s">
        <v>1540</v>
      </c>
      <c r="G902" s="96" t="s">
        <v>490</v>
      </c>
      <c r="H902" s="276">
        <v>50</v>
      </c>
      <c r="I902" s="90" t="s">
        <v>1150</v>
      </c>
      <c r="J902" s="90" t="s">
        <v>1124</v>
      </c>
      <c r="K902" s="276">
        <v>3.42</v>
      </c>
      <c r="L902" s="277">
        <v>0.057</v>
      </c>
      <c r="M902" s="278"/>
      <c r="N902" s="282"/>
      <c r="O902" s="276">
        <v>3.42</v>
      </c>
      <c r="P902" s="112">
        <v>1</v>
      </c>
      <c r="Q902" s="113"/>
      <c r="R902" s="113"/>
    </row>
    <row r="903" spans="1:18" ht="21">
      <c r="A903" s="225"/>
      <c r="B903" s="137"/>
      <c r="C903" s="137"/>
      <c r="D903" s="137"/>
      <c r="E903" s="137"/>
      <c r="F903" s="111"/>
      <c r="G903" s="111"/>
      <c r="H903" s="272"/>
      <c r="I903" s="111"/>
      <c r="J903" s="111"/>
      <c r="K903" s="272"/>
      <c r="L903" s="273"/>
      <c r="M903" s="274"/>
      <c r="N903" s="272"/>
      <c r="O903" s="272"/>
      <c r="P903" s="114"/>
      <c r="Q903" s="114"/>
      <c r="R903" s="114"/>
    </row>
    <row r="904" spans="1:18" ht="63">
      <c r="A904" s="226">
        <v>504</v>
      </c>
      <c r="B904" s="101" t="s">
        <v>84</v>
      </c>
      <c r="C904" s="101" t="s">
        <v>83</v>
      </c>
      <c r="D904" s="101" t="s">
        <v>2346</v>
      </c>
      <c r="E904" s="101">
        <v>1</v>
      </c>
      <c r="F904" s="90" t="s">
        <v>1541</v>
      </c>
      <c r="G904" s="96" t="s">
        <v>1155</v>
      </c>
      <c r="H904" s="276">
        <v>30</v>
      </c>
      <c r="I904" s="90" t="s">
        <v>1150</v>
      </c>
      <c r="J904" s="90" t="s">
        <v>1124</v>
      </c>
      <c r="K904" s="276">
        <v>6.35</v>
      </c>
      <c r="L904" s="277">
        <v>0.1763</v>
      </c>
      <c r="M904" s="278">
        <v>6.46</v>
      </c>
      <c r="N904" s="282"/>
      <c r="O904" s="276">
        <v>6.35</v>
      </c>
      <c r="P904" s="112">
        <v>1</v>
      </c>
      <c r="Q904" s="113"/>
      <c r="R904" s="113"/>
    </row>
    <row r="905" spans="1:18" ht="21">
      <c r="A905" s="225"/>
      <c r="B905" s="137"/>
      <c r="C905" s="137"/>
      <c r="D905" s="137"/>
      <c r="E905" s="137"/>
      <c r="F905" s="111"/>
      <c r="G905" s="111"/>
      <c r="H905" s="272"/>
      <c r="I905" s="111"/>
      <c r="J905" s="111"/>
      <c r="K905" s="272"/>
      <c r="L905" s="273"/>
      <c r="M905" s="274"/>
      <c r="N905" s="272"/>
      <c r="O905" s="272"/>
      <c r="P905" s="114"/>
      <c r="Q905" s="114"/>
      <c r="R905" s="114"/>
    </row>
    <row r="906" spans="1:18" ht="21">
      <c r="A906" s="222"/>
      <c r="B906" s="222" t="s">
        <v>450</v>
      </c>
      <c r="C906" s="254"/>
      <c r="D906" s="308" t="s">
        <v>451</v>
      </c>
      <c r="E906" s="254"/>
      <c r="F906" s="255"/>
      <c r="G906" s="255"/>
      <c r="H906" s="255"/>
      <c r="I906" s="256"/>
      <c r="J906" s="255"/>
      <c r="K906" s="250"/>
      <c r="L906" s="251"/>
      <c r="M906" s="250"/>
      <c r="N906" s="290"/>
      <c r="O906" s="250"/>
      <c r="P906" s="112"/>
      <c r="Q906" s="113"/>
      <c r="R906" s="113"/>
    </row>
    <row r="907" spans="1:18" ht="84">
      <c r="A907" s="222">
        <v>505</v>
      </c>
      <c r="B907" s="254" t="s">
        <v>452</v>
      </c>
      <c r="C907" s="254" t="s">
        <v>2229</v>
      </c>
      <c r="D907" s="254" t="s">
        <v>1280</v>
      </c>
      <c r="E907" s="254">
        <v>500</v>
      </c>
      <c r="F907" s="255" t="s">
        <v>1935</v>
      </c>
      <c r="G907" s="255"/>
      <c r="H907" s="255"/>
      <c r="I907" s="256" t="s">
        <v>1723</v>
      </c>
      <c r="J907" s="255" t="s">
        <v>1724</v>
      </c>
      <c r="K907" s="250">
        <v>7.9</v>
      </c>
      <c r="L907" s="251">
        <v>0.79</v>
      </c>
      <c r="M907" s="250">
        <v>8.03</v>
      </c>
      <c r="N907" s="290"/>
      <c r="O907" s="250">
        <v>7.9</v>
      </c>
      <c r="P907" s="112">
        <v>1</v>
      </c>
      <c r="Q907" s="113"/>
      <c r="R907" s="113"/>
    </row>
    <row r="908" spans="1:18" ht="21">
      <c r="A908" s="225"/>
      <c r="B908" s="137"/>
      <c r="C908" s="137"/>
      <c r="D908" s="137"/>
      <c r="E908" s="137"/>
      <c r="F908" s="296"/>
      <c r="G908" s="296"/>
      <c r="H908" s="296"/>
      <c r="I908" s="297"/>
      <c r="J908" s="296"/>
      <c r="K908" s="292"/>
      <c r="L908" s="298"/>
      <c r="M908" s="292"/>
      <c r="N908" s="292"/>
      <c r="O908" s="292"/>
      <c r="P908" s="114"/>
      <c r="Q908" s="114"/>
      <c r="R908" s="114"/>
    </row>
    <row r="909" spans="1:18" ht="61.5">
      <c r="A909" s="222">
        <v>506</v>
      </c>
      <c r="B909" s="254" t="s">
        <v>2360</v>
      </c>
      <c r="C909" s="254" t="s">
        <v>2230</v>
      </c>
      <c r="D909" s="254" t="s">
        <v>1240</v>
      </c>
      <c r="E909" s="254">
        <v>1</v>
      </c>
      <c r="F909" s="255" t="s">
        <v>1936</v>
      </c>
      <c r="G909" s="255"/>
      <c r="H909" s="255"/>
      <c r="I909" s="256" t="s">
        <v>1726</v>
      </c>
      <c r="J909" s="255" t="s">
        <v>1724</v>
      </c>
      <c r="K909" s="250">
        <v>2.81</v>
      </c>
      <c r="L909" s="251">
        <v>2.81</v>
      </c>
      <c r="M909" s="250">
        <v>2.99</v>
      </c>
      <c r="N909" s="290"/>
      <c r="O909" s="250">
        <v>2.81</v>
      </c>
      <c r="P909" s="112">
        <v>1</v>
      </c>
      <c r="Q909" s="113"/>
      <c r="R909" s="113"/>
    </row>
    <row r="910" spans="1:18" ht="21">
      <c r="A910" s="225"/>
      <c r="B910" s="137"/>
      <c r="C910" s="137"/>
      <c r="D910" s="137"/>
      <c r="E910" s="137"/>
      <c r="F910" s="111"/>
      <c r="G910" s="111"/>
      <c r="H910" s="272"/>
      <c r="I910" s="111"/>
      <c r="J910" s="111"/>
      <c r="K910" s="272"/>
      <c r="L910" s="273"/>
      <c r="M910" s="274"/>
      <c r="N910" s="272"/>
      <c r="O910" s="272"/>
      <c r="P910" s="114"/>
      <c r="Q910" s="114"/>
      <c r="R910" s="114"/>
    </row>
    <row r="911" spans="1:18" ht="61.5">
      <c r="A911" s="222">
        <v>507</v>
      </c>
      <c r="B911" s="254" t="s">
        <v>2360</v>
      </c>
      <c r="C911" s="254" t="s">
        <v>2230</v>
      </c>
      <c r="D911" s="254" t="s">
        <v>670</v>
      </c>
      <c r="E911" s="254">
        <v>30</v>
      </c>
      <c r="F911" s="255" t="s">
        <v>1937</v>
      </c>
      <c r="G911" s="255"/>
      <c r="H911" s="255"/>
      <c r="I911" s="256" t="s">
        <v>1723</v>
      </c>
      <c r="J911" s="255" t="s">
        <v>1724</v>
      </c>
      <c r="K911" s="250">
        <v>9.7</v>
      </c>
      <c r="L911" s="251">
        <v>0.97</v>
      </c>
      <c r="M911" s="250">
        <v>9.79</v>
      </c>
      <c r="N911" s="290"/>
      <c r="O911" s="250">
        <v>9.7</v>
      </c>
      <c r="P911" s="112">
        <v>1</v>
      </c>
      <c r="Q911" s="113"/>
      <c r="R911" s="113"/>
    </row>
    <row r="912" spans="1:18" ht="21">
      <c r="A912" s="225"/>
      <c r="B912" s="137"/>
      <c r="C912" s="137"/>
      <c r="D912" s="137"/>
      <c r="E912" s="137"/>
      <c r="F912" s="296"/>
      <c r="G912" s="296"/>
      <c r="H912" s="296"/>
      <c r="I912" s="297"/>
      <c r="J912" s="296"/>
      <c r="K912" s="292"/>
      <c r="L912" s="298"/>
      <c r="M912" s="292"/>
      <c r="N912" s="292"/>
      <c r="O912" s="292"/>
      <c r="P912" s="114"/>
      <c r="Q912" s="114"/>
      <c r="R912" s="114"/>
    </row>
    <row r="913" spans="1:18" ht="61.5">
      <c r="A913" s="222">
        <v>508</v>
      </c>
      <c r="B913" s="254" t="s">
        <v>1294</v>
      </c>
      <c r="C913" s="254" t="s">
        <v>2356</v>
      </c>
      <c r="D913" s="254" t="s">
        <v>290</v>
      </c>
      <c r="E913" s="254">
        <v>1</v>
      </c>
      <c r="F913" s="255" t="s">
        <v>1938</v>
      </c>
      <c r="G913" s="255"/>
      <c r="H913" s="255"/>
      <c r="I913" s="256" t="s">
        <v>1726</v>
      </c>
      <c r="J913" s="255" t="s">
        <v>1724</v>
      </c>
      <c r="K913" s="250">
        <v>4</v>
      </c>
      <c r="L913" s="251">
        <v>4</v>
      </c>
      <c r="M913" s="250"/>
      <c r="N913" s="290"/>
      <c r="O913" s="250">
        <v>4</v>
      </c>
      <c r="P913" s="112">
        <v>1</v>
      </c>
      <c r="Q913" s="113"/>
      <c r="R913" s="113"/>
    </row>
    <row r="914" spans="1:18" ht="21">
      <c r="A914" s="225"/>
      <c r="B914" s="137"/>
      <c r="C914" s="137"/>
      <c r="D914" s="137"/>
      <c r="E914" s="137"/>
      <c r="F914" s="296"/>
      <c r="G914" s="296"/>
      <c r="H914" s="296"/>
      <c r="I914" s="297"/>
      <c r="J914" s="296"/>
      <c r="K914" s="292"/>
      <c r="L914" s="298"/>
      <c r="M914" s="292"/>
      <c r="N914" s="292"/>
      <c r="O914" s="292"/>
      <c r="P914" s="114"/>
      <c r="Q914" s="114"/>
      <c r="R914" s="114"/>
    </row>
    <row r="915" spans="1:18" ht="42">
      <c r="A915" s="227">
        <v>509</v>
      </c>
      <c r="B915" s="283" t="s">
        <v>1294</v>
      </c>
      <c r="C915" s="283" t="s">
        <v>2108</v>
      </c>
      <c r="D915" s="283" t="s">
        <v>1241</v>
      </c>
      <c r="E915" s="283">
        <v>40</v>
      </c>
      <c r="F915" s="284" t="s">
        <v>356</v>
      </c>
      <c r="G915" s="284"/>
      <c r="H915" s="284"/>
      <c r="I915" s="285" t="s">
        <v>184</v>
      </c>
      <c r="J915" s="284" t="s">
        <v>179</v>
      </c>
      <c r="K915" s="286">
        <v>2.87</v>
      </c>
      <c r="L915" s="287">
        <v>0.0957</v>
      </c>
      <c r="M915" s="286" t="s">
        <v>182</v>
      </c>
      <c r="N915" s="288" t="s">
        <v>182</v>
      </c>
      <c r="O915" s="289">
        <v>2.87</v>
      </c>
      <c r="P915" s="112">
        <v>1</v>
      </c>
      <c r="Q915" s="113"/>
      <c r="R915" s="113"/>
    </row>
    <row r="916" spans="1:18" ht="21">
      <c r="A916" s="225"/>
      <c r="B916" s="137"/>
      <c r="C916" s="137"/>
      <c r="D916" s="137"/>
      <c r="E916" s="137"/>
      <c r="F916" s="111"/>
      <c r="G916" s="111"/>
      <c r="H916" s="272"/>
      <c r="I916" s="111"/>
      <c r="J916" s="111"/>
      <c r="K916" s="272"/>
      <c r="L916" s="273"/>
      <c r="M916" s="274"/>
      <c r="N916" s="272"/>
      <c r="O916" s="272"/>
      <c r="P916" s="114"/>
      <c r="Q916" s="114"/>
      <c r="R916" s="114"/>
    </row>
    <row r="917" spans="1:18" ht="61.5">
      <c r="A917" s="222">
        <v>510</v>
      </c>
      <c r="B917" s="254" t="s">
        <v>1294</v>
      </c>
      <c r="C917" s="254" t="s">
        <v>2109</v>
      </c>
      <c r="D917" s="254" t="s">
        <v>2110</v>
      </c>
      <c r="E917" s="444">
        <v>1500</v>
      </c>
      <c r="F917" s="255" t="s">
        <v>1940</v>
      </c>
      <c r="G917" s="255"/>
      <c r="H917" s="255"/>
      <c r="I917" s="256" t="s">
        <v>1723</v>
      </c>
      <c r="J917" s="255" t="s">
        <v>1724</v>
      </c>
      <c r="K917" s="250">
        <v>8</v>
      </c>
      <c r="L917" s="251">
        <v>0.8</v>
      </c>
      <c r="M917" s="250">
        <v>8.02</v>
      </c>
      <c r="N917" s="290"/>
      <c r="O917" s="250">
        <v>8</v>
      </c>
      <c r="P917" s="112">
        <v>1</v>
      </c>
      <c r="Q917" s="113"/>
      <c r="R917" s="113"/>
    </row>
    <row r="918" spans="1:18" ht="21">
      <c r="A918" s="225"/>
      <c r="B918" s="137"/>
      <c r="C918" s="137"/>
      <c r="D918" s="137"/>
      <c r="E918" s="446"/>
      <c r="F918" s="296"/>
      <c r="G918" s="296"/>
      <c r="H918" s="296"/>
      <c r="I918" s="297"/>
      <c r="J918" s="296"/>
      <c r="K918" s="292"/>
      <c r="L918" s="298"/>
      <c r="M918" s="292"/>
      <c r="N918" s="292"/>
      <c r="O918" s="292"/>
      <c r="P918" s="114"/>
      <c r="Q918" s="114"/>
      <c r="R918" s="114"/>
    </row>
    <row r="919" spans="1:18" ht="60.75">
      <c r="A919" s="227">
        <v>511</v>
      </c>
      <c r="B919" s="283" t="s">
        <v>1294</v>
      </c>
      <c r="C919" s="283" t="s">
        <v>2109</v>
      </c>
      <c r="D919" s="283" t="s">
        <v>1242</v>
      </c>
      <c r="E919" s="283">
        <v>5</v>
      </c>
      <c r="F919" s="284" t="s">
        <v>357</v>
      </c>
      <c r="G919" s="284"/>
      <c r="H919" s="284"/>
      <c r="I919" s="285" t="s">
        <v>184</v>
      </c>
      <c r="J919" s="284" t="s">
        <v>179</v>
      </c>
      <c r="K919" s="286">
        <v>2.99</v>
      </c>
      <c r="L919" s="287">
        <v>0.1495</v>
      </c>
      <c r="M919" s="286" t="s">
        <v>182</v>
      </c>
      <c r="N919" s="288" t="s">
        <v>182</v>
      </c>
      <c r="O919" s="289">
        <v>2.99</v>
      </c>
      <c r="P919" s="112">
        <v>1</v>
      </c>
      <c r="Q919" s="113"/>
      <c r="R919" s="113"/>
    </row>
    <row r="920" spans="1:18" ht="21">
      <c r="A920" s="225"/>
      <c r="B920" s="137"/>
      <c r="C920" s="137"/>
      <c r="D920" s="137"/>
      <c r="E920" s="137"/>
      <c r="F920" s="111"/>
      <c r="G920" s="111"/>
      <c r="H920" s="272"/>
      <c r="I920" s="111"/>
      <c r="J920" s="111"/>
      <c r="K920" s="272"/>
      <c r="L920" s="273"/>
      <c r="M920" s="274"/>
      <c r="N920" s="272"/>
      <c r="O920" s="272"/>
      <c r="P920" s="114"/>
      <c r="Q920" s="114"/>
      <c r="R920" s="114"/>
    </row>
    <row r="921" spans="1:18" ht="60.75">
      <c r="A921" s="227">
        <v>512</v>
      </c>
      <c r="B921" s="283" t="s">
        <v>1294</v>
      </c>
      <c r="C921" s="283" t="s">
        <v>2109</v>
      </c>
      <c r="D921" s="283" t="s">
        <v>1243</v>
      </c>
      <c r="E921" s="283">
        <v>50</v>
      </c>
      <c r="F921" s="284" t="s">
        <v>358</v>
      </c>
      <c r="G921" s="284"/>
      <c r="H921" s="284"/>
      <c r="I921" s="285" t="s">
        <v>184</v>
      </c>
      <c r="J921" s="284" t="s">
        <v>179</v>
      </c>
      <c r="K921" s="286">
        <v>3.5</v>
      </c>
      <c r="L921" s="287">
        <v>0.175</v>
      </c>
      <c r="M921" s="286" t="s">
        <v>182</v>
      </c>
      <c r="N921" s="288" t="s">
        <v>182</v>
      </c>
      <c r="O921" s="289">
        <v>3.5</v>
      </c>
      <c r="P921" s="112">
        <v>1</v>
      </c>
      <c r="Q921" s="113"/>
      <c r="R921" s="113"/>
    </row>
    <row r="922" spans="1:18" ht="21">
      <c r="A922" s="225"/>
      <c r="B922" s="137"/>
      <c r="C922" s="137"/>
      <c r="D922" s="137"/>
      <c r="E922" s="137"/>
      <c r="F922" s="111"/>
      <c r="G922" s="111"/>
      <c r="H922" s="272"/>
      <c r="I922" s="111"/>
      <c r="J922" s="111"/>
      <c r="K922" s="272"/>
      <c r="L922" s="273"/>
      <c r="M922" s="274"/>
      <c r="N922" s="272"/>
      <c r="O922" s="272"/>
      <c r="P922" s="114"/>
      <c r="Q922" s="114"/>
      <c r="R922" s="114"/>
    </row>
    <row r="923" spans="1:18" ht="63">
      <c r="A923" s="227">
        <v>513</v>
      </c>
      <c r="B923" s="283" t="s">
        <v>691</v>
      </c>
      <c r="C923" s="283" t="s">
        <v>692</v>
      </c>
      <c r="D923" s="283" t="s">
        <v>1244</v>
      </c>
      <c r="E923" s="283">
        <v>1</v>
      </c>
      <c r="F923" s="284" t="s">
        <v>359</v>
      </c>
      <c r="G923" s="284"/>
      <c r="H923" s="284"/>
      <c r="I923" s="285" t="s">
        <v>184</v>
      </c>
      <c r="J923" s="284" t="s">
        <v>179</v>
      </c>
      <c r="K923" s="286">
        <v>5.31</v>
      </c>
      <c r="L923" s="287">
        <v>0.1062</v>
      </c>
      <c r="M923" s="286" t="s">
        <v>182</v>
      </c>
      <c r="N923" s="288" t="s">
        <v>182</v>
      </c>
      <c r="O923" s="289">
        <v>5.31</v>
      </c>
      <c r="P923" s="112">
        <v>1</v>
      </c>
      <c r="Q923" s="113"/>
      <c r="R923" s="113"/>
    </row>
    <row r="924" spans="1:18" ht="21">
      <c r="A924" s="225"/>
      <c r="B924" s="137"/>
      <c r="C924" s="137"/>
      <c r="D924" s="137"/>
      <c r="E924" s="137"/>
      <c r="F924" s="111"/>
      <c r="G924" s="111"/>
      <c r="H924" s="272"/>
      <c r="I924" s="111"/>
      <c r="J924" s="111"/>
      <c r="K924" s="272"/>
      <c r="L924" s="273"/>
      <c r="M924" s="274"/>
      <c r="N924" s="272"/>
      <c r="O924" s="272"/>
      <c r="P924" s="114"/>
      <c r="Q924" s="114"/>
      <c r="R924" s="114"/>
    </row>
    <row r="925" spans="1:18" ht="126">
      <c r="A925" s="222">
        <v>514</v>
      </c>
      <c r="B925" s="254" t="s">
        <v>1461</v>
      </c>
      <c r="C925" s="254" t="s">
        <v>1065</v>
      </c>
      <c r="D925" s="254" t="s">
        <v>1066</v>
      </c>
      <c r="E925" s="254">
        <v>60</v>
      </c>
      <c r="F925" s="96" t="s">
        <v>1912</v>
      </c>
      <c r="G925" s="96"/>
      <c r="H925" s="96"/>
      <c r="I925" s="96" t="s">
        <v>157</v>
      </c>
      <c r="J925" s="279" t="s">
        <v>147</v>
      </c>
      <c r="K925" s="279">
        <v>23.88</v>
      </c>
      <c r="L925" s="281">
        <f>K925/10</f>
        <v>2.388</v>
      </c>
      <c r="M925" s="279">
        <v>25.06</v>
      </c>
      <c r="N925" s="295"/>
      <c r="O925" s="279">
        <v>23.88</v>
      </c>
      <c r="P925" s="112">
        <v>1</v>
      </c>
      <c r="Q925" s="113"/>
      <c r="R925" s="113"/>
    </row>
    <row r="926" spans="1:18" ht="21">
      <c r="A926" s="225"/>
      <c r="B926" s="137"/>
      <c r="C926" s="137"/>
      <c r="D926" s="137"/>
      <c r="E926" s="137"/>
      <c r="F926" s="111"/>
      <c r="G926" s="111"/>
      <c r="H926" s="111"/>
      <c r="I926" s="111"/>
      <c r="J926" s="272"/>
      <c r="K926" s="272"/>
      <c r="L926" s="273"/>
      <c r="M926" s="272"/>
      <c r="N926" s="272"/>
      <c r="O926" s="272"/>
      <c r="P926" s="114"/>
      <c r="Q926" s="114"/>
      <c r="R926" s="114"/>
    </row>
    <row r="927" spans="1:18" ht="126">
      <c r="A927" s="222">
        <v>515</v>
      </c>
      <c r="B927" s="254" t="s">
        <v>1461</v>
      </c>
      <c r="C927" s="254" t="s">
        <v>1065</v>
      </c>
      <c r="D927" s="254" t="s">
        <v>1067</v>
      </c>
      <c r="E927" s="254">
        <v>20</v>
      </c>
      <c r="F927" s="96" t="s">
        <v>1913</v>
      </c>
      <c r="G927" s="96"/>
      <c r="H927" s="96"/>
      <c r="I927" s="96" t="s">
        <v>157</v>
      </c>
      <c r="J927" s="279" t="s">
        <v>147</v>
      </c>
      <c r="K927" s="279">
        <v>8.34</v>
      </c>
      <c r="L927" s="281">
        <f>K927/10</f>
        <v>0.834</v>
      </c>
      <c r="M927" s="279">
        <v>8.34</v>
      </c>
      <c r="N927" s="295"/>
      <c r="O927" s="279">
        <v>8.34</v>
      </c>
      <c r="P927" s="112">
        <v>1</v>
      </c>
      <c r="Q927" s="113"/>
      <c r="R927" s="113"/>
    </row>
    <row r="928" spans="1:18" ht="21">
      <c r="A928" s="225"/>
      <c r="B928" s="137"/>
      <c r="C928" s="137"/>
      <c r="D928" s="137"/>
      <c r="E928" s="137"/>
      <c r="F928" s="111"/>
      <c r="G928" s="111"/>
      <c r="H928" s="111"/>
      <c r="I928" s="111"/>
      <c r="J928" s="272"/>
      <c r="K928" s="272"/>
      <c r="L928" s="273"/>
      <c r="M928" s="272"/>
      <c r="N928" s="272"/>
      <c r="O928" s="272"/>
      <c r="P928" s="114"/>
      <c r="Q928" s="114"/>
      <c r="R928" s="114"/>
    </row>
    <row r="929" spans="1:18" ht="61.5">
      <c r="A929" s="222">
        <v>516</v>
      </c>
      <c r="B929" s="254" t="s">
        <v>2139</v>
      </c>
      <c r="C929" s="254" t="s">
        <v>2140</v>
      </c>
      <c r="D929" s="254" t="s">
        <v>2141</v>
      </c>
      <c r="E929" s="254">
        <v>1</v>
      </c>
      <c r="F929" s="255" t="s">
        <v>1944</v>
      </c>
      <c r="G929" s="255"/>
      <c r="H929" s="255"/>
      <c r="I929" s="256" t="s">
        <v>1726</v>
      </c>
      <c r="J929" s="255" t="s">
        <v>1724</v>
      </c>
      <c r="K929" s="250">
        <v>6.03</v>
      </c>
      <c r="L929" s="251">
        <v>6.03</v>
      </c>
      <c r="M929" s="250"/>
      <c r="N929" s="290"/>
      <c r="O929" s="250">
        <v>6.03</v>
      </c>
      <c r="P929" s="112">
        <v>1</v>
      </c>
      <c r="Q929" s="113"/>
      <c r="R929" s="113"/>
    </row>
    <row r="930" spans="1:18" ht="21">
      <c r="A930" s="225"/>
      <c r="B930" s="137"/>
      <c r="C930" s="137"/>
      <c r="D930" s="137"/>
      <c r="E930" s="137"/>
      <c r="F930" s="111"/>
      <c r="G930" s="111"/>
      <c r="H930" s="272"/>
      <c r="I930" s="111"/>
      <c r="J930" s="111"/>
      <c r="K930" s="272"/>
      <c r="L930" s="273"/>
      <c r="M930" s="274"/>
      <c r="N930" s="272"/>
      <c r="O930" s="272"/>
      <c r="P930" s="114"/>
      <c r="Q930" s="114"/>
      <c r="R930" s="114"/>
    </row>
    <row r="931" spans="1:18" ht="81.75">
      <c r="A931" s="222">
        <v>517</v>
      </c>
      <c r="B931" s="254" t="s">
        <v>1291</v>
      </c>
      <c r="C931" s="254" t="s">
        <v>1480</v>
      </c>
      <c r="D931" s="254" t="s">
        <v>1481</v>
      </c>
      <c r="E931" s="254">
        <v>1</v>
      </c>
      <c r="F931" s="255" t="s">
        <v>1945</v>
      </c>
      <c r="G931" s="255"/>
      <c r="H931" s="255"/>
      <c r="I931" s="256" t="s">
        <v>1723</v>
      </c>
      <c r="J931" s="255" t="s">
        <v>1724</v>
      </c>
      <c r="K931" s="250">
        <v>12.3</v>
      </c>
      <c r="L931" s="251">
        <v>1.23</v>
      </c>
      <c r="M931" s="250"/>
      <c r="N931" s="290"/>
      <c r="O931" s="250">
        <v>12.3</v>
      </c>
      <c r="P931" s="112">
        <v>1</v>
      </c>
      <c r="Q931" s="113"/>
      <c r="R931" s="113"/>
    </row>
    <row r="932" spans="1:18" ht="21">
      <c r="A932" s="225"/>
      <c r="B932" s="137"/>
      <c r="C932" s="137"/>
      <c r="D932" s="137"/>
      <c r="E932" s="137"/>
      <c r="F932" s="296"/>
      <c r="G932" s="296"/>
      <c r="H932" s="296"/>
      <c r="I932" s="297"/>
      <c r="J932" s="296"/>
      <c r="K932" s="292"/>
      <c r="L932" s="298"/>
      <c r="M932" s="292"/>
      <c r="N932" s="299"/>
      <c r="O932" s="292"/>
      <c r="P932" s="114"/>
      <c r="Q932" s="114"/>
      <c r="R932" s="114"/>
    </row>
    <row r="933" spans="1:18" ht="84">
      <c r="A933" s="222">
        <v>518</v>
      </c>
      <c r="B933" s="254" t="s">
        <v>1291</v>
      </c>
      <c r="C933" s="254" t="s">
        <v>2254</v>
      </c>
      <c r="D933" s="254" t="s">
        <v>1245</v>
      </c>
      <c r="E933" s="254">
        <v>20</v>
      </c>
      <c r="F933" s="90" t="s">
        <v>1549</v>
      </c>
      <c r="G933" s="96" t="s">
        <v>1550</v>
      </c>
      <c r="H933" s="276">
        <v>20</v>
      </c>
      <c r="I933" s="90" t="s">
        <v>1530</v>
      </c>
      <c r="J933" s="90" t="s">
        <v>1124</v>
      </c>
      <c r="K933" s="276">
        <v>1.7</v>
      </c>
      <c r="L933" s="277">
        <v>0.071</v>
      </c>
      <c r="M933" s="278"/>
      <c r="N933" s="282"/>
      <c r="O933" s="278">
        <v>1.7</v>
      </c>
      <c r="P933" s="112">
        <v>1</v>
      </c>
      <c r="Q933" s="113"/>
      <c r="R933" s="113"/>
    </row>
    <row r="934" spans="1:18" ht="21">
      <c r="A934" s="225"/>
      <c r="B934" s="137"/>
      <c r="C934" s="137"/>
      <c r="D934" s="137"/>
      <c r="E934" s="137"/>
      <c r="F934" s="111"/>
      <c r="G934" s="111"/>
      <c r="H934" s="272"/>
      <c r="I934" s="111"/>
      <c r="J934" s="111"/>
      <c r="K934" s="272"/>
      <c r="L934" s="273"/>
      <c r="M934" s="274"/>
      <c r="N934" s="272"/>
      <c r="O934" s="272"/>
      <c r="P934" s="114"/>
      <c r="Q934" s="114"/>
      <c r="R934" s="114"/>
    </row>
    <row r="935" spans="1:18" ht="41.25">
      <c r="A935" s="222"/>
      <c r="B935" s="222" t="s">
        <v>1292</v>
      </c>
      <c r="C935" s="254"/>
      <c r="D935" s="308" t="s">
        <v>1293</v>
      </c>
      <c r="E935" s="254"/>
      <c r="F935" s="255"/>
      <c r="G935" s="255"/>
      <c r="H935" s="255"/>
      <c r="I935" s="256"/>
      <c r="J935" s="255"/>
      <c r="K935" s="250"/>
      <c r="L935" s="251"/>
      <c r="M935" s="250"/>
      <c r="N935" s="290"/>
      <c r="O935" s="250"/>
      <c r="P935" s="112"/>
      <c r="Q935" s="113"/>
      <c r="R935" s="113"/>
    </row>
    <row r="936" spans="1:18" ht="126">
      <c r="A936" s="222">
        <v>519</v>
      </c>
      <c r="B936" s="254" t="s">
        <v>1330</v>
      </c>
      <c r="C936" s="254" t="s">
        <v>2072</v>
      </c>
      <c r="D936" s="254" t="s">
        <v>1246</v>
      </c>
      <c r="E936" s="254">
        <v>3</v>
      </c>
      <c r="F936" s="90" t="s">
        <v>1551</v>
      </c>
      <c r="G936" s="96" t="s">
        <v>1345</v>
      </c>
      <c r="H936" s="276">
        <v>20</v>
      </c>
      <c r="I936" s="90" t="s">
        <v>2956</v>
      </c>
      <c r="J936" s="90" t="s">
        <v>1124</v>
      </c>
      <c r="K936" s="276">
        <v>7.98</v>
      </c>
      <c r="L936" s="277">
        <v>0.3325</v>
      </c>
      <c r="M936" s="278">
        <v>12.72</v>
      </c>
      <c r="N936" s="282"/>
      <c r="O936" s="276">
        <v>7.98</v>
      </c>
      <c r="P936" s="112">
        <v>1</v>
      </c>
      <c r="Q936" s="113"/>
      <c r="R936" s="113"/>
    </row>
    <row r="937" spans="1:18" ht="21">
      <c r="A937" s="225"/>
      <c r="B937" s="137"/>
      <c r="C937" s="137"/>
      <c r="D937" s="137"/>
      <c r="E937" s="137"/>
      <c r="F937" s="111"/>
      <c r="G937" s="111"/>
      <c r="H937" s="272"/>
      <c r="I937" s="111"/>
      <c r="J937" s="111"/>
      <c r="K937" s="272"/>
      <c r="L937" s="273"/>
      <c r="M937" s="274"/>
      <c r="N937" s="272"/>
      <c r="O937" s="272"/>
      <c r="P937" s="114"/>
      <c r="Q937" s="114"/>
      <c r="R937" s="114"/>
    </row>
    <row r="938" spans="1:18" ht="81">
      <c r="A938" s="229">
        <v>521</v>
      </c>
      <c r="B938" s="316" t="s">
        <v>1330</v>
      </c>
      <c r="C938" s="316" t="s">
        <v>2072</v>
      </c>
      <c r="D938" s="316" t="s">
        <v>1247</v>
      </c>
      <c r="E938" s="316">
        <v>2</v>
      </c>
      <c r="F938" s="317" t="s">
        <v>360</v>
      </c>
      <c r="G938" s="317"/>
      <c r="H938" s="317"/>
      <c r="I938" s="318" t="s">
        <v>192</v>
      </c>
      <c r="J938" s="317" t="s">
        <v>179</v>
      </c>
      <c r="K938" s="319">
        <v>8.49</v>
      </c>
      <c r="L938" s="320">
        <v>0.0943</v>
      </c>
      <c r="M938" s="319">
        <v>8.75</v>
      </c>
      <c r="N938" s="321">
        <v>8.75</v>
      </c>
      <c r="O938" s="322">
        <v>8.49</v>
      </c>
      <c r="P938" s="125">
        <v>1</v>
      </c>
      <c r="Q938" s="126"/>
      <c r="R938" s="126"/>
    </row>
    <row r="939" spans="1:18" ht="21">
      <c r="A939" s="225"/>
      <c r="B939" s="137"/>
      <c r="C939" s="137"/>
      <c r="D939" s="137"/>
      <c r="E939" s="137"/>
      <c r="F939" s="111"/>
      <c r="G939" s="111"/>
      <c r="H939" s="272"/>
      <c r="I939" s="111"/>
      <c r="J939" s="111"/>
      <c r="K939" s="272"/>
      <c r="L939" s="273"/>
      <c r="M939" s="274"/>
      <c r="N939" s="272"/>
      <c r="O939" s="272"/>
      <c r="P939" s="114"/>
      <c r="Q939" s="114"/>
      <c r="R939" s="114"/>
    </row>
    <row r="940" spans="1:18" ht="61.5">
      <c r="A940" s="222">
        <v>522</v>
      </c>
      <c r="B940" s="254" t="s">
        <v>1330</v>
      </c>
      <c r="C940" s="254" t="s">
        <v>2072</v>
      </c>
      <c r="D940" s="254" t="s">
        <v>1306</v>
      </c>
      <c r="E940" s="254">
        <v>150</v>
      </c>
      <c r="F940" s="255" t="s">
        <v>1946</v>
      </c>
      <c r="G940" s="255"/>
      <c r="H940" s="255"/>
      <c r="I940" s="256" t="s">
        <v>1723</v>
      </c>
      <c r="J940" s="255" t="s">
        <v>1724</v>
      </c>
      <c r="K940" s="250">
        <v>11.47</v>
      </c>
      <c r="L940" s="251">
        <v>0.9558</v>
      </c>
      <c r="M940" s="250">
        <v>12.53</v>
      </c>
      <c r="N940" s="290"/>
      <c r="O940" s="250">
        <v>11.47</v>
      </c>
      <c r="P940" s="112">
        <v>1</v>
      </c>
      <c r="Q940" s="113"/>
      <c r="R940" s="113"/>
    </row>
    <row r="941" spans="1:18" ht="21">
      <c r="A941" s="225"/>
      <c r="B941" s="137"/>
      <c r="C941" s="137"/>
      <c r="D941" s="137"/>
      <c r="E941" s="137"/>
      <c r="F941" s="111"/>
      <c r="G941" s="111"/>
      <c r="H941" s="272"/>
      <c r="I941" s="111"/>
      <c r="J941" s="111"/>
      <c r="K941" s="272"/>
      <c r="L941" s="273"/>
      <c r="M941" s="274"/>
      <c r="N941" s="272"/>
      <c r="O941" s="272"/>
      <c r="P941" s="114"/>
      <c r="Q941" s="114"/>
      <c r="R941" s="114"/>
    </row>
    <row r="942" spans="1:18" ht="63">
      <c r="A942" s="222">
        <v>523</v>
      </c>
      <c r="B942" s="254" t="s">
        <v>1330</v>
      </c>
      <c r="C942" s="254" t="s">
        <v>2760</v>
      </c>
      <c r="D942" s="254" t="s">
        <v>2761</v>
      </c>
      <c r="E942" s="254">
        <v>10</v>
      </c>
      <c r="F942" s="255" t="s">
        <v>1947</v>
      </c>
      <c r="G942" s="255"/>
      <c r="H942" s="255"/>
      <c r="I942" s="256" t="s">
        <v>1723</v>
      </c>
      <c r="J942" s="255" t="s">
        <v>1724</v>
      </c>
      <c r="K942" s="250">
        <v>6</v>
      </c>
      <c r="L942" s="251">
        <v>0.6</v>
      </c>
      <c r="M942" s="250">
        <v>7.18</v>
      </c>
      <c r="N942" s="290"/>
      <c r="O942" s="250">
        <v>6</v>
      </c>
      <c r="P942" s="112">
        <v>1</v>
      </c>
      <c r="Q942" s="113"/>
      <c r="R942" s="113"/>
    </row>
    <row r="943" spans="1:18" ht="21">
      <c r="A943" s="225"/>
      <c r="B943" s="137"/>
      <c r="C943" s="137"/>
      <c r="D943" s="137"/>
      <c r="E943" s="137"/>
      <c r="F943" s="111"/>
      <c r="G943" s="111"/>
      <c r="H943" s="272"/>
      <c r="I943" s="111"/>
      <c r="J943" s="111"/>
      <c r="K943" s="272"/>
      <c r="L943" s="273"/>
      <c r="M943" s="274"/>
      <c r="N943" s="272"/>
      <c r="O943" s="272"/>
      <c r="P943" s="114"/>
      <c r="Q943" s="114"/>
      <c r="R943" s="114"/>
    </row>
    <row r="944" spans="1:18" ht="61.5">
      <c r="A944" s="222">
        <v>524</v>
      </c>
      <c r="B944" s="254" t="s">
        <v>1330</v>
      </c>
      <c r="C944" s="254" t="s">
        <v>2760</v>
      </c>
      <c r="D944" s="254" t="s">
        <v>1248</v>
      </c>
      <c r="E944" s="254">
        <v>1</v>
      </c>
      <c r="F944" s="255" t="s">
        <v>1948</v>
      </c>
      <c r="G944" s="255"/>
      <c r="H944" s="255"/>
      <c r="I944" s="256" t="s">
        <v>1726</v>
      </c>
      <c r="J944" s="255" t="s">
        <v>1724</v>
      </c>
      <c r="K944" s="250">
        <v>12.08</v>
      </c>
      <c r="L944" s="251">
        <v>12.08</v>
      </c>
      <c r="M944" s="250">
        <v>12.83</v>
      </c>
      <c r="N944" s="290"/>
      <c r="O944" s="250">
        <v>12.08</v>
      </c>
      <c r="P944" s="112">
        <v>1</v>
      </c>
      <c r="Q944" s="113"/>
      <c r="R944" s="113"/>
    </row>
    <row r="945" spans="1:18" ht="21">
      <c r="A945" s="225"/>
      <c r="B945" s="137"/>
      <c r="C945" s="137"/>
      <c r="D945" s="137"/>
      <c r="E945" s="137"/>
      <c r="F945" s="111"/>
      <c r="G945" s="111"/>
      <c r="H945" s="272"/>
      <c r="I945" s="111"/>
      <c r="J945" s="111"/>
      <c r="K945" s="272"/>
      <c r="L945" s="273"/>
      <c r="M945" s="274"/>
      <c r="N945" s="272"/>
      <c r="O945" s="272"/>
      <c r="P945" s="114"/>
      <c r="Q945" s="114"/>
      <c r="R945" s="114"/>
    </row>
    <row r="946" spans="1:18" ht="81">
      <c r="A946" s="222"/>
      <c r="B946" s="222" t="s">
        <v>662</v>
      </c>
      <c r="C946" s="164"/>
      <c r="D946" s="253" t="s">
        <v>663</v>
      </c>
      <c r="E946" s="254"/>
      <c r="F946" s="255"/>
      <c r="G946" s="255"/>
      <c r="H946" s="255"/>
      <c r="I946" s="256"/>
      <c r="J946" s="255"/>
      <c r="K946" s="250"/>
      <c r="L946" s="251"/>
      <c r="M946" s="250"/>
      <c r="N946" s="290"/>
      <c r="O946" s="250"/>
      <c r="P946" s="112"/>
      <c r="Q946" s="113"/>
      <c r="R946" s="113"/>
    </row>
    <row r="947" spans="1:18" ht="84">
      <c r="A947" s="222">
        <v>526</v>
      </c>
      <c r="B947" s="254" t="s">
        <v>664</v>
      </c>
      <c r="C947" s="254" t="s">
        <v>2354</v>
      </c>
      <c r="D947" s="164" t="s">
        <v>2355</v>
      </c>
      <c r="E947" s="444">
        <v>1300</v>
      </c>
      <c r="F947" s="255" t="s">
        <v>1949</v>
      </c>
      <c r="G947" s="255"/>
      <c r="H947" s="255"/>
      <c r="I947" s="256" t="s">
        <v>1723</v>
      </c>
      <c r="J947" s="255" t="s">
        <v>1724</v>
      </c>
      <c r="K947" s="250">
        <v>29</v>
      </c>
      <c r="L947" s="251">
        <v>2.9</v>
      </c>
      <c r="M947" s="250">
        <v>29.21</v>
      </c>
      <c r="N947" s="290"/>
      <c r="O947" s="250">
        <v>29</v>
      </c>
      <c r="P947" s="112">
        <v>1</v>
      </c>
      <c r="Q947" s="113"/>
      <c r="R947" s="113"/>
    </row>
    <row r="948" spans="1:18" ht="21">
      <c r="A948" s="225"/>
      <c r="B948" s="137"/>
      <c r="C948" s="137"/>
      <c r="D948" s="168"/>
      <c r="E948" s="446"/>
      <c r="F948" s="296"/>
      <c r="G948" s="296"/>
      <c r="H948" s="296"/>
      <c r="I948" s="297"/>
      <c r="J948" s="296"/>
      <c r="K948" s="292"/>
      <c r="L948" s="298"/>
      <c r="M948" s="292"/>
      <c r="N948" s="299"/>
      <c r="O948" s="292"/>
      <c r="P948" s="114"/>
      <c r="Q948" s="114"/>
      <c r="R948" s="114"/>
    </row>
    <row r="949" spans="1:18" ht="63">
      <c r="A949" s="227">
        <v>528</v>
      </c>
      <c r="B949" s="283" t="s">
        <v>2708</v>
      </c>
      <c r="C949" s="283" t="s">
        <v>1430</v>
      </c>
      <c r="D949" s="283" t="s">
        <v>1250</v>
      </c>
      <c r="E949" s="283">
        <v>1</v>
      </c>
      <c r="F949" s="284" t="s">
        <v>361</v>
      </c>
      <c r="G949" s="284"/>
      <c r="H949" s="284"/>
      <c r="I949" s="285" t="s">
        <v>184</v>
      </c>
      <c r="J949" s="284" t="s">
        <v>179</v>
      </c>
      <c r="K949" s="286">
        <v>4.87</v>
      </c>
      <c r="L949" s="287">
        <v>0.0812</v>
      </c>
      <c r="M949" s="286" t="s">
        <v>182</v>
      </c>
      <c r="N949" s="288" t="s">
        <v>182</v>
      </c>
      <c r="O949" s="289">
        <v>4.87</v>
      </c>
      <c r="P949" s="112">
        <v>1</v>
      </c>
      <c r="Q949" s="113"/>
      <c r="R949" s="113"/>
    </row>
    <row r="950" spans="1:18" ht="21">
      <c r="A950" s="225"/>
      <c r="B950" s="137"/>
      <c r="C950" s="137"/>
      <c r="D950" s="137"/>
      <c r="E950" s="137"/>
      <c r="F950" s="111"/>
      <c r="G950" s="111"/>
      <c r="H950" s="272"/>
      <c r="I950" s="111"/>
      <c r="J950" s="111"/>
      <c r="K950" s="272"/>
      <c r="L950" s="273"/>
      <c r="M950" s="274"/>
      <c r="N950" s="272"/>
      <c r="O950" s="272"/>
      <c r="P950" s="114"/>
      <c r="Q950" s="114"/>
      <c r="R950" s="114"/>
    </row>
    <row r="951" spans="1:18" ht="63">
      <c r="A951" s="222">
        <v>529</v>
      </c>
      <c r="B951" s="254" t="s">
        <v>2708</v>
      </c>
      <c r="C951" s="254" t="s">
        <v>971</v>
      </c>
      <c r="D951" s="254" t="s">
        <v>1249</v>
      </c>
      <c r="E951" s="254">
        <v>1</v>
      </c>
      <c r="F951" s="255" t="s">
        <v>1951</v>
      </c>
      <c r="G951" s="255"/>
      <c r="H951" s="255"/>
      <c r="I951" s="256" t="s">
        <v>1726</v>
      </c>
      <c r="J951" s="255" t="s">
        <v>1724</v>
      </c>
      <c r="K951" s="250">
        <v>30.62</v>
      </c>
      <c r="L951" s="251">
        <v>30.62</v>
      </c>
      <c r="M951" s="250"/>
      <c r="N951" s="290"/>
      <c r="O951" s="250">
        <v>30.62</v>
      </c>
      <c r="P951" s="112">
        <v>1</v>
      </c>
      <c r="Q951" s="113"/>
      <c r="R951" s="113"/>
    </row>
    <row r="952" spans="1:18" ht="21">
      <c r="A952" s="225"/>
      <c r="B952" s="137"/>
      <c r="C952" s="137"/>
      <c r="D952" s="137"/>
      <c r="E952" s="137"/>
      <c r="F952" s="296"/>
      <c r="G952" s="296"/>
      <c r="H952" s="296"/>
      <c r="I952" s="297"/>
      <c r="J952" s="296"/>
      <c r="K952" s="292"/>
      <c r="L952" s="298"/>
      <c r="M952" s="292"/>
      <c r="N952" s="292"/>
      <c r="O952" s="292"/>
      <c r="P952" s="114"/>
      <c r="Q952" s="114"/>
      <c r="R952" s="114"/>
    </row>
    <row r="953" spans="1:18" ht="41.25">
      <c r="A953" s="222"/>
      <c r="B953" s="222" t="s">
        <v>654</v>
      </c>
      <c r="C953" s="254"/>
      <c r="D953" s="308" t="s">
        <v>655</v>
      </c>
      <c r="E953" s="254"/>
      <c r="F953" s="255"/>
      <c r="G953" s="255"/>
      <c r="H953" s="255"/>
      <c r="I953" s="256"/>
      <c r="J953" s="255"/>
      <c r="K953" s="250"/>
      <c r="L953" s="251"/>
      <c r="M953" s="250"/>
      <c r="N953" s="290"/>
      <c r="O953" s="250"/>
      <c r="P953" s="112"/>
      <c r="Q953" s="113"/>
      <c r="R953" s="113"/>
    </row>
    <row r="954" spans="1:18" ht="63">
      <c r="A954" s="222">
        <v>530</v>
      </c>
      <c r="B954" s="254" t="s">
        <v>653</v>
      </c>
      <c r="C954" s="254" t="s">
        <v>652</v>
      </c>
      <c r="D954" s="254" t="s">
        <v>1251</v>
      </c>
      <c r="E954" s="254">
        <v>1</v>
      </c>
      <c r="F954" s="255" t="s">
        <v>1952</v>
      </c>
      <c r="G954" s="255"/>
      <c r="H954" s="255"/>
      <c r="I954" s="256" t="s">
        <v>1726</v>
      </c>
      <c r="J954" s="255" t="s">
        <v>1724</v>
      </c>
      <c r="K954" s="250">
        <v>21.41</v>
      </c>
      <c r="L954" s="251">
        <v>21.41</v>
      </c>
      <c r="M954" s="250">
        <v>22.54</v>
      </c>
      <c r="N954" s="290"/>
      <c r="O954" s="250">
        <v>21.41</v>
      </c>
      <c r="P954" s="112">
        <v>1</v>
      </c>
      <c r="Q954" s="113"/>
      <c r="R954" s="113"/>
    </row>
    <row r="955" spans="1:18" ht="21">
      <c r="A955" s="225"/>
      <c r="B955" s="137"/>
      <c r="C955" s="137"/>
      <c r="D955" s="137"/>
      <c r="E955" s="137"/>
      <c r="F955" s="111"/>
      <c r="G955" s="111"/>
      <c r="H955" s="272"/>
      <c r="I955" s="111"/>
      <c r="J955" s="111"/>
      <c r="K955" s="272"/>
      <c r="L955" s="273"/>
      <c r="M955" s="274"/>
      <c r="N955" s="272"/>
      <c r="O955" s="272"/>
      <c r="P955" s="114"/>
      <c r="Q955" s="114"/>
      <c r="R955" s="114"/>
    </row>
    <row r="956" spans="1:18" ht="41.25">
      <c r="A956" s="222"/>
      <c r="B956" s="222" t="s">
        <v>2709</v>
      </c>
      <c r="C956" s="254"/>
      <c r="D956" s="308" t="s">
        <v>2710</v>
      </c>
      <c r="E956" s="254"/>
      <c r="F956" s="255"/>
      <c r="G956" s="255"/>
      <c r="H956" s="255"/>
      <c r="I956" s="256"/>
      <c r="J956" s="255"/>
      <c r="K956" s="250"/>
      <c r="L956" s="251"/>
      <c r="M956" s="250"/>
      <c r="N956" s="290"/>
      <c r="O956" s="250"/>
      <c r="P956" s="112"/>
      <c r="Q956" s="113"/>
      <c r="R956" s="113"/>
    </row>
    <row r="957" spans="1:18" ht="63">
      <c r="A957" s="222">
        <v>531</v>
      </c>
      <c r="B957" s="254" t="s">
        <v>2711</v>
      </c>
      <c r="C957" s="254" t="s">
        <v>2717</v>
      </c>
      <c r="D957" s="254" t="s">
        <v>2718</v>
      </c>
      <c r="E957" s="254">
        <v>2</v>
      </c>
      <c r="F957" s="255" t="s">
        <v>1953</v>
      </c>
      <c r="G957" s="255"/>
      <c r="H957" s="255"/>
      <c r="I957" s="256" t="s">
        <v>1729</v>
      </c>
      <c r="J957" s="255" t="s">
        <v>1724</v>
      </c>
      <c r="K957" s="250">
        <v>1.57</v>
      </c>
      <c r="L957" s="251">
        <v>1.57</v>
      </c>
      <c r="M957" s="250"/>
      <c r="N957" s="290"/>
      <c r="O957" s="250">
        <v>1.57</v>
      </c>
      <c r="P957" s="112">
        <v>1</v>
      </c>
      <c r="Q957" s="113"/>
      <c r="R957" s="113"/>
    </row>
    <row r="958" spans="1:18" ht="21">
      <c r="A958" s="225"/>
      <c r="B958" s="137"/>
      <c r="C958" s="137"/>
      <c r="D958" s="137"/>
      <c r="E958" s="137"/>
      <c r="F958" s="111"/>
      <c r="G958" s="111"/>
      <c r="H958" s="272"/>
      <c r="I958" s="111"/>
      <c r="J958" s="111"/>
      <c r="K958" s="272"/>
      <c r="L958" s="273"/>
      <c r="M958" s="274"/>
      <c r="N958" s="272"/>
      <c r="O958" s="272"/>
      <c r="P958" s="114"/>
      <c r="Q958" s="114"/>
      <c r="R958" s="114"/>
    </row>
    <row r="959" spans="1:18" ht="84">
      <c r="A959" s="222">
        <v>532</v>
      </c>
      <c r="B959" s="254" t="s">
        <v>1594</v>
      </c>
      <c r="C959" s="254" t="s">
        <v>1595</v>
      </c>
      <c r="D959" s="254" t="s">
        <v>1596</v>
      </c>
      <c r="E959" s="254">
        <v>2</v>
      </c>
      <c r="F959" s="255" t="s">
        <v>1954</v>
      </c>
      <c r="G959" s="255"/>
      <c r="H959" s="255"/>
      <c r="I959" s="256" t="s">
        <v>1729</v>
      </c>
      <c r="J959" s="255" t="s">
        <v>1724</v>
      </c>
      <c r="K959" s="250">
        <v>6.39</v>
      </c>
      <c r="L959" s="251">
        <v>6.39</v>
      </c>
      <c r="M959" s="250"/>
      <c r="N959" s="290"/>
      <c r="O959" s="250">
        <v>6.39</v>
      </c>
      <c r="P959" s="112">
        <v>1</v>
      </c>
      <c r="Q959" s="113"/>
      <c r="R959" s="113"/>
    </row>
    <row r="960" spans="1:18" ht="21">
      <c r="A960" s="225"/>
      <c r="B960" s="137"/>
      <c r="C960" s="137"/>
      <c r="D960" s="137"/>
      <c r="E960" s="137"/>
      <c r="F960" s="296"/>
      <c r="G960" s="296"/>
      <c r="H960" s="296"/>
      <c r="I960" s="297"/>
      <c r="J960" s="296"/>
      <c r="K960" s="292"/>
      <c r="L960" s="298"/>
      <c r="M960" s="292"/>
      <c r="N960" s="299"/>
      <c r="O960" s="292"/>
      <c r="P960" s="114"/>
      <c r="Q960" s="114"/>
      <c r="R960" s="114"/>
    </row>
    <row r="961" spans="1:18" ht="105">
      <c r="A961" s="226">
        <v>533</v>
      </c>
      <c r="B961" s="101" t="s">
        <v>1627</v>
      </c>
      <c r="C961" s="101" t="s">
        <v>971</v>
      </c>
      <c r="D961" s="101" t="s">
        <v>1628</v>
      </c>
      <c r="E961" s="101">
        <v>5</v>
      </c>
      <c r="F961" s="90" t="s">
        <v>1561</v>
      </c>
      <c r="G961" s="96" t="s">
        <v>1157</v>
      </c>
      <c r="H961" s="276">
        <v>40</v>
      </c>
      <c r="I961" s="90" t="s">
        <v>1562</v>
      </c>
      <c r="J961" s="90" t="s">
        <v>1124</v>
      </c>
      <c r="K961" s="276">
        <v>5.87</v>
      </c>
      <c r="L961" s="277">
        <v>0.1223</v>
      </c>
      <c r="M961" s="278"/>
      <c r="N961" s="282"/>
      <c r="O961" s="276">
        <v>5.87</v>
      </c>
      <c r="P961" s="112">
        <v>1</v>
      </c>
      <c r="Q961" s="113"/>
      <c r="R961" s="113"/>
    </row>
    <row r="962" spans="1:18" ht="21">
      <c r="A962" s="225"/>
      <c r="B962" s="137"/>
      <c r="C962" s="137"/>
      <c r="D962" s="137"/>
      <c r="E962" s="137"/>
      <c r="F962" s="111"/>
      <c r="G962" s="111"/>
      <c r="H962" s="272"/>
      <c r="I962" s="111"/>
      <c r="J962" s="111"/>
      <c r="K962" s="272"/>
      <c r="L962" s="273"/>
      <c r="M962" s="274"/>
      <c r="N962" s="294"/>
      <c r="O962" s="272"/>
      <c r="P962" s="114"/>
      <c r="Q962" s="114"/>
      <c r="R962" s="114"/>
    </row>
    <row r="963" spans="1:18" ht="41.25">
      <c r="A963" s="222"/>
      <c r="B963" s="222" t="s">
        <v>2712</v>
      </c>
      <c r="C963" s="254"/>
      <c r="D963" s="308" t="s">
        <v>2713</v>
      </c>
      <c r="E963" s="254"/>
      <c r="F963" s="255"/>
      <c r="G963" s="255"/>
      <c r="H963" s="255"/>
      <c r="I963" s="256"/>
      <c r="J963" s="255"/>
      <c r="K963" s="250"/>
      <c r="L963" s="251"/>
      <c r="M963" s="250"/>
      <c r="N963" s="290"/>
      <c r="O963" s="250"/>
      <c r="P963" s="112"/>
      <c r="Q963" s="113"/>
      <c r="R963" s="113"/>
    </row>
    <row r="964" spans="1:18" ht="162.75">
      <c r="A964" s="227">
        <v>535</v>
      </c>
      <c r="B964" s="283" t="s">
        <v>2714</v>
      </c>
      <c r="C964" s="283" t="s">
        <v>867</v>
      </c>
      <c r="D964" s="283" t="s">
        <v>868</v>
      </c>
      <c r="E964" s="283">
        <v>1</v>
      </c>
      <c r="F964" s="284" t="s">
        <v>364</v>
      </c>
      <c r="G964" s="284"/>
      <c r="H964" s="284"/>
      <c r="I964" s="285" t="s">
        <v>365</v>
      </c>
      <c r="J964" s="284" t="s">
        <v>179</v>
      </c>
      <c r="K964" s="286">
        <v>3.43</v>
      </c>
      <c r="L964" s="287">
        <v>3.43</v>
      </c>
      <c r="M964" s="286">
        <v>3.82</v>
      </c>
      <c r="N964" s="288">
        <v>3.82</v>
      </c>
      <c r="O964" s="289">
        <v>3.43</v>
      </c>
      <c r="P964" s="112">
        <v>1</v>
      </c>
      <c r="Q964" s="113"/>
      <c r="R964" s="113"/>
    </row>
    <row r="965" spans="1:18" ht="21">
      <c r="A965" s="225"/>
      <c r="B965" s="137"/>
      <c r="C965" s="137"/>
      <c r="D965" s="137"/>
      <c r="E965" s="137"/>
      <c r="F965" s="111"/>
      <c r="G965" s="111"/>
      <c r="H965" s="272"/>
      <c r="I965" s="111"/>
      <c r="J965" s="111"/>
      <c r="K965" s="272"/>
      <c r="L965" s="273"/>
      <c r="M965" s="274"/>
      <c r="N965" s="272"/>
      <c r="O965" s="272"/>
      <c r="P965" s="114"/>
      <c r="Q965" s="114"/>
      <c r="R965" s="114"/>
    </row>
    <row r="966" spans="1:18" ht="81.75">
      <c r="A966" s="222">
        <v>536</v>
      </c>
      <c r="B966" s="254" t="s">
        <v>2738</v>
      </c>
      <c r="C966" s="254" t="s">
        <v>437</v>
      </c>
      <c r="D966" s="254" t="s">
        <v>438</v>
      </c>
      <c r="E966" s="254">
        <v>30</v>
      </c>
      <c r="F966" s="255" t="s">
        <v>1958</v>
      </c>
      <c r="G966" s="255"/>
      <c r="H966" s="255"/>
      <c r="I966" s="256" t="s">
        <v>1723</v>
      </c>
      <c r="J966" s="255" t="s">
        <v>1724</v>
      </c>
      <c r="K966" s="250">
        <v>8.44</v>
      </c>
      <c r="L966" s="251">
        <v>0.844</v>
      </c>
      <c r="M966" s="250"/>
      <c r="N966" s="290"/>
      <c r="O966" s="250">
        <v>8.44</v>
      </c>
      <c r="P966" s="112">
        <v>1</v>
      </c>
      <c r="Q966" s="113"/>
      <c r="R966" s="113"/>
    </row>
    <row r="967" spans="1:18" ht="21">
      <c r="A967" s="225"/>
      <c r="B967" s="137"/>
      <c r="C967" s="137"/>
      <c r="D967" s="137"/>
      <c r="E967" s="137"/>
      <c r="F967" s="296"/>
      <c r="G967" s="296"/>
      <c r="H967" s="296"/>
      <c r="I967" s="297"/>
      <c r="J967" s="296"/>
      <c r="K967" s="292"/>
      <c r="L967" s="298"/>
      <c r="M967" s="292"/>
      <c r="N967" s="292"/>
      <c r="O967" s="292"/>
      <c r="P967" s="114"/>
      <c r="Q967" s="114"/>
      <c r="R967" s="114"/>
    </row>
    <row r="968" spans="1:18" ht="84">
      <c r="A968" s="226">
        <v>537</v>
      </c>
      <c r="B968" s="101" t="s">
        <v>2715</v>
      </c>
      <c r="C968" s="101" t="s">
        <v>867</v>
      </c>
      <c r="D968" s="101" t="s">
        <v>1477</v>
      </c>
      <c r="E968" s="101">
        <v>2</v>
      </c>
      <c r="F968" s="90" t="s">
        <v>1565</v>
      </c>
      <c r="G968" s="96" t="s">
        <v>2526</v>
      </c>
      <c r="H968" s="276">
        <v>1</v>
      </c>
      <c r="I968" s="90" t="s">
        <v>2954</v>
      </c>
      <c r="J968" s="90" t="s">
        <v>1124</v>
      </c>
      <c r="K968" s="276">
        <v>4.84</v>
      </c>
      <c r="L968" s="277">
        <v>4.03</v>
      </c>
      <c r="M968" s="278"/>
      <c r="N968" s="282"/>
      <c r="O968" s="276">
        <v>4.84</v>
      </c>
      <c r="P968" s="112">
        <v>1</v>
      </c>
      <c r="Q968" s="113"/>
      <c r="R968" s="113"/>
    </row>
    <row r="969" spans="1:18" ht="21">
      <c r="A969" s="225"/>
      <c r="B969" s="137"/>
      <c r="C969" s="137"/>
      <c r="D969" s="137"/>
      <c r="E969" s="137"/>
      <c r="F969" s="111"/>
      <c r="G969" s="111"/>
      <c r="H969" s="272"/>
      <c r="I969" s="111"/>
      <c r="J969" s="111"/>
      <c r="K969" s="272"/>
      <c r="L969" s="273"/>
      <c r="M969" s="274"/>
      <c r="N969" s="294"/>
      <c r="O969" s="272"/>
      <c r="P969" s="114"/>
      <c r="Q969" s="114"/>
      <c r="R969" s="114"/>
    </row>
    <row r="970" spans="1:18" ht="84">
      <c r="A970" s="222">
        <v>539</v>
      </c>
      <c r="B970" s="254" t="s">
        <v>2716</v>
      </c>
      <c r="C970" s="254" t="s">
        <v>1302</v>
      </c>
      <c r="D970" s="254" t="s">
        <v>1466</v>
      </c>
      <c r="E970" s="254">
        <v>700</v>
      </c>
      <c r="F970" s="255" t="s">
        <v>1960</v>
      </c>
      <c r="G970" s="255"/>
      <c r="H970" s="255"/>
      <c r="I970" s="256" t="s">
        <v>1723</v>
      </c>
      <c r="J970" s="255" t="s">
        <v>1724</v>
      </c>
      <c r="K970" s="250">
        <v>2.45</v>
      </c>
      <c r="L970" s="251">
        <v>2.45</v>
      </c>
      <c r="M970" s="250">
        <v>2.47</v>
      </c>
      <c r="N970" s="290"/>
      <c r="O970" s="250">
        <v>2.45</v>
      </c>
      <c r="P970" s="112">
        <v>1</v>
      </c>
      <c r="Q970" s="113"/>
      <c r="R970" s="113"/>
    </row>
    <row r="971" spans="1:18" ht="21">
      <c r="A971" s="225"/>
      <c r="B971" s="137"/>
      <c r="C971" s="137"/>
      <c r="D971" s="137"/>
      <c r="E971" s="137"/>
      <c r="F971" s="296"/>
      <c r="G971" s="296"/>
      <c r="H971" s="296"/>
      <c r="I971" s="297"/>
      <c r="J971" s="296"/>
      <c r="K971" s="292"/>
      <c r="L971" s="298"/>
      <c r="M971" s="292"/>
      <c r="N971" s="292"/>
      <c r="O971" s="292"/>
      <c r="P971" s="114"/>
      <c r="Q971" s="114"/>
      <c r="R971" s="114"/>
    </row>
    <row r="972" spans="1:18" ht="63">
      <c r="A972" s="222">
        <v>540</v>
      </c>
      <c r="B972" s="254" t="s">
        <v>2653</v>
      </c>
      <c r="C972" s="254" t="s">
        <v>2654</v>
      </c>
      <c r="D972" s="254" t="s">
        <v>1253</v>
      </c>
      <c r="E972" s="254">
        <v>1</v>
      </c>
      <c r="F972" s="255" t="s">
        <v>1961</v>
      </c>
      <c r="G972" s="255"/>
      <c r="H972" s="255"/>
      <c r="I972" s="256" t="s">
        <v>1744</v>
      </c>
      <c r="J972" s="255" t="s">
        <v>1724</v>
      </c>
      <c r="K972" s="250">
        <v>10.13</v>
      </c>
      <c r="L972" s="251">
        <v>10.13</v>
      </c>
      <c r="M972" s="250"/>
      <c r="N972" s="290"/>
      <c r="O972" s="250">
        <v>10.13</v>
      </c>
      <c r="P972" s="112">
        <v>1</v>
      </c>
      <c r="Q972" s="113"/>
      <c r="R972" s="113"/>
    </row>
    <row r="973" spans="1:18" ht="21">
      <c r="A973" s="225"/>
      <c r="B973" s="137"/>
      <c r="C973" s="137"/>
      <c r="D973" s="137"/>
      <c r="E973" s="137"/>
      <c r="F973" s="111"/>
      <c r="G973" s="111"/>
      <c r="H973" s="272"/>
      <c r="I973" s="111"/>
      <c r="J973" s="111"/>
      <c r="K973" s="272"/>
      <c r="L973" s="273"/>
      <c r="M973" s="274"/>
      <c r="N973" s="272"/>
      <c r="O973" s="272"/>
      <c r="P973" s="114"/>
      <c r="Q973" s="114"/>
      <c r="R973" s="114"/>
    </row>
    <row r="974" spans="1:18" ht="102">
      <c r="A974" s="222"/>
      <c r="B974" s="222" t="s">
        <v>2655</v>
      </c>
      <c r="C974" s="164"/>
      <c r="D974" s="308" t="s">
        <v>2841</v>
      </c>
      <c r="E974" s="254"/>
      <c r="F974" s="255"/>
      <c r="G974" s="255"/>
      <c r="H974" s="255"/>
      <c r="I974" s="256"/>
      <c r="J974" s="255"/>
      <c r="K974" s="250"/>
      <c r="L974" s="251"/>
      <c r="M974" s="250"/>
      <c r="N974" s="290"/>
      <c r="O974" s="250"/>
      <c r="P974" s="112"/>
      <c r="Q974" s="113"/>
      <c r="R974" s="113"/>
    </row>
    <row r="975" spans="1:18" ht="63">
      <c r="A975" s="222">
        <v>541</v>
      </c>
      <c r="B975" s="254" t="s">
        <v>2379</v>
      </c>
      <c r="C975" s="254" t="s">
        <v>461</v>
      </c>
      <c r="D975" s="254" t="s">
        <v>1254</v>
      </c>
      <c r="E975" s="254">
        <v>3</v>
      </c>
      <c r="F975" s="255" t="s">
        <v>1962</v>
      </c>
      <c r="G975" s="255"/>
      <c r="H975" s="255"/>
      <c r="I975" s="256" t="s">
        <v>1726</v>
      </c>
      <c r="J975" s="255" t="s">
        <v>1724</v>
      </c>
      <c r="K975" s="250">
        <v>2.82</v>
      </c>
      <c r="L975" s="251">
        <v>2.82</v>
      </c>
      <c r="M975" s="250"/>
      <c r="N975" s="290"/>
      <c r="O975" s="250">
        <v>2.82</v>
      </c>
      <c r="P975" s="112">
        <v>1</v>
      </c>
      <c r="Q975" s="113"/>
      <c r="R975" s="113"/>
    </row>
    <row r="976" spans="1:18" ht="21">
      <c r="A976" s="225"/>
      <c r="B976" s="137"/>
      <c r="C976" s="137"/>
      <c r="D976" s="137"/>
      <c r="E976" s="137"/>
      <c r="F976" s="111"/>
      <c r="G976" s="111"/>
      <c r="H976" s="272"/>
      <c r="I976" s="111"/>
      <c r="J976" s="111"/>
      <c r="K976" s="272"/>
      <c r="L976" s="273"/>
      <c r="M976" s="274"/>
      <c r="N976" s="294"/>
      <c r="O976" s="272"/>
      <c r="P976" s="114"/>
      <c r="Q976" s="114"/>
      <c r="R976" s="114"/>
    </row>
    <row r="977" spans="1:18" ht="84">
      <c r="A977" s="222">
        <v>542</v>
      </c>
      <c r="B977" s="254" t="s">
        <v>2379</v>
      </c>
      <c r="C977" s="254" t="s">
        <v>461</v>
      </c>
      <c r="D977" s="254" t="s">
        <v>1588</v>
      </c>
      <c r="E977" s="254">
        <v>20</v>
      </c>
      <c r="F977" s="96" t="s">
        <v>1914</v>
      </c>
      <c r="G977" s="96"/>
      <c r="H977" s="96"/>
      <c r="I977" s="96" t="s">
        <v>1915</v>
      </c>
      <c r="J977" s="279" t="s">
        <v>147</v>
      </c>
      <c r="K977" s="279">
        <v>3.99</v>
      </c>
      <c r="L977" s="281">
        <f>K977</f>
        <v>3.99</v>
      </c>
      <c r="M977" s="279" t="s">
        <v>162</v>
      </c>
      <c r="N977" s="295"/>
      <c r="O977" s="279">
        <v>3.99</v>
      </c>
      <c r="P977" s="112">
        <v>1</v>
      </c>
      <c r="Q977" s="113"/>
      <c r="R977" s="113"/>
    </row>
    <row r="978" spans="1:18" ht="21">
      <c r="A978" s="225"/>
      <c r="B978" s="137"/>
      <c r="C978" s="137"/>
      <c r="D978" s="137"/>
      <c r="E978" s="137"/>
      <c r="F978" s="111"/>
      <c r="G978" s="111"/>
      <c r="H978" s="111"/>
      <c r="I978" s="111"/>
      <c r="J978" s="272"/>
      <c r="K978" s="272"/>
      <c r="L978" s="273"/>
      <c r="M978" s="272"/>
      <c r="N978" s="272"/>
      <c r="O978" s="272"/>
      <c r="P978" s="114"/>
      <c r="Q978" s="114"/>
      <c r="R978" s="114"/>
    </row>
    <row r="979" spans="1:18" ht="84">
      <c r="A979" s="222">
        <v>543</v>
      </c>
      <c r="B979" s="254" t="s">
        <v>2379</v>
      </c>
      <c r="C979" s="254" t="s">
        <v>2842</v>
      </c>
      <c r="D979" s="254" t="s">
        <v>2119</v>
      </c>
      <c r="E979" s="254">
        <v>500</v>
      </c>
      <c r="F979" s="255" t="s">
        <v>1964</v>
      </c>
      <c r="G979" s="255"/>
      <c r="H979" s="255"/>
      <c r="I979" s="256" t="s">
        <v>1723</v>
      </c>
      <c r="J979" s="255" t="s">
        <v>1724</v>
      </c>
      <c r="K979" s="250">
        <v>13.9</v>
      </c>
      <c r="L979" s="251">
        <v>1.39</v>
      </c>
      <c r="M979" s="250">
        <v>13.98</v>
      </c>
      <c r="N979" s="290"/>
      <c r="O979" s="250">
        <v>13.9</v>
      </c>
      <c r="P979" s="112">
        <v>1</v>
      </c>
      <c r="Q979" s="113"/>
      <c r="R979" s="113"/>
    </row>
    <row r="980" spans="1:18" ht="21">
      <c r="A980" s="225"/>
      <c r="B980" s="137"/>
      <c r="C980" s="137"/>
      <c r="D980" s="137"/>
      <c r="E980" s="137"/>
      <c r="F980" s="296"/>
      <c r="G980" s="296"/>
      <c r="H980" s="296"/>
      <c r="I980" s="297"/>
      <c r="J980" s="296"/>
      <c r="K980" s="292"/>
      <c r="L980" s="298"/>
      <c r="M980" s="292"/>
      <c r="N980" s="299"/>
      <c r="O980" s="292"/>
      <c r="P980" s="114"/>
      <c r="Q980" s="114"/>
      <c r="R980" s="114"/>
    </row>
    <row r="981" spans="1:18" ht="63">
      <c r="A981" s="227">
        <v>544</v>
      </c>
      <c r="B981" s="283" t="s">
        <v>2379</v>
      </c>
      <c r="C981" s="283" t="s">
        <v>2842</v>
      </c>
      <c r="D981" s="283" t="s">
        <v>1255</v>
      </c>
      <c r="E981" s="283">
        <v>70</v>
      </c>
      <c r="F981" s="284" t="s">
        <v>366</v>
      </c>
      <c r="G981" s="284"/>
      <c r="H981" s="284"/>
      <c r="I981" s="285" t="s">
        <v>184</v>
      </c>
      <c r="J981" s="284" t="s">
        <v>179</v>
      </c>
      <c r="K981" s="286">
        <v>2.18</v>
      </c>
      <c r="L981" s="287">
        <v>0.109</v>
      </c>
      <c r="M981" s="286" t="s">
        <v>182</v>
      </c>
      <c r="N981" s="288" t="s">
        <v>182</v>
      </c>
      <c r="O981" s="289">
        <v>2.18</v>
      </c>
      <c r="P981" s="112">
        <v>1</v>
      </c>
      <c r="Q981" s="113"/>
      <c r="R981" s="113"/>
    </row>
    <row r="982" spans="1:18" ht="21">
      <c r="A982" s="225"/>
      <c r="B982" s="137"/>
      <c r="C982" s="137"/>
      <c r="D982" s="137"/>
      <c r="E982" s="137"/>
      <c r="F982" s="111"/>
      <c r="G982" s="111"/>
      <c r="H982" s="272"/>
      <c r="I982" s="111"/>
      <c r="J982" s="111"/>
      <c r="K982" s="272"/>
      <c r="L982" s="273"/>
      <c r="M982" s="274"/>
      <c r="N982" s="272"/>
      <c r="O982" s="272"/>
      <c r="P982" s="114"/>
      <c r="Q982" s="114"/>
      <c r="R982" s="114"/>
    </row>
    <row r="983" spans="1:18" ht="84">
      <c r="A983" s="222">
        <v>545</v>
      </c>
      <c r="B983" s="254" t="s">
        <v>2379</v>
      </c>
      <c r="C983" s="254" t="s">
        <v>2842</v>
      </c>
      <c r="D983" s="254" t="s">
        <v>2118</v>
      </c>
      <c r="E983" s="254">
        <v>10</v>
      </c>
      <c r="F983" s="255" t="s">
        <v>1966</v>
      </c>
      <c r="G983" s="255"/>
      <c r="H983" s="255"/>
      <c r="I983" s="256" t="s">
        <v>1763</v>
      </c>
      <c r="J983" s="255" t="s">
        <v>1724</v>
      </c>
      <c r="K983" s="250">
        <v>3.1</v>
      </c>
      <c r="L983" s="251">
        <v>3.1</v>
      </c>
      <c r="M983" s="250">
        <v>3.11</v>
      </c>
      <c r="N983" s="290"/>
      <c r="O983" s="250">
        <v>3.1</v>
      </c>
      <c r="P983" s="112">
        <v>1</v>
      </c>
      <c r="Q983" s="113"/>
      <c r="R983" s="113"/>
    </row>
    <row r="984" spans="1:18" ht="21">
      <c r="A984" s="225"/>
      <c r="B984" s="137"/>
      <c r="C984" s="137"/>
      <c r="D984" s="137"/>
      <c r="E984" s="137"/>
      <c r="F984" s="296"/>
      <c r="G984" s="296"/>
      <c r="H984" s="296"/>
      <c r="I984" s="297"/>
      <c r="J984" s="296"/>
      <c r="K984" s="292"/>
      <c r="L984" s="298"/>
      <c r="M984" s="292"/>
      <c r="N984" s="299"/>
      <c r="O984" s="292"/>
      <c r="P984" s="114"/>
      <c r="Q984" s="114"/>
      <c r="R984" s="114"/>
    </row>
    <row r="985" spans="1:18" ht="105">
      <c r="A985" s="226">
        <v>546</v>
      </c>
      <c r="B985" s="101" t="s">
        <v>851</v>
      </c>
      <c r="C985" s="195" t="s">
        <v>1213</v>
      </c>
      <c r="D985" s="101" t="s">
        <v>2635</v>
      </c>
      <c r="E985" s="101">
        <v>15</v>
      </c>
      <c r="F985" s="90" t="s">
        <v>1570</v>
      </c>
      <c r="G985" s="96" t="s">
        <v>1136</v>
      </c>
      <c r="H985" s="276">
        <v>1</v>
      </c>
      <c r="I985" s="90" t="s">
        <v>2954</v>
      </c>
      <c r="J985" s="90" t="s">
        <v>1124</v>
      </c>
      <c r="K985" s="276">
        <v>6.53</v>
      </c>
      <c r="L985" s="277">
        <v>5.44</v>
      </c>
      <c r="M985" s="278"/>
      <c r="N985" s="282"/>
      <c r="O985" s="276">
        <v>6.53</v>
      </c>
      <c r="P985" s="112">
        <v>1</v>
      </c>
      <c r="Q985" s="113"/>
      <c r="R985" s="113"/>
    </row>
    <row r="986" spans="1:18" ht="21">
      <c r="A986" s="225"/>
      <c r="B986" s="137"/>
      <c r="C986" s="168"/>
      <c r="D986" s="137"/>
      <c r="E986" s="137"/>
      <c r="F986" s="111"/>
      <c r="G986" s="111"/>
      <c r="H986" s="272"/>
      <c r="I986" s="111"/>
      <c r="J986" s="111"/>
      <c r="K986" s="272"/>
      <c r="L986" s="273"/>
      <c r="M986" s="274"/>
      <c r="N986" s="272"/>
      <c r="O986" s="272"/>
      <c r="P986" s="114"/>
      <c r="Q986" s="114"/>
      <c r="R986" s="114"/>
    </row>
    <row r="987" spans="1:18" ht="84">
      <c r="A987" s="226">
        <v>547</v>
      </c>
      <c r="B987" s="101" t="s">
        <v>851</v>
      </c>
      <c r="C987" s="101" t="s">
        <v>852</v>
      </c>
      <c r="D987" s="101" t="s">
        <v>1256</v>
      </c>
      <c r="E987" s="101">
        <v>5</v>
      </c>
      <c r="F987" s="90" t="s">
        <v>1571</v>
      </c>
      <c r="G987" s="96" t="s">
        <v>1147</v>
      </c>
      <c r="H987" s="276">
        <v>20</v>
      </c>
      <c r="I987" s="90" t="s">
        <v>1150</v>
      </c>
      <c r="J987" s="90" t="s">
        <v>1124</v>
      </c>
      <c r="K987" s="276">
        <v>8.48</v>
      </c>
      <c r="L987" s="277">
        <v>0.3535</v>
      </c>
      <c r="M987" s="278"/>
      <c r="N987" s="282"/>
      <c r="O987" s="276">
        <v>8.48</v>
      </c>
      <c r="P987" s="112">
        <v>1</v>
      </c>
      <c r="Q987" s="113"/>
      <c r="R987" s="113"/>
    </row>
    <row r="988" spans="1:18" ht="21">
      <c r="A988" s="225"/>
      <c r="B988" s="137"/>
      <c r="C988" s="137"/>
      <c r="D988" s="137"/>
      <c r="E988" s="137"/>
      <c r="F988" s="111"/>
      <c r="G988" s="111"/>
      <c r="H988" s="272"/>
      <c r="I988" s="111"/>
      <c r="J988" s="111"/>
      <c r="K988" s="272"/>
      <c r="L988" s="273"/>
      <c r="M988" s="274"/>
      <c r="N988" s="272"/>
      <c r="O988" s="272"/>
      <c r="P988" s="114"/>
      <c r="Q988" s="114"/>
      <c r="R988" s="114"/>
    </row>
    <row r="989" spans="1:18" ht="147">
      <c r="A989" s="222">
        <v>549</v>
      </c>
      <c r="B989" s="254" t="s">
        <v>853</v>
      </c>
      <c r="C989" s="164" t="s">
        <v>971</v>
      </c>
      <c r="D989" s="254" t="s">
        <v>2121</v>
      </c>
      <c r="E989" s="254">
        <v>10</v>
      </c>
      <c r="F989" s="255" t="s">
        <v>1969</v>
      </c>
      <c r="G989" s="255"/>
      <c r="H989" s="255"/>
      <c r="I989" s="256" t="s">
        <v>1763</v>
      </c>
      <c r="J989" s="255" t="s">
        <v>1724</v>
      </c>
      <c r="K989" s="250">
        <v>3.05</v>
      </c>
      <c r="L989" s="251">
        <v>3.05</v>
      </c>
      <c r="M989" s="250"/>
      <c r="N989" s="290"/>
      <c r="O989" s="250">
        <v>3.05</v>
      </c>
      <c r="P989" s="112">
        <v>1</v>
      </c>
      <c r="Q989" s="113"/>
      <c r="R989" s="113"/>
    </row>
    <row r="990" spans="1:18" ht="21">
      <c r="A990" s="225"/>
      <c r="B990" s="137"/>
      <c r="C990" s="168"/>
      <c r="D990" s="137"/>
      <c r="E990" s="137"/>
      <c r="F990" s="296"/>
      <c r="G990" s="296"/>
      <c r="H990" s="296"/>
      <c r="I990" s="297"/>
      <c r="J990" s="296"/>
      <c r="K990" s="292"/>
      <c r="L990" s="298"/>
      <c r="M990" s="292"/>
      <c r="N990" s="292"/>
      <c r="O990" s="292"/>
      <c r="P990" s="114"/>
      <c r="Q990" s="114"/>
      <c r="R990" s="114"/>
    </row>
    <row r="991" spans="1:18" ht="81.75">
      <c r="A991" s="222"/>
      <c r="B991" s="222" t="s">
        <v>1295</v>
      </c>
      <c r="C991" s="164"/>
      <c r="D991" s="308" t="s">
        <v>1072</v>
      </c>
      <c r="E991" s="254"/>
      <c r="F991" s="255"/>
      <c r="G991" s="255"/>
      <c r="H991" s="255"/>
      <c r="I991" s="256"/>
      <c r="J991" s="255"/>
      <c r="K991" s="250"/>
      <c r="L991" s="251"/>
      <c r="M991" s="250"/>
      <c r="N991" s="290"/>
      <c r="O991" s="250"/>
      <c r="P991" s="112"/>
      <c r="Q991" s="113"/>
      <c r="R991" s="113"/>
    </row>
    <row r="992" spans="1:18" ht="63">
      <c r="A992" s="222">
        <v>550</v>
      </c>
      <c r="B992" s="254" t="s">
        <v>1112</v>
      </c>
      <c r="C992" s="254" t="s">
        <v>1273</v>
      </c>
      <c r="D992" s="254" t="s">
        <v>1274</v>
      </c>
      <c r="E992" s="444">
        <v>1200</v>
      </c>
      <c r="F992" s="255" t="s">
        <v>1970</v>
      </c>
      <c r="G992" s="255"/>
      <c r="H992" s="255"/>
      <c r="I992" s="256" t="s">
        <v>2923</v>
      </c>
      <c r="J992" s="255" t="s">
        <v>1724</v>
      </c>
      <c r="K992" s="250">
        <v>3.45</v>
      </c>
      <c r="L992" s="251">
        <v>3.45</v>
      </c>
      <c r="M992" s="250"/>
      <c r="N992" s="290"/>
      <c r="O992" s="250">
        <v>3.45</v>
      </c>
      <c r="P992" s="112">
        <v>1</v>
      </c>
      <c r="Q992" s="113"/>
      <c r="R992" s="113"/>
    </row>
    <row r="993" spans="1:18" ht="21">
      <c r="A993" s="225"/>
      <c r="B993" s="137"/>
      <c r="C993" s="137"/>
      <c r="D993" s="137"/>
      <c r="E993" s="446"/>
      <c r="F993" s="296"/>
      <c r="G993" s="296"/>
      <c r="H993" s="296"/>
      <c r="I993" s="297"/>
      <c r="J993" s="296"/>
      <c r="K993" s="292"/>
      <c r="L993" s="298"/>
      <c r="M993" s="292"/>
      <c r="N993" s="292"/>
      <c r="O993" s="292"/>
      <c r="P993" s="114"/>
      <c r="Q993" s="114"/>
      <c r="R993" s="114"/>
    </row>
    <row r="994" spans="1:18" ht="63">
      <c r="A994" s="222">
        <v>551</v>
      </c>
      <c r="B994" s="254" t="s">
        <v>1112</v>
      </c>
      <c r="C994" s="254" t="s">
        <v>1273</v>
      </c>
      <c r="D994" s="254" t="s">
        <v>1275</v>
      </c>
      <c r="E994" s="254">
        <v>5</v>
      </c>
      <c r="F994" s="255" t="s">
        <v>1971</v>
      </c>
      <c r="G994" s="255"/>
      <c r="H994" s="255"/>
      <c r="I994" s="256" t="s">
        <v>1726</v>
      </c>
      <c r="J994" s="255" t="s">
        <v>1724</v>
      </c>
      <c r="K994" s="250">
        <v>3.05</v>
      </c>
      <c r="L994" s="251">
        <v>3.05</v>
      </c>
      <c r="M994" s="250"/>
      <c r="N994" s="290"/>
      <c r="O994" s="250">
        <v>3.05</v>
      </c>
      <c r="P994" s="112">
        <v>1</v>
      </c>
      <c r="Q994" s="113"/>
      <c r="R994" s="113"/>
    </row>
    <row r="995" spans="1:18" ht="21">
      <c r="A995" s="225"/>
      <c r="B995" s="137"/>
      <c r="C995" s="137"/>
      <c r="D995" s="137"/>
      <c r="E995" s="137"/>
      <c r="F995" s="296"/>
      <c r="G995" s="296"/>
      <c r="H995" s="296"/>
      <c r="I995" s="297"/>
      <c r="J995" s="296"/>
      <c r="K995" s="292"/>
      <c r="L995" s="298"/>
      <c r="M995" s="292"/>
      <c r="N995" s="299"/>
      <c r="O995" s="292"/>
      <c r="P995" s="114"/>
      <c r="Q995" s="114"/>
      <c r="R995" s="114"/>
    </row>
    <row r="996" spans="1:18" ht="63">
      <c r="A996" s="222">
        <v>552</v>
      </c>
      <c r="B996" s="254" t="s">
        <v>2247</v>
      </c>
      <c r="C996" s="254" t="s">
        <v>1073</v>
      </c>
      <c r="D996" s="254" t="s">
        <v>927</v>
      </c>
      <c r="E996" s="254">
        <v>300</v>
      </c>
      <c r="F996" s="255" t="s">
        <v>1972</v>
      </c>
      <c r="G996" s="255"/>
      <c r="H996" s="255"/>
      <c r="I996" s="256" t="s">
        <v>1723</v>
      </c>
      <c r="J996" s="255" t="s">
        <v>1724</v>
      </c>
      <c r="K996" s="250">
        <v>10.4</v>
      </c>
      <c r="L996" s="251">
        <v>1.04</v>
      </c>
      <c r="M996" s="250">
        <v>10.48</v>
      </c>
      <c r="N996" s="290"/>
      <c r="O996" s="250">
        <v>10.4</v>
      </c>
      <c r="P996" s="112">
        <v>1</v>
      </c>
      <c r="Q996" s="113"/>
      <c r="R996" s="113"/>
    </row>
    <row r="997" spans="1:18" ht="21">
      <c r="A997" s="225"/>
      <c r="B997" s="137"/>
      <c r="C997" s="137"/>
      <c r="D997" s="137"/>
      <c r="E997" s="137"/>
      <c r="F997" s="296"/>
      <c r="G997" s="296"/>
      <c r="H997" s="296"/>
      <c r="I997" s="297"/>
      <c r="J997" s="296"/>
      <c r="K997" s="292"/>
      <c r="L997" s="298"/>
      <c r="M997" s="292"/>
      <c r="N997" s="299"/>
      <c r="O997" s="292"/>
      <c r="P997" s="114"/>
      <c r="Q997" s="114"/>
      <c r="R997" s="114"/>
    </row>
    <row r="998" spans="1:18" ht="63">
      <c r="A998" s="227">
        <v>554</v>
      </c>
      <c r="B998" s="283" t="s">
        <v>2248</v>
      </c>
      <c r="C998" s="283" t="s">
        <v>1074</v>
      </c>
      <c r="D998" s="283" t="s">
        <v>1259</v>
      </c>
      <c r="E998" s="283">
        <v>10</v>
      </c>
      <c r="F998" s="284" t="s">
        <v>368</v>
      </c>
      <c r="G998" s="284"/>
      <c r="H998" s="284"/>
      <c r="I998" s="285" t="s">
        <v>184</v>
      </c>
      <c r="J998" s="284" t="s">
        <v>179</v>
      </c>
      <c r="K998" s="286">
        <v>4.28</v>
      </c>
      <c r="L998" s="287">
        <v>0.214</v>
      </c>
      <c r="M998" s="286" t="s">
        <v>182</v>
      </c>
      <c r="N998" s="288" t="s">
        <v>182</v>
      </c>
      <c r="O998" s="289">
        <v>4.28</v>
      </c>
      <c r="P998" s="120">
        <v>1</v>
      </c>
      <c r="Q998" s="120"/>
      <c r="R998" s="120"/>
    </row>
    <row r="999" spans="1:18" ht="21">
      <c r="A999" s="225"/>
      <c r="B999" s="137"/>
      <c r="C999" s="137"/>
      <c r="D999" s="137"/>
      <c r="E999" s="137"/>
      <c r="F999" s="111"/>
      <c r="G999" s="111"/>
      <c r="H999" s="272"/>
      <c r="I999" s="111"/>
      <c r="J999" s="111"/>
      <c r="K999" s="272"/>
      <c r="L999" s="273"/>
      <c r="M999" s="274"/>
      <c r="N999" s="272"/>
      <c r="O999" s="272"/>
      <c r="P999" s="114"/>
      <c r="Q999" s="114"/>
      <c r="R999" s="114"/>
    </row>
    <row r="1000" spans="1:18" ht="105">
      <c r="A1000" s="226">
        <v>555</v>
      </c>
      <c r="B1000" s="101" t="s">
        <v>2248</v>
      </c>
      <c r="C1000" s="101" t="s">
        <v>1075</v>
      </c>
      <c r="D1000" s="101" t="s">
        <v>1258</v>
      </c>
      <c r="E1000" s="101">
        <v>5</v>
      </c>
      <c r="F1000" s="90" t="s">
        <v>1573</v>
      </c>
      <c r="G1000" s="96" t="s">
        <v>2473</v>
      </c>
      <c r="H1000" s="276">
        <v>28</v>
      </c>
      <c r="I1000" s="90" t="s">
        <v>1153</v>
      </c>
      <c r="J1000" s="90" t="s">
        <v>1124</v>
      </c>
      <c r="K1000" s="276">
        <v>13.51</v>
      </c>
      <c r="L1000" s="277">
        <v>0.4021</v>
      </c>
      <c r="M1000" s="278"/>
      <c r="N1000" s="282"/>
      <c r="O1000" s="276">
        <v>9.65</v>
      </c>
      <c r="P1000" s="112">
        <v>1</v>
      </c>
      <c r="Q1000" s="113"/>
      <c r="R1000" s="113"/>
    </row>
    <row r="1001" spans="1:18" ht="21">
      <c r="A1001" s="225"/>
      <c r="B1001" s="137"/>
      <c r="C1001" s="137"/>
      <c r="D1001" s="137"/>
      <c r="E1001" s="137"/>
      <c r="F1001" s="111"/>
      <c r="G1001" s="111"/>
      <c r="H1001" s="272"/>
      <c r="I1001" s="111"/>
      <c r="J1001" s="111"/>
      <c r="K1001" s="272"/>
      <c r="L1001" s="273"/>
      <c r="M1001" s="274"/>
      <c r="N1001" s="294"/>
      <c r="O1001" s="272"/>
      <c r="P1001" s="114"/>
      <c r="Q1001" s="114"/>
      <c r="R1001" s="114"/>
    </row>
    <row r="1002" spans="1:18" ht="168">
      <c r="A1002" s="226">
        <v>556</v>
      </c>
      <c r="B1002" s="101" t="s">
        <v>2249</v>
      </c>
      <c r="C1002" s="101" t="s">
        <v>2387</v>
      </c>
      <c r="D1002" s="101" t="s">
        <v>1257</v>
      </c>
      <c r="E1002" s="101">
        <v>5</v>
      </c>
      <c r="F1002" s="90" t="s">
        <v>1574</v>
      </c>
      <c r="G1002" s="96" t="s">
        <v>1575</v>
      </c>
      <c r="H1002" s="276">
        <v>30</v>
      </c>
      <c r="I1002" s="90" t="s">
        <v>1153</v>
      </c>
      <c r="J1002" s="90" t="s">
        <v>1124</v>
      </c>
      <c r="K1002" s="276">
        <v>9.28</v>
      </c>
      <c r="L1002" s="277">
        <v>0.2577</v>
      </c>
      <c r="M1002" s="278"/>
      <c r="N1002" s="282"/>
      <c r="O1002" s="276">
        <v>3.09</v>
      </c>
      <c r="P1002" s="112">
        <v>1</v>
      </c>
      <c r="Q1002" s="113"/>
      <c r="R1002" s="113"/>
    </row>
    <row r="1003" spans="1:18" ht="21">
      <c r="A1003" s="225"/>
      <c r="B1003" s="137"/>
      <c r="C1003" s="137"/>
      <c r="D1003" s="137"/>
      <c r="E1003" s="137"/>
      <c r="F1003" s="111"/>
      <c r="G1003" s="111"/>
      <c r="H1003" s="272"/>
      <c r="I1003" s="111"/>
      <c r="J1003" s="111"/>
      <c r="K1003" s="272"/>
      <c r="L1003" s="273"/>
      <c r="M1003" s="274"/>
      <c r="N1003" s="272"/>
      <c r="O1003" s="272"/>
      <c r="P1003" s="114"/>
      <c r="Q1003" s="114"/>
      <c r="R1003" s="114"/>
    </row>
    <row r="1004" spans="1:18" ht="63">
      <c r="A1004" s="222">
        <v>557</v>
      </c>
      <c r="B1004" s="254" t="s">
        <v>2249</v>
      </c>
      <c r="C1004" s="254" t="s">
        <v>2102</v>
      </c>
      <c r="D1004" s="254" t="s">
        <v>1262</v>
      </c>
      <c r="E1004" s="254">
        <v>5</v>
      </c>
      <c r="F1004" s="255" t="s">
        <v>1976</v>
      </c>
      <c r="G1004" s="255"/>
      <c r="H1004" s="255"/>
      <c r="I1004" s="256" t="s">
        <v>1726</v>
      </c>
      <c r="J1004" s="255" t="s">
        <v>1724</v>
      </c>
      <c r="K1004" s="250">
        <v>7.5</v>
      </c>
      <c r="L1004" s="251">
        <v>7.5</v>
      </c>
      <c r="M1004" s="250"/>
      <c r="N1004" s="290"/>
      <c r="O1004" s="250">
        <v>7.5</v>
      </c>
      <c r="P1004" s="112">
        <v>1</v>
      </c>
      <c r="Q1004" s="113"/>
      <c r="R1004" s="113"/>
    </row>
    <row r="1005" spans="1:18" ht="21">
      <c r="A1005" s="225"/>
      <c r="B1005" s="137"/>
      <c r="C1005" s="137"/>
      <c r="D1005" s="137"/>
      <c r="E1005" s="137"/>
      <c r="F1005" s="111"/>
      <c r="G1005" s="111"/>
      <c r="H1005" s="272"/>
      <c r="I1005" s="111"/>
      <c r="J1005" s="111"/>
      <c r="K1005" s="272"/>
      <c r="L1005" s="273"/>
      <c r="M1005" s="274"/>
      <c r="N1005" s="272"/>
      <c r="O1005" s="272"/>
      <c r="P1005" s="114"/>
      <c r="Q1005" s="114"/>
      <c r="R1005" s="114"/>
    </row>
    <row r="1006" spans="1:18" ht="61.5">
      <c r="A1006" s="222">
        <v>558</v>
      </c>
      <c r="B1006" s="254" t="s">
        <v>2249</v>
      </c>
      <c r="C1006" s="254" t="s">
        <v>2250</v>
      </c>
      <c r="D1006" s="254" t="s">
        <v>1261</v>
      </c>
      <c r="E1006" s="254">
        <v>5</v>
      </c>
      <c r="F1006" s="255" t="s">
        <v>1977</v>
      </c>
      <c r="G1006" s="255"/>
      <c r="H1006" s="255"/>
      <c r="I1006" s="256" t="s">
        <v>1726</v>
      </c>
      <c r="J1006" s="255" t="s">
        <v>1724</v>
      </c>
      <c r="K1006" s="250">
        <v>4.5</v>
      </c>
      <c r="L1006" s="251">
        <v>4.5</v>
      </c>
      <c r="M1006" s="250"/>
      <c r="N1006" s="290"/>
      <c r="O1006" s="250">
        <v>4.5</v>
      </c>
      <c r="P1006" s="112">
        <v>1</v>
      </c>
      <c r="Q1006" s="113"/>
      <c r="R1006" s="113"/>
    </row>
    <row r="1007" spans="1:18" ht="21">
      <c r="A1007" s="225"/>
      <c r="B1007" s="137"/>
      <c r="C1007" s="137"/>
      <c r="D1007" s="137"/>
      <c r="E1007" s="137"/>
      <c r="F1007" s="111"/>
      <c r="G1007" s="111"/>
      <c r="H1007" s="272"/>
      <c r="I1007" s="111"/>
      <c r="J1007" s="111"/>
      <c r="K1007" s="272"/>
      <c r="L1007" s="273"/>
      <c r="M1007" s="274"/>
      <c r="N1007" s="294"/>
      <c r="O1007" s="272"/>
      <c r="P1007" s="114"/>
      <c r="Q1007" s="114"/>
      <c r="R1007" s="114"/>
    </row>
    <row r="1008" spans="1:18" ht="189">
      <c r="A1008" s="222">
        <v>560</v>
      </c>
      <c r="B1008" s="254" t="s">
        <v>1602</v>
      </c>
      <c r="C1008" s="254" t="s">
        <v>2253</v>
      </c>
      <c r="D1008" s="254" t="s">
        <v>2725</v>
      </c>
      <c r="E1008" s="254">
        <v>2</v>
      </c>
      <c r="F1008" s="90" t="s">
        <v>1579</v>
      </c>
      <c r="G1008" s="96" t="s">
        <v>1580</v>
      </c>
      <c r="H1008" s="276">
        <v>2</v>
      </c>
      <c r="I1008" s="90" t="s">
        <v>1581</v>
      </c>
      <c r="J1008" s="90" t="s">
        <v>1124</v>
      </c>
      <c r="K1008" s="276">
        <v>1086.48</v>
      </c>
      <c r="L1008" s="277">
        <v>452.7</v>
      </c>
      <c r="M1008" s="278">
        <v>1086.48</v>
      </c>
      <c r="N1008" s="282"/>
      <c r="O1008" s="276">
        <v>1086.48</v>
      </c>
      <c r="P1008" s="112">
        <v>1</v>
      </c>
      <c r="Q1008" s="113"/>
      <c r="R1008" s="113"/>
    </row>
    <row r="1009" spans="1:18" ht="21">
      <c r="A1009" s="225"/>
      <c r="B1009" s="137"/>
      <c r="C1009" s="137"/>
      <c r="D1009" s="137"/>
      <c r="E1009" s="137"/>
      <c r="F1009" s="111"/>
      <c r="G1009" s="111"/>
      <c r="H1009" s="272"/>
      <c r="I1009" s="111"/>
      <c r="J1009" s="111"/>
      <c r="K1009" s="272"/>
      <c r="L1009" s="273"/>
      <c r="M1009" s="274"/>
      <c r="N1009" s="272"/>
      <c r="O1009" s="272"/>
      <c r="P1009" s="114"/>
      <c r="Q1009" s="114"/>
      <c r="R1009" s="114"/>
    </row>
    <row r="1010" spans="1:18" ht="41.25">
      <c r="A1010" s="222"/>
      <c r="B1010" s="222" t="s">
        <v>2251</v>
      </c>
      <c r="C1010" s="254"/>
      <c r="D1010" s="308" t="s">
        <v>870</v>
      </c>
      <c r="E1010" s="254"/>
      <c r="F1010" s="255"/>
      <c r="G1010" s="255"/>
      <c r="H1010" s="255"/>
      <c r="I1010" s="256"/>
      <c r="J1010" s="255"/>
      <c r="K1010" s="250"/>
      <c r="L1010" s="251"/>
      <c r="M1010" s="250"/>
      <c r="N1010" s="290"/>
      <c r="O1010" s="250"/>
      <c r="P1010" s="112"/>
      <c r="Q1010" s="113"/>
      <c r="R1010" s="113"/>
    </row>
    <row r="1011" spans="1:18" ht="105">
      <c r="A1011" s="222">
        <v>561</v>
      </c>
      <c r="B1011" s="254" t="s">
        <v>2084</v>
      </c>
      <c r="C1011" s="254" t="s">
        <v>2844</v>
      </c>
      <c r="D1011" s="254" t="s">
        <v>2703</v>
      </c>
      <c r="E1011" s="254">
        <v>20</v>
      </c>
      <c r="F1011" s="90" t="s">
        <v>1582</v>
      </c>
      <c r="G1011" s="96" t="s">
        <v>1363</v>
      </c>
      <c r="H1011" s="276">
        <v>1</v>
      </c>
      <c r="I1011" s="90" t="s">
        <v>1583</v>
      </c>
      <c r="J1011" s="90" t="s">
        <v>1124</v>
      </c>
      <c r="K1011" s="276">
        <v>2.82</v>
      </c>
      <c r="L1011" s="277">
        <v>2.35</v>
      </c>
      <c r="M1011" s="278"/>
      <c r="N1011" s="282"/>
      <c r="O1011" s="276">
        <v>2.82</v>
      </c>
      <c r="P1011" s="112">
        <v>1</v>
      </c>
      <c r="Q1011" s="113"/>
      <c r="R1011" s="113"/>
    </row>
    <row r="1012" spans="1:18" ht="21">
      <c r="A1012" s="225"/>
      <c r="B1012" s="137"/>
      <c r="C1012" s="137"/>
      <c r="D1012" s="137"/>
      <c r="E1012" s="137"/>
      <c r="F1012" s="111"/>
      <c r="G1012" s="111"/>
      <c r="H1012" s="272"/>
      <c r="I1012" s="111"/>
      <c r="J1012" s="111"/>
      <c r="K1012" s="272"/>
      <c r="L1012" s="273"/>
      <c r="M1012" s="274"/>
      <c r="N1012" s="294"/>
      <c r="O1012" s="272"/>
      <c r="P1012" s="114"/>
      <c r="Q1012" s="114"/>
      <c r="R1012" s="114"/>
    </row>
    <row r="1013" spans="1:18" ht="126">
      <c r="A1013" s="226">
        <v>562</v>
      </c>
      <c r="B1013" s="101" t="s">
        <v>2085</v>
      </c>
      <c r="C1013" s="101" t="s">
        <v>945</v>
      </c>
      <c r="D1013" s="101" t="s">
        <v>2832</v>
      </c>
      <c r="E1013" s="101">
        <v>10</v>
      </c>
      <c r="F1013" s="90" t="s">
        <v>1584</v>
      </c>
      <c r="G1013" s="96" t="s">
        <v>1363</v>
      </c>
      <c r="H1013" s="276">
        <v>1</v>
      </c>
      <c r="I1013" s="90" t="s">
        <v>414</v>
      </c>
      <c r="J1013" s="90" t="s">
        <v>1124</v>
      </c>
      <c r="K1013" s="276">
        <v>5.78</v>
      </c>
      <c r="L1013" s="277">
        <v>4.82</v>
      </c>
      <c r="M1013" s="278"/>
      <c r="N1013" s="282"/>
      <c r="O1013" s="276">
        <v>5.78</v>
      </c>
      <c r="P1013" s="112">
        <v>1</v>
      </c>
      <c r="Q1013" s="113"/>
      <c r="R1013" s="113"/>
    </row>
    <row r="1014" spans="1:18" ht="21">
      <c r="A1014" s="225"/>
      <c r="B1014" s="137"/>
      <c r="C1014" s="137"/>
      <c r="D1014" s="137"/>
      <c r="E1014" s="137"/>
      <c r="F1014" s="111"/>
      <c r="G1014" s="111"/>
      <c r="H1014" s="272"/>
      <c r="I1014" s="111"/>
      <c r="J1014" s="111"/>
      <c r="K1014" s="272"/>
      <c r="L1014" s="273"/>
      <c r="M1014" s="274"/>
      <c r="N1014" s="272"/>
      <c r="O1014" s="272"/>
      <c r="P1014" s="114"/>
      <c r="Q1014" s="114"/>
      <c r="R1014" s="114"/>
    </row>
    <row r="1015" spans="1:18" ht="105">
      <c r="A1015" s="226">
        <v>563</v>
      </c>
      <c r="B1015" s="101" t="s">
        <v>2221</v>
      </c>
      <c r="C1015" s="101" t="s">
        <v>995</v>
      </c>
      <c r="D1015" s="101" t="s">
        <v>2222</v>
      </c>
      <c r="E1015" s="101">
        <v>2</v>
      </c>
      <c r="F1015" s="90" t="s">
        <v>415</v>
      </c>
      <c r="G1015" s="96" t="s">
        <v>1363</v>
      </c>
      <c r="H1015" s="276">
        <v>1</v>
      </c>
      <c r="I1015" s="90" t="s">
        <v>1583</v>
      </c>
      <c r="J1015" s="90" t="s">
        <v>1124</v>
      </c>
      <c r="K1015" s="276">
        <v>3.02</v>
      </c>
      <c r="L1015" s="277">
        <v>2.52</v>
      </c>
      <c r="M1015" s="278"/>
      <c r="N1015" s="282"/>
      <c r="O1015" s="276">
        <v>3.02</v>
      </c>
      <c r="P1015" s="112">
        <v>1</v>
      </c>
      <c r="Q1015" s="113"/>
      <c r="R1015" s="113"/>
    </row>
    <row r="1016" spans="1:18" ht="21">
      <c r="A1016" s="225"/>
      <c r="B1016" s="137"/>
      <c r="C1016" s="137"/>
      <c r="D1016" s="137"/>
      <c r="E1016" s="137"/>
      <c r="F1016" s="111"/>
      <c r="G1016" s="111"/>
      <c r="H1016" s="272"/>
      <c r="I1016" s="111"/>
      <c r="J1016" s="111"/>
      <c r="K1016" s="272"/>
      <c r="L1016" s="273"/>
      <c r="M1016" s="274"/>
      <c r="N1016" s="272"/>
      <c r="O1016" s="272"/>
      <c r="P1016" s="114"/>
      <c r="Q1016" s="114"/>
      <c r="R1016" s="114"/>
    </row>
    <row r="1017" spans="1:18" ht="84">
      <c r="A1017" s="222">
        <v>564</v>
      </c>
      <c r="B1017" s="254" t="s">
        <v>657</v>
      </c>
      <c r="C1017" s="254" t="s">
        <v>435</v>
      </c>
      <c r="D1017" s="254" t="s">
        <v>2075</v>
      </c>
      <c r="E1017" s="254">
        <v>2</v>
      </c>
      <c r="F1017" s="255" t="s">
        <v>1980</v>
      </c>
      <c r="G1017" s="255"/>
      <c r="H1017" s="255"/>
      <c r="I1017" s="256" t="s">
        <v>1729</v>
      </c>
      <c r="J1017" s="255" t="s">
        <v>1724</v>
      </c>
      <c r="K1017" s="250">
        <v>2.62</v>
      </c>
      <c r="L1017" s="251">
        <v>2.62</v>
      </c>
      <c r="M1017" s="250"/>
      <c r="N1017" s="290"/>
      <c r="O1017" s="250">
        <v>2.62</v>
      </c>
      <c r="P1017" s="112">
        <v>1</v>
      </c>
      <c r="Q1017" s="113"/>
      <c r="R1017" s="113"/>
    </row>
    <row r="1018" spans="1:18" ht="21">
      <c r="A1018" s="225"/>
      <c r="B1018" s="137"/>
      <c r="C1018" s="137"/>
      <c r="D1018" s="137"/>
      <c r="E1018" s="137"/>
      <c r="F1018" s="296"/>
      <c r="G1018" s="296"/>
      <c r="H1018" s="296"/>
      <c r="I1018" s="297"/>
      <c r="J1018" s="296"/>
      <c r="K1018" s="292"/>
      <c r="L1018" s="298"/>
      <c r="M1018" s="292"/>
      <c r="N1018" s="292"/>
      <c r="O1018" s="292"/>
      <c r="P1018" s="114"/>
      <c r="Q1018" s="114"/>
      <c r="R1018" s="114"/>
    </row>
    <row r="1019" spans="1:18" ht="189">
      <c r="A1019" s="222">
        <v>565</v>
      </c>
      <c r="B1019" s="254" t="s">
        <v>657</v>
      </c>
      <c r="C1019" s="254" t="s">
        <v>2831</v>
      </c>
      <c r="D1019" s="254" t="s">
        <v>2233</v>
      </c>
      <c r="E1019" s="254">
        <v>2</v>
      </c>
      <c r="F1019" s="90" t="s">
        <v>416</v>
      </c>
      <c r="G1019" s="96" t="s">
        <v>1363</v>
      </c>
      <c r="H1019" s="276">
        <v>1</v>
      </c>
      <c r="I1019" s="90" t="s">
        <v>417</v>
      </c>
      <c r="J1019" s="90" t="s">
        <v>1124</v>
      </c>
      <c r="K1019" s="276">
        <v>5.65</v>
      </c>
      <c r="L1019" s="277">
        <v>4.71</v>
      </c>
      <c r="M1019" s="278"/>
      <c r="N1019" s="290"/>
      <c r="O1019" s="250">
        <v>5.65</v>
      </c>
      <c r="P1019" s="112">
        <v>1</v>
      </c>
      <c r="Q1019" s="113"/>
      <c r="R1019" s="113"/>
    </row>
    <row r="1020" spans="1:18" ht="21">
      <c r="A1020" s="225"/>
      <c r="B1020" s="137"/>
      <c r="C1020" s="137"/>
      <c r="D1020" s="137"/>
      <c r="E1020" s="137"/>
      <c r="F1020" s="111"/>
      <c r="G1020" s="111"/>
      <c r="H1020" s="272"/>
      <c r="I1020" s="111"/>
      <c r="J1020" s="111"/>
      <c r="K1020" s="272"/>
      <c r="L1020" s="273"/>
      <c r="M1020" s="274"/>
      <c r="N1020" s="292"/>
      <c r="O1020" s="292"/>
      <c r="P1020" s="114"/>
      <c r="Q1020" s="114"/>
      <c r="R1020" s="114"/>
    </row>
    <row r="1021" spans="1:18" ht="105">
      <c r="A1021" s="222">
        <v>566</v>
      </c>
      <c r="B1021" s="254" t="s">
        <v>657</v>
      </c>
      <c r="C1021" s="254" t="s">
        <v>2234</v>
      </c>
      <c r="D1021" s="254" t="s">
        <v>693</v>
      </c>
      <c r="E1021" s="254">
        <v>5</v>
      </c>
      <c r="F1021" s="90" t="s">
        <v>418</v>
      </c>
      <c r="G1021" s="96" t="s">
        <v>1363</v>
      </c>
      <c r="H1021" s="276">
        <v>1</v>
      </c>
      <c r="I1021" s="90" t="s">
        <v>419</v>
      </c>
      <c r="J1021" s="90" t="s">
        <v>1124</v>
      </c>
      <c r="K1021" s="276">
        <v>2.77</v>
      </c>
      <c r="L1021" s="277">
        <v>2.31</v>
      </c>
      <c r="M1021" s="278">
        <v>2.8700000000000006</v>
      </c>
      <c r="N1021" s="290"/>
      <c r="O1021" s="250">
        <v>2.77</v>
      </c>
      <c r="P1021" s="112">
        <v>1</v>
      </c>
      <c r="Q1021" s="113"/>
      <c r="R1021" s="113"/>
    </row>
    <row r="1022" spans="1:18" ht="21">
      <c r="A1022" s="225"/>
      <c r="B1022" s="137"/>
      <c r="C1022" s="137"/>
      <c r="D1022" s="137"/>
      <c r="E1022" s="137"/>
      <c r="F1022" s="111"/>
      <c r="G1022" s="111"/>
      <c r="H1022" s="272"/>
      <c r="I1022" s="111"/>
      <c r="J1022" s="111"/>
      <c r="K1022" s="272"/>
      <c r="L1022" s="273"/>
      <c r="M1022" s="274"/>
      <c r="N1022" s="292"/>
      <c r="O1022" s="292"/>
      <c r="P1022" s="114"/>
      <c r="Q1022" s="114"/>
      <c r="R1022" s="114"/>
    </row>
    <row r="1023" spans="1:18" ht="105">
      <c r="A1023" s="226">
        <v>567</v>
      </c>
      <c r="B1023" s="101" t="s">
        <v>694</v>
      </c>
      <c r="C1023" s="101" t="s">
        <v>695</v>
      </c>
      <c r="D1023" s="101" t="s">
        <v>696</v>
      </c>
      <c r="E1023" s="101">
        <v>5</v>
      </c>
      <c r="F1023" s="90" t="s">
        <v>420</v>
      </c>
      <c r="G1023" s="96" t="s">
        <v>1363</v>
      </c>
      <c r="H1023" s="276">
        <v>1</v>
      </c>
      <c r="I1023" s="90" t="s">
        <v>1583</v>
      </c>
      <c r="J1023" s="90" t="s">
        <v>1124</v>
      </c>
      <c r="K1023" s="276">
        <v>7.81</v>
      </c>
      <c r="L1023" s="277">
        <v>6.51</v>
      </c>
      <c r="M1023" s="278"/>
      <c r="N1023" s="282"/>
      <c r="O1023" s="276">
        <v>7.81</v>
      </c>
      <c r="P1023" s="112">
        <v>1</v>
      </c>
      <c r="Q1023" s="113"/>
      <c r="R1023" s="113"/>
    </row>
    <row r="1024" spans="1:18" ht="21">
      <c r="A1024" s="225"/>
      <c r="B1024" s="137"/>
      <c r="C1024" s="137"/>
      <c r="D1024" s="137"/>
      <c r="E1024" s="137"/>
      <c r="F1024" s="111"/>
      <c r="G1024" s="111"/>
      <c r="H1024" s="272"/>
      <c r="I1024" s="111"/>
      <c r="J1024" s="111"/>
      <c r="K1024" s="272"/>
      <c r="L1024" s="273"/>
      <c r="M1024" s="274"/>
      <c r="N1024" s="272"/>
      <c r="O1024" s="272"/>
      <c r="P1024" s="114"/>
      <c r="Q1024" s="114"/>
      <c r="R1024" s="114"/>
    </row>
    <row r="1025" spans="1:18" ht="147">
      <c r="A1025" s="222">
        <v>568</v>
      </c>
      <c r="B1025" s="254" t="s">
        <v>2086</v>
      </c>
      <c r="C1025" s="254" t="s">
        <v>971</v>
      </c>
      <c r="D1025" s="254" t="s">
        <v>2123</v>
      </c>
      <c r="E1025" s="254">
        <v>5</v>
      </c>
      <c r="F1025" s="255" t="s">
        <v>1982</v>
      </c>
      <c r="G1025" s="255"/>
      <c r="H1025" s="255"/>
      <c r="I1025" s="256" t="s">
        <v>1729</v>
      </c>
      <c r="J1025" s="255" t="s">
        <v>1724</v>
      </c>
      <c r="K1025" s="250">
        <v>6.28</v>
      </c>
      <c r="L1025" s="251">
        <v>6.28</v>
      </c>
      <c r="M1025" s="250"/>
      <c r="N1025" s="290"/>
      <c r="O1025" s="250">
        <v>6.28</v>
      </c>
      <c r="P1025" s="112">
        <v>1</v>
      </c>
      <c r="Q1025" s="113"/>
      <c r="R1025" s="113"/>
    </row>
    <row r="1026" spans="1:18" ht="21">
      <c r="A1026" s="225"/>
      <c r="B1026" s="137"/>
      <c r="C1026" s="137"/>
      <c r="D1026" s="137"/>
      <c r="E1026" s="137"/>
      <c r="F1026" s="296"/>
      <c r="G1026" s="296"/>
      <c r="H1026" s="296"/>
      <c r="I1026" s="297"/>
      <c r="J1026" s="296"/>
      <c r="K1026" s="292"/>
      <c r="L1026" s="298"/>
      <c r="M1026" s="292"/>
      <c r="N1026" s="292"/>
      <c r="O1026" s="292"/>
      <c r="P1026" s="114"/>
      <c r="Q1026" s="114"/>
      <c r="R1026" s="114"/>
    </row>
    <row r="1027" spans="1:18" ht="41.25">
      <c r="A1027" s="222"/>
      <c r="B1027" s="254"/>
      <c r="C1027" s="254"/>
      <c r="D1027" s="308" t="s">
        <v>2214</v>
      </c>
      <c r="E1027" s="254"/>
      <c r="F1027" s="255"/>
      <c r="G1027" s="255"/>
      <c r="H1027" s="255"/>
      <c r="I1027" s="256"/>
      <c r="J1027" s="255"/>
      <c r="K1027" s="250"/>
      <c r="L1027" s="251"/>
      <c r="M1027" s="250"/>
      <c r="N1027" s="290"/>
      <c r="O1027" s="250"/>
      <c r="P1027" s="112"/>
      <c r="Q1027" s="113"/>
      <c r="R1027" s="113"/>
    </row>
    <row r="1028" spans="1:18" ht="126">
      <c r="A1028" s="222">
        <v>569</v>
      </c>
      <c r="B1028" s="254" t="s">
        <v>462</v>
      </c>
      <c r="C1028" s="164" t="s">
        <v>971</v>
      </c>
      <c r="D1028" s="254" t="s">
        <v>697</v>
      </c>
      <c r="E1028" s="254">
        <v>2</v>
      </c>
      <c r="F1028" s="255" t="s">
        <v>1983</v>
      </c>
      <c r="G1028" s="255"/>
      <c r="H1028" s="255"/>
      <c r="I1028" s="256" t="s">
        <v>1729</v>
      </c>
      <c r="J1028" s="255" t="s">
        <v>1724</v>
      </c>
      <c r="K1028" s="250">
        <v>3.03</v>
      </c>
      <c r="L1028" s="251">
        <v>3.03</v>
      </c>
      <c r="M1028" s="250"/>
      <c r="N1028" s="290"/>
      <c r="O1028" s="250">
        <v>3.03</v>
      </c>
      <c r="P1028" s="112">
        <v>1</v>
      </c>
      <c r="Q1028" s="113"/>
      <c r="R1028" s="113"/>
    </row>
    <row r="1029" spans="1:18" ht="21">
      <c r="A1029" s="225"/>
      <c r="B1029" s="137"/>
      <c r="C1029" s="168"/>
      <c r="D1029" s="137"/>
      <c r="E1029" s="137"/>
      <c r="F1029" s="296"/>
      <c r="G1029" s="296"/>
      <c r="H1029" s="296"/>
      <c r="I1029" s="297"/>
      <c r="J1029" s="296"/>
      <c r="K1029" s="292"/>
      <c r="L1029" s="298"/>
      <c r="M1029" s="292"/>
      <c r="N1029" s="292"/>
      <c r="O1029" s="292"/>
      <c r="P1029" s="114"/>
      <c r="Q1029" s="114"/>
      <c r="R1029" s="114"/>
    </row>
    <row r="1030" spans="1:18" ht="84">
      <c r="A1030" s="222">
        <v>570</v>
      </c>
      <c r="B1030" s="254"/>
      <c r="C1030" s="104" t="s">
        <v>2076</v>
      </c>
      <c r="D1030" s="104" t="s">
        <v>2077</v>
      </c>
      <c r="E1030" s="254">
        <v>2</v>
      </c>
      <c r="F1030" s="90" t="s">
        <v>1664</v>
      </c>
      <c r="G1030" s="96" t="s">
        <v>2968</v>
      </c>
      <c r="H1030" s="276">
        <v>1</v>
      </c>
      <c r="I1030" s="90" t="s">
        <v>1665</v>
      </c>
      <c r="J1030" s="90" t="s">
        <v>1124</v>
      </c>
      <c r="K1030" s="276">
        <v>6.18</v>
      </c>
      <c r="L1030" s="277">
        <v>5.15</v>
      </c>
      <c r="M1030" s="278"/>
      <c r="N1030" s="282"/>
      <c r="O1030" s="276">
        <v>6.18</v>
      </c>
      <c r="P1030" s="112">
        <v>1</v>
      </c>
      <c r="Q1030" s="113"/>
      <c r="R1030" s="113"/>
    </row>
    <row r="1031" spans="1:18" ht="21">
      <c r="A1031" s="225"/>
      <c r="B1031" s="137"/>
      <c r="C1031" s="143"/>
      <c r="D1031" s="143"/>
      <c r="E1031" s="137"/>
      <c r="F1031" s="111"/>
      <c r="G1031" s="111"/>
      <c r="H1031" s="272"/>
      <c r="I1031" s="111"/>
      <c r="J1031" s="111"/>
      <c r="K1031" s="272"/>
      <c r="L1031" s="273"/>
      <c r="M1031" s="274"/>
      <c r="N1031" s="272"/>
      <c r="O1031" s="272"/>
      <c r="P1031" s="114"/>
      <c r="Q1031" s="114"/>
      <c r="R1031" s="114"/>
    </row>
    <row r="1032" spans="1:18" ht="61.5">
      <c r="A1032" s="222"/>
      <c r="B1032" s="222" t="s">
        <v>258</v>
      </c>
      <c r="C1032" s="254"/>
      <c r="D1032" s="308" t="s">
        <v>2215</v>
      </c>
      <c r="E1032" s="254"/>
      <c r="F1032" s="255"/>
      <c r="G1032" s="255"/>
      <c r="H1032" s="255"/>
      <c r="I1032" s="256"/>
      <c r="J1032" s="255"/>
      <c r="K1032" s="250"/>
      <c r="L1032" s="251"/>
      <c r="M1032" s="250"/>
      <c r="N1032" s="290"/>
      <c r="O1032" s="250"/>
      <c r="P1032" s="112"/>
      <c r="Q1032" s="113"/>
      <c r="R1032" s="113"/>
    </row>
    <row r="1033" spans="1:18" ht="105">
      <c r="A1033" s="226">
        <v>571</v>
      </c>
      <c r="B1033" s="101" t="s">
        <v>1485</v>
      </c>
      <c r="C1033" s="101" t="s">
        <v>1592</v>
      </c>
      <c r="D1033" s="101" t="s">
        <v>1593</v>
      </c>
      <c r="E1033" s="101">
        <v>800</v>
      </c>
      <c r="F1033" s="90" t="s">
        <v>1666</v>
      </c>
      <c r="G1033" s="96" t="s">
        <v>1667</v>
      </c>
      <c r="H1033" s="276">
        <v>10</v>
      </c>
      <c r="I1033" s="90" t="s">
        <v>1668</v>
      </c>
      <c r="J1033" s="90" t="s">
        <v>1124</v>
      </c>
      <c r="K1033" s="276">
        <v>61.26</v>
      </c>
      <c r="L1033" s="277">
        <v>5.105</v>
      </c>
      <c r="M1033" s="278"/>
      <c r="N1033" s="282"/>
      <c r="O1033" s="276">
        <v>61.26</v>
      </c>
      <c r="P1033" s="112">
        <v>1</v>
      </c>
      <c r="Q1033" s="113"/>
      <c r="R1033" s="113"/>
    </row>
    <row r="1034" spans="1:18" ht="21">
      <c r="A1034" s="225"/>
      <c r="B1034" s="137"/>
      <c r="C1034" s="137"/>
      <c r="D1034" s="137"/>
      <c r="E1034" s="137"/>
      <c r="F1034" s="111"/>
      <c r="G1034" s="111"/>
      <c r="H1034" s="272"/>
      <c r="I1034" s="111"/>
      <c r="J1034" s="111"/>
      <c r="K1034" s="272"/>
      <c r="L1034" s="273"/>
      <c r="M1034" s="274"/>
      <c r="N1034" s="272"/>
      <c r="O1034" s="272"/>
      <c r="P1034" s="114"/>
      <c r="Q1034" s="114"/>
      <c r="R1034" s="114"/>
    </row>
    <row r="1035" spans="1:18" ht="81.75">
      <c r="A1035" s="222">
        <v>572</v>
      </c>
      <c r="B1035" s="254" t="s">
        <v>259</v>
      </c>
      <c r="C1035" s="254" t="s">
        <v>1464</v>
      </c>
      <c r="D1035" s="254" t="s">
        <v>1465</v>
      </c>
      <c r="E1035" s="254">
        <v>2</v>
      </c>
      <c r="F1035" s="255" t="s">
        <v>1985</v>
      </c>
      <c r="G1035" s="255"/>
      <c r="H1035" s="255"/>
      <c r="I1035" s="256" t="s">
        <v>1723</v>
      </c>
      <c r="J1035" s="255" t="s">
        <v>1724</v>
      </c>
      <c r="K1035" s="250">
        <v>11.75</v>
      </c>
      <c r="L1035" s="251">
        <v>11.75</v>
      </c>
      <c r="M1035" s="250"/>
      <c r="N1035" s="290"/>
      <c r="O1035" s="250">
        <v>11.75</v>
      </c>
      <c r="P1035" s="112">
        <v>1</v>
      </c>
      <c r="Q1035" s="113"/>
      <c r="R1035" s="113"/>
    </row>
    <row r="1036" spans="1:18" ht="21">
      <c r="A1036" s="225"/>
      <c r="B1036" s="137"/>
      <c r="C1036" s="137"/>
      <c r="D1036" s="137"/>
      <c r="E1036" s="137"/>
      <c r="F1036" s="296"/>
      <c r="G1036" s="296"/>
      <c r="H1036" s="296"/>
      <c r="I1036" s="297"/>
      <c r="J1036" s="296"/>
      <c r="K1036" s="292"/>
      <c r="L1036" s="298"/>
      <c r="M1036" s="292"/>
      <c r="N1036" s="292"/>
      <c r="O1036" s="292"/>
      <c r="P1036" s="114"/>
      <c r="Q1036" s="114"/>
      <c r="R1036" s="114"/>
    </row>
    <row r="1037" spans="1:18" ht="63">
      <c r="A1037" s="222">
        <v>573</v>
      </c>
      <c r="B1037" s="254" t="s">
        <v>259</v>
      </c>
      <c r="C1037" s="254" t="s">
        <v>89</v>
      </c>
      <c r="D1037" s="254" t="s">
        <v>1463</v>
      </c>
      <c r="E1037" s="254">
        <v>2</v>
      </c>
      <c r="F1037" s="255" t="s">
        <v>1986</v>
      </c>
      <c r="G1037" s="255"/>
      <c r="H1037" s="255"/>
      <c r="I1037" s="256" t="s">
        <v>1723</v>
      </c>
      <c r="J1037" s="255" t="s">
        <v>1724</v>
      </c>
      <c r="K1037" s="250">
        <v>8.79</v>
      </c>
      <c r="L1037" s="251">
        <v>0.879</v>
      </c>
      <c r="M1037" s="250">
        <v>10.27</v>
      </c>
      <c r="N1037" s="290"/>
      <c r="O1037" s="250">
        <v>8.79</v>
      </c>
      <c r="P1037" s="112">
        <v>1</v>
      </c>
      <c r="Q1037" s="113"/>
      <c r="R1037" s="113"/>
    </row>
    <row r="1038" spans="1:18" ht="21">
      <c r="A1038" s="225"/>
      <c r="B1038" s="137"/>
      <c r="C1038" s="137"/>
      <c r="D1038" s="137"/>
      <c r="E1038" s="137"/>
      <c r="F1038" s="111"/>
      <c r="G1038" s="111"/>
      <c r="H1038" s="272"/>
      <c r="I1038" s="111"/>
      <c r="J1038" s="111"/>
      <c r="K1038" s="272"/>
      <c r="L1038" s="273"/>
      <c r="M1038" s="274"/>
      <c r="N1038" s="272"/>
      <c r="O1038" s="272"/>
      <c r="P1038" s="114"/>
      <c r="Q1038" s="114"/>
      <c r="R1038" s="114"/>
    </row>
    <row r="1039" spans="1:18" ht="126">
      <c r="A1039" s="226">
        <v>574</v>
      </c>
      <c r="B1039" s="101" t="s">
        <v>259</v>
      </c>
      <c r="C1039" s="101" t="s">
        <v>656</v>
      </c>
      <c r="D1039" s="101" t="s">
        <v>1214</v>
      </c>
      <c r="E1039" s="101">
        <v>2</v>
      </c>
      <c r="F1039" s="90" t="s">
        <v>1670</v>
      </c>
      <c r="G1039" s="96" t="s">
        <v>1671</v>
      </c>
      <c r="H1039" s="276">
        <v>100</v>
      </c>
      <c r="I1039" s="90" t="s">
        <v>1153</v>
      </c>
      <c r="J1039" s="90" t="s">
        <v>1124</v>
      </c>
      <c r="K1039" s="276">
        <v>196.02</v>
      </c>
      <c r="L1039" s="277">
        <v>1.6335</v>
      </c>
      <c r="M1039" s="278">
        <v>232.42</v>
      </c>
      <c r="N1039" s="282"/>
      <c r="O1039" s="276">
        <v>196.02</v>
      </c>
      <c r="P1039" s="112">
        <v>1</v>
      </c>
      <c r="Q1039" s="113"/>
      <c r="R1039" s="113"/>
    </row>
    <row r="1040" spans="1:18" ht="21">
      <c r="A1040" s="225"/>
      <c r="B1040" s="137"/>
      <c r="C1040" s="137"/>
      <c r="D1040" s="137"/>
      <c r="E1040" s="137"/>
      <c r="F1040" s="111"/>
      <c r="G1040" s="111"/>
      <c r="H1040" s="272"/>
      <c r="I1040" s="111"/>
      <c r="J1040" s="111"/>
      <c r="K1040" s="272"/>
      <c r="L1040" s="273"/>
      <c r="M1040" s="274"/>
      <c r="N1040" s="272"/>
      <c r="O1040" s="272"/>
      <c r="P1040" s="114"/>
      <c r="Q1040" s="114"/>
      <c r="R1040" s="114"/>
    </row>
    <row r="1041" spans="1:18" ht="41.25">
      <c r="A1041" s="222"/>
      <c r="B1041" s="254"/>
      <c r="C1041" s="254"/>
      <c r="D1041" s="308" t="s">
        <v>295</v>
      </c>
      <c r="E1041" s="254"/>
      <c r="F1041" s="255"/>
      <c r="G1041" s="255"/>
      <c r="H1041" s="255"/>
      <c r="I1041" s="256"/>
      <c r="J1041" s="255"/>
      <c r="K1041" s="250"/>
      <c r="L1041" s="251"/>
      <c r="M1041" s="250"/>
      <c r="N1041" s="290"/>
      <c r="O1041" s="250"/>
      <c r="P1041" s="112"/>
      <c r="Q1041" s="113"/>
      <c r="R1041" s="113"/>
    </row>
    <row r="1042" spans="1:18" ht="21">
      <c r="A1042" s="222"/>
      <c r="B1042" s="222" t="s">
        <v>2727</v>
      </c>
      <c r="C1042" s="254"/>
      <c r="D1042" s="222" t="s">
        <v>872</v>
      </c>
      <c r="E1042" s="254"/>
      <c r="F1042" s="255"/>
      <c r="G1042" s="255"/>
      <c r="H1042" s="255"/>
      <c r="I1042" s="256"/>
      <c r="J1042" s="255"/>
      <c r="K1042" s="250"/>
      <c r="L1042" s="251"/>
      <c r="M1042" s="250"/>
      <c r="N1042" s="290"/>
      <c r="O1042" s="250"/>
      <c r="P1042" s="112"/>
      <c r="Q1042" s="113"/>
      <c r="R1042" s="113"/>
    </row>
    <row r="1043" spans="1:18" ht="168">
      <c r="A1043" s="222">
        <v>576</v>
      </c>
      <c r="B1043" s="222"/>
      <c r="C1043" s="254" t="s">
        <v>979</v>
      </c>
      <c r="D1043" s="254" t="s">
        <v>1640</v>
      </c>
      <c r="E1043" s="254">
        <v>10</v>
      </c>
      <c r="F1043" s="284" t="s">
        <v>371</v>
      </c>
      <c r="G1043" s="284"/>
      <c r="H1043" s="284"/>
      <c r="I1043" s="285" t="s">
        <v>248</v>
      </c>
      <c r="J1043" s="284" t="s">
        <v>179</v>
      </c>
      <c r="K1043" s="286">
        <v>5.43</v>
      </c>
      <c r="L1043" s="287">
        <v>5.43</v>
      </c>
      <c r="M1043" s="286" t="s">
        <v>182</v>
      </c>
      <c r="N1043" s="288" t="s">
        <v>182</v>
      </c>
      <c r="O1043" s="289">
        <v>5.43</v>
      </c>
      <c r="P1043" s="112">
        <v>1</v>
      </c>
      <c r="Q1043" s="113"/>
      <c r="R1043" s="113"/>
    </row>
    <row r="1044" spans="1:18" ht="21">
      <c r="A1044" s="225"/>
      <c r="B1044" s="225"/>
      <c r="C1044" s="137"/>
      <c r="D1044" s="137"/>
      <c r="E1044" s="137"/>
      <c r="F1044" s="111"/>
      <c r="G1044" s="111"/>
      <c r="H1044" s="272"/>
      <c r="I1044" s="111"/>
      <c r="J1044" s="111"/>
      <c r="K1044" s="272"/>
      <c r="L1044" s="273"/>
      <c r="M1044" s="274"/>
      <c r="N1044" s="272"/>
      <c r="O1044" s="272"/>
      <c r="P1044" s="114"/>
      <c r="Q1044" s="114"/>
      <c r="R1044" s="114"/>
    </row>
    <row r="1045" spans="1:18" ht="84">
      <c r="A1045" s="230">
        <v>577</v>
      </c>
      <c r="B1045" s="325"/>
      <c r="C1045" s="325" t="s">
        <v>976</v>
      </c>
      <c r="D1045" s="325" t="s">
        <v>1640</v>
      </c>
      <c r="E1045" s="325">
        <v>10</v>
      </c>
      <c r="F1045" s="325" t="s">
        <v>1449</v>
      </c>
      <c r="G1045" s="436"/>
      <c r="H1045" s="276"/>
      <c r="I1045" s="325" t="s">
        <v>1450</v>
      </c>
      <c r="J1045" s="326" t="s">
        <v>1385</v>
      </c>
      <c r="K1045" s="328">
        <v>3.192</v>
      </c>
      <c r="L1045" s="328">
        <v>3.192</v>
      </c>
      <c r="M1045" s="325" t="s">
        <v>1450</v>
      </c>
      <c r="N1045" s="375" t="s">
        <v>1450</v>
      </c>
      <c r="O1045" s="276">
        <v>3.19</v>
      </c>
      <c r="P1045" s="112">
        <v>1</v>
      </c>
      <c r="Q1045" s="113"/>
      <c r="R1045" s="113"/>
    </row>
    <row r="1046" spans="1:18" ht="21">
      <c r="A1046" s="231"/>
      <c r="B1046" s="330"/>
      <c r="C1046" s="330"/>
      <c r="D1046" s="330"/>
      <c r="E1046" s="330"/>
      <c r="F1046" s="386"/>
      <c r="G1046" s="134"/>
      <c r="H1046" s="275"/>
      <c r="I1046" s="386"/>
      <c r="J1046" s="387"/>
      <c r="K1046" s="389"/>
      <c r="L1046" s="389"/>
      <c r="M1046" s="386"/>
      <c r="N1046" s="386"/>
      <c r="O1046" s="330"/>
      <c r="P1046" s="114"/>
      <c r="Q1046" s="114"/>
      <c r="R1046" s="114"/>
    </row>
    <row r="1047" spans="1:18" ht="84">
      <c r="A1047" s="230">
        <v>578</v>
      </c>
      <c r="B1047" s="325"/>
      <c r="C1047" s="325" t="s">
        <v>977</v>
      </c>
      <c r="D1047" s="325" t="s">
        <v>1640</v>
      </c>
      <c r="E1047" s="325">
        <v>10</v>
      </c>
      <c r="F1047" s="325" t="s">
        <v>1449</v>
      </c>
      <c r="G1047" s="436"/>
      <c r="H1047" s="276"/>
      <c r="I1047" s="325" t="s">
        <v>1450</v>
      </c>
      <c r="J1047" s="326" t="s">
        <v>1385</v>
      </c>
      <c r="K1047" s="328">
        <v>3.192</v>
      </c>
      <c r="L1047" s="328">
        <v>3.192</v>
      </c>
      <c r="M1047" s="325" t="s">
        <v>1450</v>
      </c>
      <c r="N1047" s="375" t="s">
        <v>1450</v>
      </c>
      <c r="O1047" s="276">
        <v>3.19</v>
      </c>
      <c r="P1047" s="112">
        <v>1</v>
      </c>
      <c r="Q1047" s="113"/>
      <c r="R1047" s="113"/>
    </row>
    <row r="1048" spans="1:18" ht="21">
      <c r="A1048" s="231"/>
      <c r="B1048" s="330"/>
      <c r="C1048" s="330"/>
      <c r="D1048" s="330"/>
      <c r="E1048" s="330"/>
      <c r="F1048" s="330"/>
      <c r="G1048" s="111"/>
      <c r="H1048" s="272"/>
      <c r="I1048" s="330"/>
      <c r="J1048" s="331"/>
      <c r="K1048" s="333"/>
      <c r="L1048" s="333"/>
      <c r="M1048" s="330"/>
      <c r="N1048" s="330"/>
      <c r="O1048" s="330"/>
      <c r="P1048" s="114"/>
      <c r="Q1048" s="114"/>
      <c r="R1048" s="114"/>
    </row>
    <row r="1049" spans="1:18" ht="84">
      <c r="A1049" s="230">
        <v>579</v>
      </c>
      <c r="B1049" s="325"/>
      <c r="C1049" s="325" t="s">
        <v>977</v>
      </c>
      <c r="D1049" s="325" t="s">
        <v>978</v>
      </c>
      <c r="E1049" s="325">
        <v>10</v>
      </c>
      <c r="F1049" s="325" t="s">
        <v>1451</v>
      </c>
      <c r="G1049" s="436"/>
      <c r="H1049" s="276"/>
      <c r="I1049" s="325" t="s">
        <v>1450</v>
      </c>
      <c r="J1049" s="326" t="s">
        <v>1385</v>
      </c>
      <c r="K1049" s="328">
        <v>8.04</v>
      </c>
      <c r="L1049" s="328">
        <v>8.04</v>
      </c>
      <c r="M1049" s="325" t="s">
        <v>1450</v>
      </c>
      <c r="N1049" s="375" t="s">
        <v>1450</v>
      </c>
      <c r="O1049" s="276">
        <v>8.04</v>
      </c>
      <c r="P1049" s="112">
        <v>1</v>
      </c>
      <c r="Q1049" s="113"/>
      <c r="R1049" s="113"/>
    </row>
    <row r="1050" spans="1:18" ht="21">
      <c r="A1050" s="231"/>
      <c r="B1050" s="330"/>
      <c r="C1050" s="330"/>
      <c r="D1050" s="330"/>
      <c r="E1050" s="330"/>
      <c r="F1050" s="330"/>
      <c r="G1050" s="111"/>
      <c r="H1050" s="272"/>
      <c r="I1050" s="330"/>
      <c r="J1050" s="331"/>
      <c r="K1050" s="333"/>
      <c r="L1050" s="333"/>
      <c r="M1050" s="330"/>
      <c r="N1050" s="330"/>
      <c r="O1050" s="330"/>
      <c r="P1050" s="114"/>
      <c r="Q1050" s="114"/>
      <c r="R1050" s="114"/>
    </row>
    <row r="1051" spans="1:18" ht="210">
      <c r="A1051" s="229">
        <v>580</v>
      </c>
      <c r="B1051" s="316"/>
      <c r="C1051" s="316" t="s">
        <v>412</v>
      </c>
      <c r="D1051" s="457" t="s">
        <v>411</v>
      </c>
      <c r="E1051" s="316">
        <v>10</v>
      </c>
      <c r="F1051" s="317" t="s">
        <v>375</v>
      </c>
      <c r="G1051" s="317"/>
      <c r="H1051" s="317"/>
      <c r="I1051" s="318" t="s">
        <v>248</v>
      </c>
      <c r="J1051" s="317" t="s">
        <v>179</v>
      </c>
      <c r="K1051" s="319">
        <v>4.44</v>
      </c>
      <c r="L1051" s="320">
        <v>4.44</v>
      </c>
      <c r="M1051" s="319" t="s">
        <v>182</v>
      </c>
      <c r="N1051" s="321" t="s">
        <v>182</v>
      </c>
      <c r="O1051" s="322">
        <v>4.44</v>
      </c>
      <c r="P1051" s="125">
        <v>1</v>
      </c>
      <c r="Q1051" s="126"/>
      <c r="R1051" s="126"/>
    </row>
    <row r="1052" spans="1:18" ht="20.25">
      <c r="A1052" s="231"/>
      <c r="B1052" s="330"/>
      <c r="C1052" s="330"/>
      <c r="D1052" s="463"/>
      <c r="E1052" s="330"/>
      <c r="F1052" s="330"/>
      <c r="G1052" s="341"/>
      <c r="H1052" s="341"/>
      <c r="I1052" s="330"/>
      <c r="J1052" s="331"/>
      <c r="K1052" s="332"/>
      <c r="L1052" s="332"/>
      <c r="M1052" s="330"/>
      <c r="N1052" s="330"/>
      <c r="O1052" s="330"/>
      <c r="P1052" s="114"/>
      <c r="Q1052" s="114"/>
      <c r="R1052" s="114"/>
    </row>
    <row r="1053" spans="1:18" ht="129">
      <c r="A1053" s="230">
        <v>581</v>
      </c>
      <c r="B1053" s="325"/>
      <c r="C1053" s="325" t="s">
        <v>412</v>
      </c>
      <c r="D1053" s="464" t="s">
        <v>413</v>
      </c>
      <c r="E1053" s="325">
        <v>10</v>
      </c>
      <c r="F1053" s="325" t="s">
        <v>1453</v>
      </c>
      <c r="G1053" s="337"/>
      <c r="H1053" s="337"/>
      <c r="I1053" s="325" t="s">
        <v>1450</v>
      </c>
      <c r="J1053" s="326" t="s">
        <v>1385</v>
      </c>
      <c r="K1053" s="327">
        <v>8.04</v>
      </c>
      <c r="L1053" s="327">
        <v>8.04</v>
      </c>
      <c r="M1053" s="325" t="s">
        <v>1450</v>
      </c>
      <c r="N1053" s="325" t="s">
        <v>1450</v>
      </c>
      <c r="O1053" s="276">
        <v>8.04</v>
      </c>
      <c r="P1053" s="112">
        <v>1</v>
      </c>
      <c r="Q1053" s="113"/>
      <c r="R1053" s="113"/>
    </row>
    <row r="1054" spans="1:18" ht="20.25">
      <c r="A1054" s="231"/>
      <c r="B1054" s="330"/>
      <c r="C1054" s="330"/>
      <c r="D1054" s="463"/>
      <c r="E1054" s="330"/>
      <c r="F1054" s="330"/>
      <c r="G1054" s="341"/>
      <c r="H1054" s="341"/>
      <c r="I1054" s="330"/>
      <c r="J1054" s="331"/>
      <c r="K1054" s="332"/>
      <c r="L1054" s="332"/>
      <c r="M1054" s="330"/>
      <c r="N1054" s="330"/>
      <c r="O1054" s="330"/>
      <c r="P1054" s="114"/>
      <c r="Q1054" s="114"/>
      <c r="R1054" s="114"/>
    </row>
    <row r="1055" spans="1:18" ht="315">
      <c r="A1055" s="229">
        <v>582</v>
      </c>
      <c r="B1055" s="316"/>
      <c r="C1055" s="316" t="s">
        <v>412</v>
      </c>
      <c r="D1055" s="457" t="s">
        <v>2309</v>
      </c>
      <c r="E1055" s="316">
        <v>10</v>
      </c>
      <c r="F1055" s="317" t="s">
        <v>377</v>
      </c>
      <c r="G1055" s="335"/>
      <c r="H1055" s="335"/>
      <c r="I1055" s="318" t="s">
        <v>248</v>
      </c>
      <c r="J1055" s="317" t="s">
        <v>179</v>
      </c>
      <c r="K1055" s="319">
        <v>6.92</v>
      </c>
      <c r="L1055" s="320">
        <v>6.92</v>
      </c>
      <c r="M1055" s="319" t="s">
        <v>182</v>
      </c>
      <c r="N1055" s="321" t="s">
        <v>182</v>
      </c>
      <c r="O1055" s="322">
        <v>6.92</v>
      </c>
      <c r="P1055" s="125">
        <v>1</v>
      </c>
      <c r="Q1055" s="126"/>
      <c r="R1055" s="126"/>
    </row>
    <row r="1056" spans="1:18" ht="20.25">
      <c r="A1056" s="231"/>
      <c r="B1056" s="330"/>
      <c r="C1056" s="330"/>
      <c r="D1056" s="463"/>
      <c r="E1056" s="330"/>
      <c r="F1056" s="330"/>
      <c r="G1056" s="341"/>
      <c r="H1056" s="341"/>
      <c r="I1056" s="330"/>
      <c r="J1056" s="331"/>
      <c r="K1056" s="332"/>
      <c r="L1056" s="332"/>
      <c r="M1056" s="330"/>
      <c r="N1056" s="330"/>
      <c r="O1056" s="330"/>
      <c r="P1056" s="114"/>
      <c r="Q1056" s="114"/>
      <c r="R1056" s="114"/>
    </row>
    <row r="1057" spans="1:18" ht="61.5">
      <c r="A1057" s="222"/>
      <c r="B1057" s="222" t="s">
        <v>2728</v>
      </c>
      <c r="C1057" s="254"/>
      <c r="D1057" s="222" t="s">
        <v>871</v>
      </c>
      <c r="E1057" s="254"/>
      <c r="F1057" s="255"/>
      <c r="G1057" s="255"/>
      <c r="H1057" s="255"/>
      <c r="I1057" s="256"/>
      <c r="J1057" s="255"/>
      <c r="K1057" s="250"/>
      <c r="L1057" s="251"/>
      <c r="M1057" s="250"/>
      <c r="N1057" s="290"/>
      <c r="O1057" s="250"/>
      <c r="P1057" s="112"/>
      <c r="Q1057" s="113"/>
      <c r="R1057" s="113"/>
    </row>
    <row r="1058" spans="1:18" ht="63">
      <c r="A1058" s="222">
        <v>583</v>
      </c>
      <c r="B1058" s="254" t="s">
        <v>463</v>
      </c>
      <c r="C1058" s="254" t="s">
        <v>698</v>
      </c>
      <c r="D1058" s="254" t="s">
        <v>1609</v>
      </c>
      <c r="E1058" s="254">
        <v>200</v>
      </c>
      <c r="F1058" s="255" t="s">
        <v>1988</v>
      </c>
      <c r="G1058" s="255"/>
      <c r="H1058" s="255"/>
      <c r="I1058" s="256" t="s">
        <v>1723</v>
      </c>
      <c r="J1058" s="255" t="s">
        <v>1724</v>
      </c>
      <c r="K1058" s="250">
        <v>6.3</v>
      </c>
      <c r="L1058" s="251">
        <v>0.63</v>
      </c>
      <c r="M1058" s="250"/>
      <c r="N1058" s="290"/>
      <c r="O1058" s="250">
        <v>6.3</v>
      </c>
      <c r="P1058" s="112">
        <v>1</v>
      </c>
      <c r="Q1058" s="113"/>
      <c r="R1058" s="113"/>
    </row>
    <row r="1059" spans="1:18" ht="21">
      <c r="A1059" s="225"/>
      <c r="B1059" s="137"/>
      <c r="C1059" s="137"/>
      <c r="D1059" s="137"/>
      <c r="E1059" s="137"/>
      <c r="F1059" s="296"/>
      <c r="G1059" s="296"/>
      <c r="H1059" s="296"/>
      <c r="I1059" s="297"/>
      <c r="J1059" s="296"/>
      <c r="K1059" s="292"/>
      <c r="L1059" s="298"/>
      <c r="M1059" s="292"/>
      <c r="N1059" s="292"/>
      <c r="O1059" s="292"/>
      <c r="P1059" s="114"/>
      <c r="Q1059" s="114"/>
      <c r="R1059" s="114"/>
    </row>
    <row r="1060" spans="1:18" ht="126">
      <c r="A1060" s="226">
        <v>584</v>
      </c>
      <c r="B1060" s="101" t="s">
        <v>463</v>
      </c>
      <c r="C1060" s="101" t="s">
        <v>698</v>
      </c>
      <c r="D1060" s="101" t="s">
        <v>699</v>
      </c>
      <c r="E1060" s="101">
        <v>600</v>
      </c>
      <c r="F1060" s="90" t="s">
        <v>1678</v>
      </c>
      <c r="G1060" s="96" t="s">
        <v>26</v>
      </c>
      <c r="H1060" s="276">
        <v>20</v>
      </c>
      <c r="I1060" s="90" t="s">
        <v>1679</v>
      </c>
      <c r="J1060" s="90" t="s">
        <v>1124</v>
      </c>
      <c r="K1060" s="276">
        <v>4.62</v>
      </c>
      <c r="L1060" s="277">
        <v>0.1925</v>
      </c>
      <c r="M1060" s="278">
        <v>4.97</v>
      </c>
      <c r="N1060" s="282"/>
      <c r="O1060" s="276">
        <v>0.23</v>
      </c>
      <c r="P1060" s="112">
        <v>1</v>
      </c>
      <c r="Q1060" s="113"/>
      <c r="R1060" s="113"/>
    </row>
    <row r="1061" spans="1:18" ht="21">
      <c r="A1061" s="231"/>
      <c r="B1061" s="330"/>
      <c r="C1061" s="330"/>
      <c r="D1061" s="330"/>
      <c r="E1061" s="330"/>
      <c r="F1061" s="330"/>
      <c r="G1061" s="111"/>
      <c r="H1061" s="272"/>
      <c r="I1061" s="331"/>
      <c r="J1061" s="331"/>
      <c r="K1061" s="332"/>
      <c r="L1061" s="332"/>
      <c r="M1061" s="333"/>
      <c r="N1061" s="333"/>
      <c r="O1061" s="333"/>
      <c r="P1061" s="114"/>
      <c r="Q1061" s="114"/>
      <c r="R1061" s="114"/>
    </row>
    <row r="1062" spans="1:18" ht="81.75">
      <c r="A1062" s="222">
        <v>585</v>
      </c>
      <c r="B1062" s="254" t="s">
        <v>464</v>
      </c>
      <c r="C1062" s="254" t="s">
        <v>700</v>
      </c>
      <c r="D1062" s="254" t="s">
        <v>2836</v>
      </c>
      <c r="E1062" s="444">
        <v>500</v>
      </c>
      <c r="F1062" s="255" t="s">
        <v>1990</v>
      </c>
      <c r="G1062" s="255"/>
      <c r="H1062" s="255"/>
      <c r="I1062" s="256" t="s">
        <v>1723</v>
      </c>
      <c r="J1062" s="255" t="s">
        <v>1724</v>
      </c>
      <c r="K1062" s="250">
        <v>10</v>
      </c>
      <c r="L1062" s="251">
        <v>1</v>
      </c>
      <c r="M1062" s="250"/>
      <c r="N1062" s="290"/>
      <c r="O1062" s="250">
        <v>10</v>
      </c>
      <c r="P1062" s="112">
        <v>1</v>
      </c>
      <c r="Q1062" s="113"/>
      <c r="R1062" s="113"/>
    </row>
    <row r="1063" spans="1:18" ht="21">
      <c r="A1063" s="225"/>
      <c r="B1063" s="137"/>
      <c r="C1063" s="137"/>
      <c r="D1063" s="137"/>
      <c r="E1063" s="446"/>
      <c r="F1063" s="296"/>
      <c r="G1063" s="296"/>
      <c r="H1063" s="296"/>
      <c r="I1063" s="297"/>
      <c r="J1063" s="296"/>
      <c r="K1063" s="292"/>
      <c r="L1063" s="298"/>
      <c r="M1063" s="292"/>
      <c r="N1063" s="292"/>
      <c r="O1063" s="292"/>
      <c r="P1063" s="114"/>
      <c r="Q1063" s="114"/>
      <c r="R1063" s="114"/>
    </row>
    <row r="1064" spans="1:18" ht="84">
      <c r="A1064" s="226">
        <v>586</v>
      </c>
      <c r="B1064" s="101" t="s">
        <v>464</v>
      </c>
      <c r="C1064" s="101" t="s">
        <v>2242</v>
      </c>
      <c r="D1064" s="101" t="s">
        <v>2762</v>
      </c>
      <c r="E1064" s="101">
        <v>300</v>
      </c>
      <c r="F1064" s="90" t="s">
        <v>1680</v>
      </c>
      <c r="G1064" s="96" t="s">
        <v>1345</v>
      </c>
      <c r="H1064" s="276">
        <v>1</v>
      </c>
      <c r="I1064" s="90"/>
      <c r="J1064" s="90" t="s">
        <v>1124</v>
      </c>
      <c r="K1064" s="276">
        <v>0.9</v>
      </c>
      <c r="L1064" s="277">
        <v>0.75</v>
      </c>
      <c r="M1064" s="278"/>
      <c r="N1064" s="282"/>
      <c r="O1064" s="278">
        <v>0.9</v>
      </c>
      <c r="P1064" s="112">
        <v>1</v>
      </c>
      <c r="Q1064" s="113"/>
      <c r="R1064" s="113"/>
    </row>
    <row r="1065" spans="1:18" ht="21">
      <c r="A1065" s="225"/>
      <c r="B1065" s="137"/>
      <c r="C1065" s="137"/>
      <c r="D1065" s="137"/>
      <c r="E1065" s="137"/>
      <c r="F1065" s="111"/>
      <c r="G1065" s="111"/>
      <c r="H1065" s="272"/>
      <c r="I1065" s="111"/>
      <c r="J1065" s="111"/>
      <c r="K1065" s="272"/>
      <c r="L1065" s="273"/>
      <c r="M1065" s="274"/>
      <c r="N1065" s="272"/>
      <c r="O1065" s="272"/>
      <c r="P1065" s="114"/>
      <c r="Q1065" s="114"/>
      <c r="R1065" s="114"/>
    </row>
    <row r="1066" spans="1:18" ht="84">
      <c r="A1066" s="226">
        <v>587</v>
      </c>
      <c r="B1066" s="101" t="s">
        <v>464</v>
      </c>
      <c r="C1066" s="101" t="s">
        <v>2243</v>
      </c>
      <c r="D1066" s="101" t="s">
        <v>2310</v>
      </c>
      <c r="E1066" s="101">
        <v>5</v>
      </c>
      <c r="F1066" s="90" t="s">
        <v>1681</v>
      </c>
      <c r="G1066" s="96" t="s">
        <v>1345</v>
      </c>
      <c r="H1066" s="276">
        <v>1</v>
      </c>
      <c r="I1066" s="90"/>
      <c r="J1066" s="90" t="s">
        <v>1124</v>
      </c>
      <c r="K1066" s="276">
        <v>6.54</v>
      </c>
      <c r="L1066" s="277">
        <v>5.45</v>
      </c>
      <c r="M1066" s="278"/>
      <c r="N1066" s="282"/>
      <c r="O1066" s="276">
        <v>6.54</v>
      </c>
      <c r="P1066" s="112">
        <v>1</v>
      </c>
      <c r="Q1066" s="113"/>
      <c r="R1066" s="113"/>
    </row>
    <row r="1067" spans="1:18" ht="21">
      <c r="A1067" s="225"/>
      <c r="B1067" s="137"/>
      <c r="C1067" s="137"/>
      <c r="D1067" s="137"/>
      <c r="E1067" s="137"/>
      <c r="F1067" s="111"/>
      <c r="G1067" s="111"/>
      <c r="H1067" s="272"/>
      <c r="I1067" s="111"/>
      <c r="J1067" s="111"/>
      <c r="K1067" s="272"/>
      <c r="L1067" s="273"/>
      <c r="M1067" s="274"/>
      <c r="N1067" s="272"/>
      <c r="O1067" s="272"/>
      <c r="P1067" s="114"/>
      <c r="Q1067" s="114"/>
      <c r="R1067" s="114"/>
    </row>
    <row r="1068" spans="1:18" ht="84">
      <c r="A1068" s="226">
        <v>588</v>
      </c>
      <c r="B1068" s="101" t="s">
        <v>464</v>
      </c>
      <c r="C1068" s="101" t="s">
        <v>315</v>
      </c>
      <c r="D1068" s="101" t="s">
        <v>990</v>
      </c>
      <c r="E1068" s="101">
        <v>5</v>
      </c>
      <c r="F1068" s="90" t="s">
        <v>1682</v>
      </c>
      <c r="G1068" s="96" t="s">
        <v>1345</v>
      </c>
      <c r="H1068" s="276">
        <v>1</v>
      </c>
      <c r="I1068" s="90"/>
      <c r="J1068" s="90" t="s">
        <v>1124</v>
      </c>
      <c r="K1068" s="276">
        <v>8.09</v>
      </c>
      <c r="L1068" s="277">
        <v>6.74</v>
      </c>
      <c r="M1068" s="278"/>
      <c r="N1068" s="282"/>
      <c r="O1068" s="276">
        <v>8.09</v>
      </c>
      <c r="P1068" s="112">
        <v>1</v>
      </c>
      <c r="Q1068" s="113"/>
      <c r="R1068" s="113"/>
    </row>
    <row r="1069" spans="1:18" ht="21">
      <c r="A1069" s="225"/>
      <c r="B1069" s="137"/>
      <c r="C1069" s="137"/>
      <c r="D1069" s="137"/>
      <c r="E1069" s="137"/>
      <c r="F1069" s="111"/>
      <c r="G1069" s="111"/>
      <c r="H1069" s="272"/>
      <c r="I1069" s="111"/>
      <c r="J1069" s="111"/>
      <c r="K1069" s="272"/>
      <c r="L1069" s="273"/>
      <c r="M1069" s="274"/>
      <c r="N1069" s="272"/>
      <c r="O1069" s="272"/>
      <c r="P1069" s="114"/>
      <c r="Q1069" s="114"/>
      <c r="R1069" s="114"/>
    </row>
    <row r="1070" spans="1:18" ht="41.25">
      <c r="A1070" s="222"/>
      <c r="B1070" s="222"/>
      <c r="C1070" s="254"/>
      <c r="D1070" s="308" t="s">
        <v>2216</v>
      </c>
      <c r="E1070" s="254"/>
      <c r="F1070" s="255"/>
      <c r="G1070" s="255"/>
      <c r="H1070" s="255"/>
      <c r="I1070" s="256"/>
      <c r="J1070" s="255"/>
      <c r="K1070" s="250"/>
      <c r="L1070" s="251"/>
      <c r="M1070" s="250"/>
      <c r="N1070" s="290"/>
      <c r="O1070" s="250"/>
      <c r="P1070" s="112"/>
      <c r="Q1070" s="113"/>
      <c r="R1070" s="113"/>
    </row>
    <row r="1071" spans="1:18" ht="81.75">
      <c r="A1071" s="222"/>
      <c r="B1071" s="222" t="s">
        <v>2218</v>
      </c>
      <c r="C1071" s="254"/>
      <c r="D1071" s="308" t="s">
        <v>2217</v>
      </c>
      <c r="E1071" s="254"/>
      <c r="F1071" s="255"/>
      <c r="G1071" s="255"/>
      <c r="H1071" s="255"/>
      <c r="I1071" s="256"/>
      <c r="J1071" s="255"/>
      <c r="K1071" s="250"/>
      <c r="L1071" s="251"/>
      <c r="M1071" s="250"/>
      <c r="N1071" s="290"/>
      <c r="O1071" s="250"/>
      <c r="P1071" s="112"/>
      <c r="Q1071" s="113"/>
      <c r="R1071" s="113"/>
    </row>
    <row r="1072" spans="1:18" ht="105">
      <c r="A1072" s="222">
        <v>592</v>
      </c>
      <c r="B1072" s="254" t="s">
        <v>2380</v>
      </c>
      <c r="C1072" s="254" t="s">
        <v>101</v>
      </c>
      <c r="D1072" s="195" t="s">
        <v>1410</v>
      </c>
      <c r="E1072" s="254">
        <v>50</v>
      </c>
      <c r="F1072" s="96" t="s">
        <v>1916</v>
      </c>
      <c r="G1072" s="96"/>
      <c r="H1072" s="96"/>
      <c r="I1072" s="96" t="s">
        <v>157</v>
      </c>
      <c r="J1072" s="279" t="s">
        <v>147</v>
      </c>
      <c r="K1072" s="280">
        <v>520</v>
      </c>
      <c r="L1072" s="281">
        <f>K1072/10</f>
        <v>52</v>
      </c>
      <c r="M1072" s="279">
        <v>549.72</v>
      </c>
      <c r="N1072" s="295"/>
      <c r="O1072" s="280">
        <v>520</v>
      </c>
      <c r="P1072" s="112">
        <v>1</v>
      </c>
      <c r="Q1072" s="113"/>
      <c r="R1072" s="113"/>
    </row>
    <row r="1073" spans="1:18" ht="21">
      <c r="A1073" s="225"/>
      <c r="B1073" s="137"/>
      <c r="C1073" s="137"/>
      <c r="D1073" s="168"/>
      <c r="E1073" s="137"/>
      <c r="F1073" s="111"/>
      <c r="G1073" s="111"/>
      <c r="H1073" s="111"/>
      <c r="I1073" s="111"/>
      <c r="J1073" s="272"/>
      <c r="K1073" s="274"/>
      <c r="L1073" s="273"/>
      <c r="M1073" s="272"/>
      <c r="N1073" s="272"/>
      <c r="O1073" s="272"/>
      <c r="P1073" s="114"/>
      <c r="Q1073" s="114"/>
      <c r="R1073" s="114"/>
    </row>
    <row r="1074" spans="1:18" ht="105">
      <c r="A1074" s="222">
        <v>593</v>
      </c>
      <c r="B1074" s="254" t="s">
        <v>2380</v>
      </c>
      <c r="C1074" s="254" t="s">
        <v>101</v>
      </c>
      <c r="D1074" s="195" t="s">
        <v>1412</v>
      </c>
      <c r="E1074" s="254">
        <v>50</v>
      </c>
      <c r="F1074" s="96" t="s">
        <v>1917</v>
      </c>
      <c r="G1074" s="96"/>
      <c r="H1074" s="96"/>
      <c r="I1074" s="96" t="s">
        <v>157</v>
      </c>
      <c r="J1074" s="279" t="s">
        <v>147</v>
      </c>
      <c r="K1074" s="280">
        <v>260</v>
      </c>
      <c r="L1074" s="281">
        <f>K1074/10</f>
        <v>26</v>
      </c>
      <c r="M1074" s="279">
        <v>274.86</v>
      </c>
      <c r="N1074" s="295"/>
      <c r="O1074" s="280">
        <v>260</v>
      </c>
      <c r="P1074" s="147">
        <v>1</v>
      </c>
      <c r="Q1074" s="113"/>
      <c r="R1074" s="113"/>
    </row>
    <row r="1075" spans="1:18" ht="21">
      <c r="A1075" s="225"/>
      <c r="B1075" s="137"/>
      <c r="C1075" s="137"/>
      <c r="D1075" s="168"/>
      <c r="E1075" s="137"/>
      <c r="F1075" s="111"/>
      <c r="G1075" s="111"/>
      <c r="H1075" s="111"/>
      <c r="I1075" s="111"/>
      <c r="J1075" s="272"/>
      <c r="K1075" s="274"/>
      <c r="L1075" s="273"/>
      <c r="M1075" s="272"/>
      <c r="N1075" s="272"/>
      <c r="O1075" s="272"/>
      <c r="P1075" s="114"/>
      <c r="Q1075" s="114"/>
      <c r="R1075" s="114"/>
    </row>
    <row r="1076" spans="1:18" ht="105">
      <c r="A1076" s="222">
        <v>594</v>
      </c>
      <c r="B1076" s="254" t="s">
        <v>2380</v>
      </c>
      <c r="C1076" s="254" t="s">
        <v>101</v>
      </c>
      <c r="D1076" s="195" t="s">
        <v>1411</v>
      </c>
      <c r="E1076" s="254">
        <v>50</v>
      </c>
      <c r="F1076" s="96" t="s">
        <v>1918</v>
      </c>
      <c r="G1076" s="96"/>
      <c r="H1076" s="96"/>
      <c r="I1076" s="96" t="s">
        <v>157</v>
      </c>
      <c r="J1076" s="279" t="s">
        <v>147</v>
      </c>
      <c r="K1076" s="280">
        <v>999</v>
      </c>
      <c r="L1076" s="281">
        <f>K1076/10</f>
        <v>99.9</v>
      </c>
      <c r="M1076" s="279">
        <v>1099.42</v>
      </c>
      <c r="N1076" s="295"/>
      <c r="O1076" s="280">
        <v>999</v>
      </c>
      <c r="P1076" s="112">
        <v>1</v>
      </c>
      <c r="Q1076" s="113"/>
      <c r="R1076" s="113"/>
    </row>
    <row r="1077" spans="1:18" ht="21">
      <c r="A1077" s="225"/>
      <c r="B1077" s="137"/>
      <c r="C1077" s="137"/>
      <c r="D1077" s="168"/>
      <c r="E1077" s="137"/>
      <c r="F1077" s="111"/>
      <c r="G1077" s="111"/>
      <c r="H1077" s="111"/>
      <c r="I1077" s="111"/>
      <c r="J1077" s="272"/>
      <c r="K1077" s="274"/>
      <c r="L1077" s="273"/>
      <c r="M1077" s="272"/>
      <c r="N1077" s="272"/>
      <c r="O1077" s="272"/>
      <c r="P1077" s="114"/>
      <c r="Q1077" s="114"/>
      <c r="R1077" s="114"/>
    </row>
    <row r="1078" spans="1:18" ht="126">
      <c r="A1078" s="226">
        <v>595</v>
      </c>
      <c r="B1078" s="101" t="s">
        <v>2380</v>
      </c>
      <c r="C1078" s="195" t="s">
        <v>1082</v>
      </c>
      <c r="D1078" s="195" t="s">
        <v>1413</v>
      </c>
      <c r="E1078" s="101">
        <v>50</v>
      </c>
      <c r="F1078" s="90" t="s">
        <v>1683</v>
      </c>
      <c r="G1078" s="96" t="s">
        <v>1667</v>
      </c>
      <c r="H1078" s="276">
        <v>10</v>
      </c>
      <c r="I1078" s="90" t="s">
        <v>1164</v>
      </c>
      <c r="J1078" s="90" t="s">
        <v>1124</v>
      </c>
      <c r="K1078" s="276">
        <v>482.4</v>
      </c>
      <c r="L1078" s="277">
        <v>40.2</v>
      </c>
      <c r="M1078" s="278">
        <v>657.68</v>
      </c>
      <c r="N1078" s="282"/>
      <c r="O1078" s="276">
        <v>48.24</v>
      </c>
      <c r="P1078" s="112">
        <v>1</v>
      </c>
      <c r="Q1078" s="113"/>
      <c r="R1078" s="113"/>
    </row>
    <row r="1079" spans="1:18" ht="21">
      <c r="A1079" s="225"/>
      <c r="B1079" s="137"/>
      <c r="C1079" s="168"/>
      <c r="D1079" s="168"/>
      <c r="E1079" s="137"/>
      <c r="F1079" s="111"/>
      <c r="G1079" s="111"/>
      <c r="H1079" s="272"/>
      <c r="I1079" s="111"/>
      <c r="J1079" s="111"/>
      <c r="K1079" s="272"/>
      <c r="L1079" s="273"/>
      <c r="M1079" s="274"/>
      <c r="N1079" s="272"/>
      <c r="O1079" s="272"/>
      <c r="P1079" s="114"/>
      <c r="Q1079" s="114"/>
      <c r="R1079" s="114"/>
    </row>
    <row r="1080" spans="1:18" ht="126">
      <c r="A1080" s="226">
        <v>596</v>
      </c>
      <c r="B1080" s="101" t="s">
        <v>2380</v>
      </c>
      <c r="C1080" s="195" t="s">
        <v>1082</v>
      </c>
      <c r="D1080" s="195" t="s">
        <v>2349</v>
      </c>
      <c r="E1080" s="101">
        <v>50</v>
      </c>
      <c r="F1080" s="90" t="s">
        <v>1684</v>
      </c>
      <c r="G1080" s="96" t="s">
        <v>1667</v>
      </c>
      <c r="H1080" s="276">
        <v>10</v>
      </c>
      <c r="I1080" s="90" t="s">
        <v>1164</v>
      </c>
      <c r="J1080" s="90" t="s">
        <v>1124</v>
      </c>
      <c r="K1080" s="276">
        <v>238.2</v>
      </c>
      <c r="L1080" s="277">
        <v>19.85</v>
      </c>
      <c r="M1080" s="278">
        <v>328.84</v>
      </c>
      <c r="N1080" s="282"/>
      <c r="O1080" s="276">
        <v>23.82</v>
      </c>
      <c r="P1080" s="112">
        <v>1</v>
      </c>
      <c r="Q1080" s="113"/>
      <c r="R1080" s="113"/>
    </row>
    <row r="1081" spans="1:18" ht="21">
      <c r="A1081" s="225"/>
      <c r="B1081" s="137"/>
      <c r="C1081" s="168"/>
      <c r="D1081" s="168"/>
      <c r="E1081" s="137"/>
      <c r="F1081" s="111"/>
      <c r="G1081" s="111"/>
      <c r="H1081" s="272"/>
      <c r="I1081" s="111"/>
      <c r="J1081" s="111"/>
      <c r="K1081" s="272"/>
      <c r="L1081" s="273"/>
      <c r="M1081" s="274"/>
      <c r="N1081" s="272"/>
      <c r="O1081" s="272"/>
      <c r="P1081" s="114"/>
      <c r="Q1081" s="114"/>
      <c r="R1081" s="114"/>
    </row>
    <row r="1082" spans="1:18" ht="61.5">
      <c r="A1082" s="222">
        <v>597</v>
      </c>
      <c r="B1082" s="106" t="s">
        <v>2380</v>
      </c>
      <c r="C1082" s="106" t="s">
        <v>393</v>
      </c>
      <c r="D1082" s="106" t="s">
        <v>394</v>
      </c>
      <c r="E1082" s="106">
        <v>200</v>
      </c>
      <c r="F1082" s="255" t="s">
        <v>1993</v>
      </c>
      <c r="G1082" s="255"/>
      <c r="H1082" s="255"/>
      <c r="I1082" s="256" t="s">
        <v>1729</v>
      </c>
      <c r="J1082" s="255" t="s">
        <v>1724</v>
      </c>
      <c r="K1082" s="250">
        <v>450</v>
      </c>
      <c r="L1082" s="251">
        <v>45</v>
      </c>
      <c r="M1082" s="250">
        <v>484.26</v>
      </c>
      <c r="N1082" s="290"/>
      <c r="O1082" s="250">
        <v>450</v>
      </c>
      <c r="P1082" s="112">
        <v>1</v>
      </c>
      <c r="Q1082" s="113"/>
      <c r="R1082" s="113"/>
    </row>
    <row r="1083" spans="1:18" ht="21">
      <c r="A1083" s="225"/>
      <c r="B1083" s="148"/>
      <c r="C1083" s="148"/>
      <c r="D1083" s="148"/>
      <c r="E1083" s="148"/>
      <c r="F1083" s="296"/>
      <c r="G1083" s="296"/>
      <c r="H1083" s="296"/>
      <c r="I1083" s="297"/>
      <c r="J1083" s="296"/>
      <c r="K1083" s="292"/>
      <c r="L1083" s="298"/>
      <c r="M1083" s="292"/>
      <c r="N1083" s="292"/>
      <c r="O1083" s="292"/>
      <c r="P1083" s="114"/>
      <c r="Q1083" s="114"/>
      <c r="R1083" s="114"/>
    </row>
    <row r="1084" spans="1:18" ht="61.5">
      <c r="A1084" s="222">
        <v>598</v>
      </c>
      <c r="B1084" s="106" t="s">
        <v>2380</v>
      </c>
      <c r="C1084" s="106" t="s">
        <v>395</v>
      </c>
      <c r="D1084" s="106" t="s">
        <v>401</v>
      </c>
      <c r="E1084" s="106">
        <v>100</v>
      </c>
      <c r="F1084" s="255" t="s">
        <v>1994</v>
      </c>
      <c r="G1084" s="255"/>
      <c r="H1084" s="255"/>
      <c r="I1084" s="256" t="s">
        <v>1729</v>
      </c>
      <c r="J1084" s="255" t="s">
        <v>1724</v>
      </c>
      <c r="K1084" s="250">
        <v>178.1</v>
      </c>
      <c r="L1084" s="251">
        <v>17.81</v>
      </c>
      <c r="M1084" s="250">
        <v>178.15</v>
      </c>
      <c r="N1084" s="290"/>
      <c r="O1084" s="250">
        <v>178.1</v>
      </c>
      <c r="P1084" s="112">
        <v>1</v>
      </c>
      <c r="Q1084" s="113"/>
      <c r="R1084" s="113"/>
    </row>
    <row r="1085" spans="1:18" ht="21">
      <c r="A1085" s="225"/>
      <c r="B1085" s="148"/>
      <c r="C1085" s="148"/>
      <c r="D1085" s="148"/>
      <c r="E1085" s="148"/>
      <c r="F1085" s="296"/>
      <c r="G1085" s="296"/>
      <c r="H1085" s="296"/>
      <c r="I1085" s="297"/>
      <c r="J1085" s="296"/>
      <c r="K1085" s="292"/>
      <c r="L1085" s="298"/>
      <c r="M1085" s="292"/>
      <c r="N1085" s="292"/>
      <c r="O1085" s="292"/>
      <c r="P1085" s="114"/>
      <c r="Q1085" s="114"/>
      <c r="R1085" s="114"/>
    </row>
    <row r="1086" spans="1:18" ht="61.5">
      <c r="A1086" s="222">
        <v>599</v>
      </c>
      <c r="B1086" s="106" t="s">
        <v>2380</v>
      </c>
      <c r="C1086" s="106" t="s">
        <v>395</v>
      </c>
      <c r="D1086" s="106" t="s">
        <v>396</v>
      </c>
      <c r="E1086" s="106">
        <v>550</v>
      </c>
      <c r="F1086" s="255" t="s">
        <v>1995</v>
      </c>
      <c r="G1086" s="255"/>
      <c r="H1086" s="255"/>
      <c r="I1086" s="256" t="s">
        <v>1729</v>
      </c>
      <c r="J1086" s="255" t="s">
        <v>1724</v>
      </c>
      <c r="K1086" s="250">
        <v>356.22</v>
      </c>
      <c r="L1086" s="251">
        <v>35.622</v>
      </c>
      <c r="M1086" s="250">
        <v>356.29</v>
      </c>
      <c r="N1086" s="290"/>
      <c r="O1086" s="250">
        <v>356.22</v>
      </c>
      <c r="P1086" s="112">
        <v>1</v>
      </c>
      <c r="Q1086" s="113"/>
      <c r="R1086" s="113"/>
    </row>
    <row r="1087" spans="1:18" ht="21">
      <c r="A1087" s="225"/>
      <c r="B1087" s="148"/>
      <c r="C1087" s="148"/>
      <c r="D1087" s="148"/>
      <c r="E1087" s="148"/>
      <c r="F1087" s="296"/>
      <c r="G1087" s="296"/>
      <c r="H1087" s="296"/>
      <c r="I1087" s="297"/>
      <c r="J1087" s="296"/>
      <c r="K1087" s="292"/>
      <c r="L1087" s="298"/>
      <c r="M1087" s="292"/>
      <c r="N1087" s="292"/>
      <c r="O1087" s="292"/>
      <c r="P1087" s="114"/>
      <c r="Q1087" s="114"/>
      <c r="R1087" s="114"/>
    </row>
    <row r="1088" spans="1:18" ht="61.5">
      <c r="A1088" s="222">
        <v>600</v>
      </c>
      <c r="B1088" s="106" t="s">
        <v>2380</v>
      </c>
      <c r="C1088" s="106" t="s">
        <v>395</v>
      </c>
      <c r="D1088" s="106" t="s">
        <v>400</v>
      </c>
      <c r="E1088" s="106">
        <v>550</v>
      </c>
      <c r="F1088" s="255" t="s">
        <v>1996</v>
      </c>
      <c r="G1088" s="255"/>
      <c r="H1088" s="255"/>
      <c r="I1088" s="256" t="s">
        <v>1729</v>
      </c>
      <c r="J1088" s="255" t="s">
        <v>1724</v>
      </c>
      <c r="K1088" s="250">
        <v>712.5</v>
      </c>
      <c r="L1088" s="251">
        <v>71.25</v>
      </c>
      <c r="M1088" s="250">
        <v>712.58</v>
      </c>
      <c r="N1088" s="290"/>
      <c r="O1088" s="250">
        <v>712.5</v>
      </c>
      <c r="P1088" s="112">
        <v>1</v>
      </c>
      <c r="Q1088" s="113"/>
      <c r="R1088" s="113"/>
    </row>
    <row r="1089" spans="1:18" ht="21">
      <c r="A1089" s="225"/>
      <c r="B1089" s="148"/>
      <c r="C1089" s="148"/>
      <c r="D1089" s="148"/>
      <c r="E1089" s="148"/>
      <c r="F1089" s="296"/>
      <c r="G1089" s="296"/>
      <c r="H1089" s="296"/>
      <c r="I1089" s="297"/>
      <c r="J1089" s="296"/>
      <c r="K1089" s="292"/>
      <c r="L1089" s="298"/>
      <c r="M1089" s="292"/>
      <c r="N1089" s="292"/>
      <c r="O1089" s="292"/>
      <c r="P1089" s="114"/>
      <c r="Q1089" s="114"/>
      <c r="R1089" s="114"/>
    </row>
    <row r="1090" spans="1:18" ht="61.5">
      <c r="A1090" s="222">
        <v>601</v>
      </c>
      <c r="B1090" s="106" t="s">
        <v>399</v>
      </c>
      <c r="C1090" s="106" t="s">
        <v>397</v>
      </c>
      <c r="D1090" s="106" t="s">
        <v>398</v>
      </c>
      <c r="E1090" s="106">
        <v>30</v>
      </c>
      <c r="F1090" s="255" t="s">
        <v>1997</v>
      </c>
      <c r="G1090" s="255"/>
      <c r="H1090" s="255"/>
      <c r="I1090" s="256" t="s">
        <v>1723</v>
      </c>
      <c r="J1090" s="255" t="s">
        <v>1724</v>
      </c>
      <c r="K1090" s="250">
        <v>634.8</v>
      </c>
      <c r="L1090" s="251">
        <v>63.48</v>
      </c>
      <c r="M1090" s="250">
        <v>634.85</v>
      </c>
      <c r="N1090" s="290"/>
      <c r="O1090" s="250">
        <v>634.8</v>
      </c>
      <c r="P1090" s="112">
        <v>1</v>
      </c>
      <c r="Q1090" s="113"/>
      <c r="R1090" s="113"/>
    </row>
    <row r="1091" spans="1:18" ht="21">
      <c r="A1091" s="225"/>
      <c r="B1091" s="148"/>
      <c r="C1091" s="148"/>
      <c r="D1091" s="148"/>
      <c r="E1091" s="148"/>
      <c r="F1091" s="296"/>
      <c r="G1091" s="296"/>
      <c r="H1091" s="296"/>
      <c r="I1091" s="297"/>
      <c r="J1091" s="296"/>
      <c r="K1091" s="292"/>
      <c r="L1091" s="298"/>
      <c r="M1091" s="292"/>
      <c r="N1091" s="292"/>
      <c r="O1091" s="292"/>
      <c r="P1091" s="114"/>
      <c r="Q1091" s="114"/>
      <c r="R1091" s="114"/>
    </row>
    <row r="1092" spans="1:18" ht="81.75">
      <c r="A1092" s="222"/>
      <c r="B1092" s="222" t="s">
        <v>2219</v>
      </c>
      <c r="C1092" s="254"/>
      <c r="D1092" s="308" t="s">
        <v>2220</v>
      </c>
      <c r="E1092" s="254"/>
      <c r="F1092" s="255"/>
      <c r="G1092" s="255"/>
      <c r="H1092" s="255"/>
      <c r="I1092" s="256"/>
      <c r="J1092" s="255"/>
      <c r="K1092" s="250"/>
      <c r="L1092" s="251"/>
      <c r="M1092" s="250"/>
      <c r="N1092" s="290"/>
      <c r="O1092" s="250"/>
      <c r="P1092" s="112"/>
      <c r="Q1092" s="113"/>
      <c r="R1092" s="113"/>
    </row>
    <row r="1093" spans="1:18" ht="61.5">
      <c r="A1093" s="222">
        <v>602</v>
      </c>
      <c r="B1093" s="254" t="s">
        <v>2381</v>
      </c>
      <c r="C1093" s="254" t="s">
        <v>2382</v>
      </c>
      <c r="D1093" s="254" t="s">
        <v>2383</v>
      </c>
      <c r="E1093" s="254">
        <v>50</v>
      </c>
      <c r="F1093" s="255" t="s">
        <v>1998</v>
      </c>
      <c r="G1093" s="255"/>
      <c r="H1093" s="255"/>
      <c r="I1093" s="256" t="s">
        <v>1999</v>
      </c>
      <c r="J1093" s="255" t="s">
        <v>1724</v>
      </c>
      <c r="K1093" s="250">
        <v>5.77</v>
      </c>
      <c r="L1093" s="251">
        <v>5.77</v>
      </c>
      <c r="M1093" s="250"/>
      <c r="N1093" s="290"/>
      <c r="O1093" s="250">
        <v>5.77</v>
      </c>
      <c r="P1093" s="112">
        <v>1</v>
      </c>
      <c r="Q1093" s="113"/>
      <c r="R1093" s="113"/>
    </row>
    <row r="1094" spans="1:18" ht="21">
      <c r="A1094" s="225"/>
      <c r="B1094" s="137"/>
      <c r="C1094" s="137"/>
      <c r="D1094" s="137"/>
      <c r="E1094" s="137"/>
      <c r="F1094" s="296"/>
      <c r="G1094" s="296"/>
      <c r="H1094" s="296"/>
      <c r="I1094" s="297"/>
      <c r="J1094" s="296"/>
      <c r="K1094" s="292"/>
      <c r="L1094" s="298"/>
      <c r="M1094" s="292"/>
      <c r="N1094" s="292"/>
      <c r="O1094" s="292"/>
      <c r="P1094" s="114"/>
      <c r="Q1094" s="114"/>
      <c r="R1094" s="114"/>
    </row>
    <row r="1095" spans="1:18" ht="21">
      <c r="A1095" s="222"/>
      <c r="B1095" s="254"/>
      <c r="C1095" s="254"/>
      <c r="D1095" s="308" t="s">
        <v>897</v>
      </c>
      <c r="E1095" s="254"/>
      <c r="F1095" s="255"/>
      <c r="G1095" s="255"/>
      <c r="H1095" s="255"/>
      <c r="I1095" s="256"/>
      <c r="J1095" s="255"/>
      <c r="K1095" s="250"/>
      <c r="L1095" s="251"/>
      <c r="M1095" s="250"/>
      <c r="N1095" s="290"/>
      <c r="O1095" s="250"/>
      <c r="P1095" s="112"/>
      <c r="Q1095" s="113"/>
      <c r="R1095" s="113"/>
    </row>
    <row r="1096" spans="1:248" ht="81.75">
      <c r="A1096" s="222">
        <v>603</v>
      </c>
      <c r="B1096" s="254" t="s">
        <v>974</v>
      </c>
      <c r="C1096" s="254" t="s">
        <v>2719</v>
      </c>
      <c r="D1096" s="254" t="s">
        <v>2720</v>
      </c>
      <c r="E1096" s="254">
        <v>3000</v>
      </c>
      <c r="F1096" s="255" t="s">
        <v>2000</v>
      </c>
      <c r="G1096" s="255"/>
      <c r="H1096" s="255"/>
      <c r="I1096" s="254" t="s">
        <v>1723</v>
      </c>
      <c r="J1096" s="254" t="s">
        <v>1724</v>
      </c>
      <c r="K1096" s="403">
        <v>5.75</v>
      </c>
      <c r="L1096" s="404">
        <v>5.75</v>
      </c>
      <c r="M1096" s="403">
        <v>6.01</v>
      </c>
      <c r="N1096" s="405">
        <v>6.01</v>
      </c>
      <c r="O1096" s="403">
        <v>5.75</v>
      </c>
      <c r="P1096" s="115">
        <v>1</v>
      </c>
      <c r="Q1096" s="116"/>
      <c r="R1096" s="116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100"/>
      <c r="AV1096" s="100"/>
      <c r="AW1096" s="100"/>
      <c r="AX1096" s="100"/>
      <c r="AY1096" s="100"/>
      <c r="AZ1096" s="100"/>
      <c r="BA1096" s="100"/>
      <c r="BB1096" s="100"/>
      <c r="BC1096" s="100"/>
      <c r="BD1096" s="100"/>
      <c r="BE1096" s="100"/>
      <c r="BF1096" s="100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100"/>
      <c r="BS1096" s="100"/>
      <c r="BT1096" s="100"/>
      <c r="BU1096" s="100"/>
      <c r="BV1096" s="100"/>
      <c r="BW1096" s="100"/>
      <c r="BX1096" s="100"/>
      <c r="BY1096" s="100"/>
      <c r="BZ1096" s="100"/>
      <c r="CA1096" s="100"/>
      <c r="CB1096" s="100"/>
      <c r="CC1096" s="100"/>
      <c r="CD1096" s="100"/>
      <c r="CE1096" s="100"/>
      <c r="CF1096" s="100"/>
      <c r="CG1096" s="100"/>
      <c r="CH1096" s="100"/>
      <c r="CI1096" s="100"/>
      <c r="CJ1096" s="100"/>
      <c r="CK1096" s="100"/>
      <c r="CL1096" s="100"/>
      <c r="CM1096" s="100"/>
      <c r="CN1096" s="100"/>
      <c r="CO1096" s="100"/>
      <c r="CP1096" s="100"/>
      <c r="CQ1096" s="100"/>
      <c r="CR1096" s="100"/>
      <c r="CS1096" s="100"/>
      <c r="CT1096" s="100"/>
      <c r="CU1096" s="100"/>
      <c r="CV1096" s="100"/>
      <c r="CW1096" s="100"/>
      <c r="CX1096" s="100"/>
      <c r="CY1096" s="100"/>
      <c r="CZ1096" s="100"/>
      <c r="DA1096" s="100"/>
      <c r="DB1096" s="100"/>
      <c r="DC1096" s="100"/>
      <c r="DD1096" s="100"/>
      <c r="DE1096" s="100"/>
      <c r="DF1096" s="100"/>
      <c r="DG1096" s="100"/>
      <c r="DH1096" s="100"/>
      <c r="DI1096" s="100"/>
      <c r="DJ1096" s="100"/>
      <c r="DK1096" s="100"/>
      <c r="DL1096" s="100"/>
      <c r="DM1096" s="100"/>
      <c r="DN1096" s="100"/>
      <c r="DO1096" s="100"/>
      <c r="DP1096" s="100"/>
      <c r="DQ1096" s="100"/>
      <c r="DR1096" s="100"/>
      <c r="DS1096" s="100"/>
      <c r="DT1096" s="100"/>
      <c r="DU1096" s="100"/>
      <c r="DV1096" s="100"/>
      <c r="DW1096" s="100"/>
      <c r="DX1096" s="100"/>
      <c r="DY1096" s="100"/>
      <c r="DZ1096" s="100"/>
      <c r="EA1096" s="100"/>
      <c r="EB1096" s="100"/>
      <c r="EC1096" s="100"/>
      <c r="ED1096" s="100"/>
      <c r="EE1096" s="100"/>
      <c r="EF1096" s="100"/>
      <c r="EG1096" s="100"/>
      <c r="EH1096" s="100"/>
      <c r="EI1096" s="100"/>
      <c r="EJ1096" s="100"/>
      <c r="EK1096" s="100"/>
      <c r="EL1096" s="100"/>
      <c r="EM1096" s="100"/>
      <c r="EN1096" s="100"/>
      <c r="EO1096" s="100"/>
      <c r="EP1096" s="100"/>
      <c r="EQ1096" s="100"/>
      <c r="ER1096" s="100"/>
      <c r="ES1096" s="100"/>
      <c r="ET1096" s="100"/>
      <c r="EU1096" s="100"/>
      <c r="EV1096" s="100"/>
      <c r="EW1096" s="100"/>
      <c r="EX1096" s="100"/>
      <c r="EY1096" s="100"/>
      <c r="EZ1096" s="100"/>
      <c r="FA1096" s="100"/>
      <c r="FB1096" s="100"/>
      <c r="FC1096" s="100"/>
      <c r="FD1096" s="100"/>
      <c r="FE1096" s="100"/>
      <c r="FF1096" s="100"/>
      <c r="FG1096" s="100"/>
      <c r="FH1096" s="100"/>
      <c r="FI1096" s="100"/>
      <c r="FJ1096" s="100"/>
      <c r="FK1096" s="100"/>
      <c r="FL1096" s="100"/>
      <c r="FM1096" s="100"/>
      <c r="FN1096" s="100"/>
      <c r="FO1096" s="100"/>
      <c r="FP1096" s="100"/>
      <c r="FQ1096" s="100"/>
      <c r="FR1096" s="100"/>
      <c r="FS1096" s="100"/>
      <c r="FT1096" s="100"/>
      <c r="FU1096" s="100"/>
      <c r="FV1096" s="100"/>
      <c r="FW1096" s="100"/>
      <c r="FX1096" s="100"/>
      <c r="FY1096" s="100"/>
      <c r="FZ1096" s="100"/>
      <c r="GA1096" s="100"/>
      <c r="GB1096" s="100"/>
      <c r="GC1096" s="100"/>
      <c r="GD1096" s="100"/>
      <c r="GE1096" s="100"/>
      <c r="GF1096" s="100"/>
      <c r="GG1096" s="100"/>
      <c r="GH1096" s="100"/>
      <c r="GI1096" s="100"/>
      <c r="GJ1096" s="100"/>
      <c r="GK1096" s="100"/>
      <c r="GL1096" s="100"/>
      <c r="GM1096" s="100"/>
      <c r="GN1096" s="100"/>
      <c r="GO1096" s="100"/>
      <c r="GP1096" s="100"/>
      <c r="GQ1096" s="100"/>
      <c r="GR1096" s="100"/>
      <c r="GS1096" s="100"/>
      <c r="GT1096" s="100"/>
      <c r="GU1096" s="100"/>
      <c r="GV1096" s="100"/>
      <c r="GW1096" s="100"/>
      <c r="GX1096" s="100"/>
      <c r="GY1096" s="100"/>
      <c r="GZ1096" s="100"/>
      <c r="HA1096" s="100"/>
      <c r="HB1096" s="100"/>
      <c r="HC1096" s="100"/>
      <c r="HD1096" s="100"/>
      <c r="HE1096" s="100"/>
      <c r="HF1096" s="100"/>
      <c r="HG1096" s="100"/>
      <c r="HH1096" s="100"/>
      <c r="HI1096" s="100"/>
      <c r="HJ1096" s="100"/>
      <c r="HK1096" s="100"/>
      <c r="HL1096" s="100"/>
      <c r="HM1096" s="100"/>
      <c r="HN1096" s="100"/>
      <c r="HO1096" s="100"/>
      <c r="HP1096" s="100"/>
      <c r="HQ1096" s="100"/>
      <c r="HR1096" s="100"/>
      <c r="HS1096" s="100"/>
      <c r="HT1096" s="100"/>
      <c r="HU1096" s="100"/>
      <c r="HV1096" s="100"/>
      <c r="HW1096" s="100"/>
      <c r="HX1096" s="100"/>
      <c r="HY1096" s="100"/>
      <c r="HZ1096" s="100"/>
      <c r="IA1096" s="100"/>
      <c r="IB1096" s="100"/>
      <c r="IC1096" s="100"/>
      <c r="ID1096" s="100"/>
      <c r="IE1096" s="100"/>
      <c r="IF1096" s="100"/>
      <c r="IG1096" s="100"/>
      <c r="IH1096" s="100"/>
      <c r="II1096" s="100"/>
      <c r="IJ1096" s="100"/>
      <c r="IK1096" s="100"/>
      <c r="IL1096" s="100"/>
      <c r="IM1096" s="100"/>
      <c r="IN1096" s="100"/>
    </row>
    <row r="1097" spans="1:248" ht="21">
      <c r="A1097" s="225"/>
      <c r="B1097" s="137"/>
      <c r="C1097" s="137"/>
      <c r="D1097" s="137"/>
      <c r="E1097" s="137"/>
      <c r="F1097" s="296"/>
      <c r="G1097" s="296"/>
      <c r="H1097" s="296"/>
      <c r="I1097" s="137"/>
      <c r="J1097" s="137"/>
      <c r="K1097" s="406"/>
      <c r="L1097" s="407"/>
      <c r="M1097" s="406"/>
      <c r="N1097" s="406"/>
      <c r="O1097" s="406"/>
      <c r="P1097" s="133"/>
      <c r="Q1097" s="133"/>
      <c r="R1097" s="133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100"/>
      <c r="AV1097" s="100"/>
      <c r="AW1097" s="100"/>
      <c r="AX1097" s="100"/>
      <c r="AY1097" s="100"/>
      <c r="AZ1097" s="100"/>
      <c r="BA1097" s="100"/>
      <c r="BB1097" s="100"/>
      <c r="BC1097" s="100"/>
      <c r="BD1097" s="100"/>
      <c r="BE1097" s="100"/>
      <c r="BF1097" s="100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100"/>
      <c r="BS1097" s="100"/>
      <c r="BT1097" s="100"/>
      <c r="BU1097" s="100"/>
      <c r="BV1097" s="100"/>
      <c r="BW1097" s="100"/>
      <c r="BX1097" s="100"/>
      <c r="BY1097" s="100"/>
      <c r="BZ1097" s="100"/>
      <c r="CA1097" s="100"/>
      <c r="CB1097" s="100"/>
      <c r="CC1097" s="100"/>
      <c r="CD1097" s="100"/>
      <c r="CE1097" s="100"/>
      <c r="CF1097" s="100"/>
      <c r="CG1097" s="100"/>
      <c r="CH1097" s="100"/>
      <c r="CI1097" s="100"/>
      <c r="CJ1097" s="100"/>
      <c r="CK1097" s="100"/>
      <c r="CL1097" s="100"/>
      <c r="CM1097" s="100"/>
      <c r="CN1097" s="100"/>
      <c r="CO1097" s="100"/>
      <c r="CP1097" s="100"/>
      <c r="CQ1097" s="100"/>
      <c r="CR1097" s="100"/>
      <c r="CS1097" s="100"/>
      <c r="CT1097" s="100"/>
      <c r="CU1097" s="100"/>
      <c r="CV1097" s="100"/>
      <c r="CW1097" s="100"/>
      <c r="CX1097" s="100"/>
      <c r="CY1097" s="100"/>
      <c r="CZ1097" s="100"/>
      <c r="DA1097" s="100"/>
      <c r="DB1097" s="100"/>
      <c r="DC1097" s="100"/>
      <c r="DD1097" s="100"/>
      <c r="DE1097" s="100"/>
      <c r="DF1097" s="100"/>
      <c r="DG1097" s="100"/>
      <c r="DH1097" s="100"/>
      <c r="DI1097" s="100"/>
      <c r="DJ1097" s="100"/>
      <c r="DK1097" s="100"/>
      <c r="DL1097" s="100"/>
      <c r="DM1097" s="100"/>
      <c r="DN1097" s="100"/>
      <c r="DO1097" s="100"/>
      <c r="DP1097" s="100"/>
      <c r="DQ1097" s="100"/>
      <c r="DR1097" s="100"/>
      <c r="DS1097" s="100"/>
      <c r="DT1097" s="100"/>
      <c r="DU1097" s="100"/>
      <c r="DV1097" s="100"/>
      <c r="DW1097" s="100"/>
      <c r="DX1097" s="100"/>
      <c r="DY1097" s="100"/>
      <c r="DZ1097" s="100"/>
      <c r="EA1097" s="100"/>
      <c r="EB1097" s="100"/>
      <c r="EC1097" s="100"/>
      <c r="ED1097" s="100"/>
      <c r="EE1097" s="100"/>
      <c r="EF1097" s="100"/>
      <c r="EG1097" s="100"/>
      <c r="EH1097" s="100"/>
      <c r="EI1097" s="100"/>
      <c r="EJ1097" s="100"/>
      <c r="EK1097" s="100"/>
      <c r="EL1097" s="100"/>
      <c r="EM1097" s="100"/>
      <c r="EN1097" s="100"/>
      <c r="EO1097" s="100"/>
      <c r="EP1097" s="100"/>
      <c r="EQ1097" s="100"/>
      <c r="ER1097" s="100"/>
      <c r="ES1097" s="100"/>
      <c r="ET1097" s="100"/>
      <c r="EU1097" s="100"/>
      <c r="EV1097" s="100"/>
      <c r="EW1097" s="100"/>
      <c r="EX1097" s="100"/>
      <c r="EY1097" s="100"/>
      <c r="EZ1097" s="100"/>
      <c r="FA1097" s="100"/>
      <c r="FB1097" s="100"/>
      <c r="FC1097" s="100"/>
      <c r="FD1097" s="100"/>
      <c r="FE1097" s="100"/>
      <c r="FF1097" s="100"/>
      <c r="FG1097" s="100"/>
      <c r="FH1097" s="100"/>
      <c r="FI1097" s="100"/>
      <c r="FJ1097" s="100"/>
      <c r="FK1097" s="100"/>
      <c r="FL1097" s="100"/>
      <c r="FM1097" s="100"/>
      <c r="FN1097" s="100"/>
      <c r="FO1097" s="100"/>
      <c r="FP1097" s="100"/>
      <c r="FQ1097" s="100"/>
      <c r="FR1097" s="100"/>
      <c r="FS1097" s="100"/>
      <c r="FT1097" s="100"/>
      <c r="FU1097" s="100"/>
      <c r="FV1097" s="100"/>
      <c r="FW1097" s="100"/>
      <c r="FX1097" s="100"/>
      <c r="FY1097" s="100"/>
      <c r="FZ1097" s="100"/>
      <c r="GA1097" s="100"/>
      <c r="GB1097" s="100"/>
      <c r="GC1097" s="100"/>
      <c r="GD1097" s="100"/>
      <c r="GE1097" s="100"/>
      <c r="GF1097" s="100"/>
      <c r="GG1097" s="100"/>
      <c r="GH1097" s="100"/>
      <c r="GI1097" s="100"/>
      <c r="GJ1097" s="100"/>
      <c r="GK1097" s="100"/>
      <c r="GL1097" s="100"/>
      <c r="GM1097" s="100"/>
      <c r="GN1097" s="100"/>
      <c r="GO1097" s="100"/>
      <c r="GP1097" s="100"/>
      <c r="GQ1097" s="100"/>
      <c r="GR1097" s="100"/>
      <c r="GS1097" s="100"/>
      <c r="GT1097" s="100"/>
      <c r="GU1097" s="100"/>
      <c r="GV1097" s="100"/>
      <c r="GW1097" s="100"/>
      <c r="GX1097" s="100"/>
      <c r="GY1097" s="100"/>
      <c r="GZ1097" s="100"/>
      <c r="HA1097" s="100"/>
      <c r="HB1097" s="100"/>
      <c r="HC1097" s="100"/>
      <c r="HD1097" s="100"/>
      <c r="HE1097" s="100"/>
      <c r="HF1097" s="100"/>
      <c r="HG1097" s="100"/>
      <c r="HH1097" s="100"/>
      <c r="HI1097" s="100"/>
      <c r="HJ1097" s="100"/>
      <c r="HK1097" s="100"/>
      <c r="HL1097" s="100"/>
      <c r="HM1097" s="100"/>
      <c r="HN1097" s="100"/>
      <c r="HO1097" s="100"/>
      <c r="HP1097" s="100"/>
      <c r="HQ1097" s="100"/>
      <c r="HR1097" s="100"/>
      <c r="HS1097" s="100"/>
      <c r="HT1097" s="100"/>
      <c r="HU1097" s="100"/>
      <c r="HV1097" s="100"/>
      <c r="HW1097" s="100"/>
      <c r="HX1097" s="100"/>
      <c r="HY1097" s="100"/>
      <c r="HZ1097" s="100"/>
      <c r="IA1097" s="100"/>
      <c r="IB1097" s="100"/>
      <c r="IC1097" s="100"/>
      <c r="ID1097" s="100"/>
      <c r="IE1097" s="100"/>
      <c r="IF1097" s="100"/>
      <c r="IG1097" s="100"/>
      <c r="IH1097" s="100"/>
      <c r="II1097" s="100"/>
      <c r="IJ1097" s="100"/>
      <c r="IK1097" s="100"/>
      <c r="IL1097" s="100"/>
      <c r="IM1097" s="100"/>
      <c r="IN1097" s="100"/>
    </row>
    <row r="1098" spans="1:248" ht="81.75">
      <c r="A1098" s="222">
        <v>604</v>
      </c>
      <c r="B1098" s="254" t="s">
        <v>974</v>
      </c>
      <c r="C1098" s="254" t="s">
        <v>2719</v>
      </c>
      <c r="D1098" s="254" t="s">
        <v>2338</v>
      </c>
      <c r="E1098" s="254">
        <v>2000</v>
      </c>
      <c r="F1098" s="255" t="s">
        <v>2001</v>
      </c>
      <c r="G1098" s="255"/>
      <c r="H1098" s="255"/>
      <c r="I1098" s="254" t="s">
        <v>1723</v>
      </c>
      <c r="J1098" s="254" t="s">
        <v>1724</v>
      </c>
      <c r="K1098" s="403">
        <v>10.8</v>
      </c>
      <c r="L1098" s="404">
        <v>10.8</v>
      </c>
      <c r="M1098" s="403">
        <v>12.04</v>
      </c>
      <c r="N1098" s="405">
        <v>12.04</v>
      </c>
      <c r="O1098" s="403">
        <v>10.8</v>
      </c>
      <c r="P1098" s="115">
        <v>1</v>
      </c>
      <c r="Q1098" s="116"/>
      <c r="R1098" s="116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100"/>
      <c r="AV1098" s="100"/>
      <c r="AW1098" s="100"/>
      <c r="AX1098" s="100"/>
      <c r="AY1098" s="100"/>
      <c r="AZ1098" s="100"/>
      <c r="BA1098" s="100"/>
      <c r="BB1098" s="100"/>
      <c r="BC1098" s="100"/>
      <c r="BD1098" s="100"/>
      <c r="BE1098" s="100"/>
      <c r="BF1098" s="100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100"/>
      <c r="BS1098" s="100"/>
      <c r="BT1098" s="100"/>
      <c r="BU1098" s="100"/>
      <c r="BV1098" s="100"/>
      <c r="BW1098" s="100"/>
      <c r="BX1098" s="100"/>
      <c r="BY1098" s="100"/>
      <c r="BZ1098" s="100"/>
      <c r="CA1098" s="100"/>
      <c r="CB1098" s="100"/>
      <c r="CC1098" s="100"/>
      <c r="CD1098" s="100"/>
      <c r="CE1098" s="100"/>
      <c r="CF1098" s="100"/>
      <c r="CG1098" s="100"/>
      <c r="CH1098" s="100"/>
      <c r="CI1098" s="100"/>
      <c r="CJ1098" s="100"/>
      <c r="CK1098" s="100"/>
      <c r="CL1098" s="100"/>
      <c r="CM1098" s="100"/>
      <c r="CN1098" s="100"/>
      <c r="CO1098" s="100"/>
      <c r="CP1098" s="100"/>
      <c r="CQ1098" s="100"/>
      <c r="CR1098" s="100"/>
      <c r="CS1098" s="100"/>
      <c r="CT1098" s="100"/>
      <c r="CU1098" s="100"/>
      <c r="CV1098" s="100"/>
      <c r="CW1098" s="100"/>
      <c r="CX1098" s="100"/>
      <c r="CY1098" s="100"/>
      <c r="CZ1098" s="100"/>
      <c r="DA1098" s="100"/>
      <c r="DB1098" s="100"/>
      <c r="DC1098" s="100"/>
      <c r="DD1098" s="100"/>
      <c r="DE1098" s="100"/>
      <c r="DF1098" s="100"/>
      <c r="DG1098" s="100"/>
      <c r="DH1098" s="100"/>
      <c r="DI1098" s="100"/>
      <c r="DJ1098" s="100"/>
      <c r="DK1098" s="100"/>
      <c r="DL1098" s="100"/>
      <c r="DM1098" s="100"/>
      <c r="DN1098" s="100"/>
      <c r="DO1098" s="100"/>
      <c r="DP1098" s="100"/>
      <c r="DQ1098" s="100"/>
      <c r="DR1098" s="100"/>
      <c r="DS1098" s="100"/>
      <c r="DT1098" s="100"/>
      <c r="DU1098" s="100"/>
      <c r="DV1098" s="100"/>
      <c r="DW1098" s="100"/>
      <c r="DX1098" s="100"/>
      <c r="DY1098" s="100"/>
      <c r="DZ1098" s="100"/>
      <c r="EA1098" s="100"/>
      <c r="EB1098" s="100"/>
      <c r="EC1098" s="100"/>
      <c r="ED1098" s="100"/>
      <c r="EE1098" s="100"/>
      <c r="EF1098" s="100"/>
      <c r="EG1098" s="100"/>
      <c r="EH1098" s="100"/>
      <c r="EI1098" s="100"/>
      <c r="EJ1098" s="100"/>
      <c r="EK1098" s="100"/>
      <c r="EL1098" s="100"/>
      <c r="EM1098" s="100"/>
      <c r="EN1098" s="100"/>
      <c r="EO1098" s="100"/>
      <c r="EP1098" s="100"/>
      <c r="EQ1098" s="100"/>
      <c r="ER1098" s="100"/>
      <c r="ES1098" s="100"/>
      <c r="ET1098" s="100"/>
      <c r="EU1098" s="100"/>
      <c r="EV1098" s="100"/>
      <c r="EW1098" s="100"/>
      <c r="EX1098" s="100"/>
      <c r="EY1098" s="100"/>
      <c r="EZ1098" s="100"/>
      <c r="FA1098" s="100"/>
      <c r="FB1098" s="100"/>
      <c r="FC1098" s="100"/>
      <c r="FD1098" s="100"/>
      <c r="FE1098" s="100"/>
      <c r="FF1098" s="100"/>
      <c r="FG1098" s="100"/>
      <c r="FH1098" s="100"/>
      <c r="FI1098" s="100"/>
      <c r="FJ1098" s="100"/>
      <c r="FK1098" s="100"/>
      <c r="FL1098" s="100"/>
      <c r="FM1098" s="100"/>
      <c r="FN1098" s="100"/>
      <c r="FO1098" s="100"/>
      <c r="FP1098" s="100"/>
      <c r="FQ1098" s="100"/>
      <c r="FR1098" s="100"/>
      <c r="FS1098" s="100"/>
      <c r="FT1098" s="100"/>
      <c r="FU1098" s="100"/>
      <c r="FV1098" s="100"/>
      <c r="FW1098" s="100"/>
      <c r="FX1098" s="100"/>
      <c r="FY1098" s="100"/>
      <c r="FZ1098" s="100"/>
      <c r="GA1098" s="100"/>
      <c r="GB1098" s="100"/>
      <c r="GC1098" s="100"/>
      <c r="GD1098" s="100"/>
      <c r="GE1098" s="100"/>
      <c r="GF1098" s="100"/>
      <c r="GG1098" s="100"/>
      <c r="GH1098" s="100"/>
      <c r="GI1098" s="100"/>
      <c r="GJ1098" s="100"/>
      <c r="GK1098" s="100"/>
      <c r="GL1098" s="100"/>
      <c r="GM1098" s="100"/>
      <c r="GN1098" s="100"/>
      <c r="GO1098" s="100"/>
      <c r="GP1098" s="100"/>
      <c r="GQ1098" s="100"/>
      <c r="GR1098" s="100"/>
      <c r="GS1098" s="100"/>
      <c r="GT1098" s="100"/>
      <c r="GU1098" s="100"/>
      <c r="GV1098" s="100"/>
      <c r="GW1098" s="100"/>
      <c r="GX1098" s="100"/>
      <c r="GY1098" s="100"/>
      <c r="GZ1098" s="100"/>
      <c r="HA1098" s="100"/>
      <c r="HB1098" s="100"/>
      <c r="HC1098" s="100"/>
      <c r="HD1098" s="100"/>
      <c r="HE1098" s="100"/>
      <c r="HF1098" s="100"/>
      <c r="HG1098" s="100"/>
      <c r="HH1098" s="100"/>
      <c r="HI1098" s="100"/>
      <c r="HJ1098" s="100"/>
      <c r="HK1098" s="100"/>
      <c r="HL1098" s="100"/>
      <c r="HM1098" s="100"/>
      <c r="HN1098" s="100"/>
      <c r="HO1098" s="100"/>
      <c r="HP1098" s="100"/>
      <c r="HQ1098" s="100"/>
      <c r="HR1098" s="100"/>
      <c r="HS1098" s="100"/>
      <c r="HT1098" s="100"/>
      <c r="HU1098" s="100"/>
      <c r="HV1098" s="100"/>
      <c r="HW1098" s="100"/>
      <c r="HX1098" s="100"/>
      <c r="HY1098" s="100"/>
      <c r="HZ1098" s="100"/>
      <c r="IA1098" s="100"/>
      <c r="IB1098" s="100"/>
      <c r="IC1098" s="100"/>
      <c r="ID1098" s="100"/>
      <c r="IE1098" s="100"/>
      <c r="IF1098" s="100"/>
      <c r="IG1098" s="100"/>
      <c r="IH1098" s="100"/>
      <c r="II1098" s="100"/>
      <c r="IJ1098" s="100"/>
      <c r="IK1098" s="100"/>
      <c r="IL1098" s="100"/>
      <c r="IM1098" s="100"/>
      <c r="IN1098" s="100"/>
    </row>
    <row r="1099" spans="1:248" ht="21">
      <c r="A1099" s="225"/>
      <c r="B1099" s="137"/>
      <c r="C1099" s="137"/>
      <c r="D1099" s="137"/>
      <c r="E1099" s="137"/>
      <c r="F1099" s="111"/>
      <c r="G1099" s="111"/>
      <c r="H1099" s="272"/>
      <c r="I1099" s="111"/>
      <c r="J1099" s="111"/>
      <c r="K1099" s="272"/>
      <c r="L1099" s="273"/>
      <c r="M1099" s="274"/>
      <c r="N1099" s="137"/>
      <c r="O1099" s="137"/>
      <c r="P1099" s="133"/>
      <c r="Q1099" s="133"/>
      <c r="R1099" s="133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100"/>
      <c r="AV1099" s="100"/>
      <c r="AW1099" s="100"/>
      <c r="AX1099" s="100"/>
      <c r="AY1099" s="100"/>
      <c r="AZ1099" s="100"/>
      <c r="BA1099" s="100"/>
      <c r="BB1099" s="100"/>
      <c r="BC1099" s="100"/>
      <c r="BD1099" s="100"/>
      <c r="BE1099" s="100"/>
      <c r="BF1099" s="100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100"/>
      <c r="BS1099" s="100"/>
      <c r="BT1099" s="100"/>
      <c r="BU1099" s="100"/>
      <c r="BV1099" s="100"/>
      <c r="BW1099" s="100"/>
      <c r="BX1099" s="100"/>
      <c r="BY1099" s="100"/>
      <c r="BZ1099" s="100"/>
      <c r="CA1099" s="100"/>
      <c r="CB1099" s="100"/>
      <c r="CC1099" s="100"/>
      <c r="CD1099" s="100"/>
      <c r="CE1099" s="100"/>
      <c r="CF1099" s="100"/>
      <c r="CG1099" s="100"/>
      <c r="CH1099" s="100"/>
      <c r="CI1099" s="100"/>
      <c r="CJ1099" s="100"/>
      <c r="CK1099" s="100"/>
      <c r="CL1099" s="100"/>
      <c r="CM1099" s="100"/>
      <c r="CN1099" s="100"/>
      <c r="CO1099" s="100"/>
      <c r="CP1099" s="100"/>
      <c r="CQ1099" s="100"/>
      <c r="CR1099" s="100"/>
      <c r="CS1099" s="100"/>
      <c r="CT1099" s="100"/>
      <c r="CU1099" s="100"/>
      <c r="CV1099" s="100"/>
      <c r="CW1099" s="100"/>
      <c r="CX1099" s="100"/>
      <c r="CY1099" s="100"/>
      <c r="CZ1099" s="100"/>
      <c r="DA1099" s="100"/>
      <c r="DB1099" s="100"/>
      <c r="DC1099" s="100"/>
      <c r="DD1099" s="100"/>
      <c r="DE1099" s="100"/>
      <c r="DF1099" s="100"/>
      <c r="DG1099" s="100"/>
      <c r="DH1099" s="100"/>
      <c r="DI1099" s="100"/>
      <c r="DJ1099" s="100"/>
      <c r="DK1099" s="100"/>
      <c r="DL1099" s="100"/>
      <c r="DM1099" s="100"/>
      <c r="DN1099" s="100"/>
      <c r="DO1099" s="100"/>
      <c r="DP1099" s="100"/>
      <c r="DQ1099" s="100"/>
      <c r="DR1099" s="100"/>
      <c r="DS1099" s="100"/>
      <c r="DT1099" s="100"/>
      <c r="DU1099" s="100"/>
      <c r="DV1099" s="100"/>
      <c r="DW1099" s="100"/>
      <c r="DX1099" s="100"/>
      <c r="DY1099" s="100"/>
      <c r="DZ1099" s="100"/>
      <c r="EA1099" s="100"/>
      <c r="EB1099" s="100"/>
      <c r="EC1099" s="100"/>
      <c r="ED1099" s="100"/>
      <c r="EE1099" s="100"/>
      <c r="EF1099" s="100"/>
      <c r="EG1099" s="100"/>
      <c r="EH1099" s="100"/>
      <c r="EI1099" s="100"/>
      <c r="EJ1099" s="100"/>
      <c r="EK1099" s="100"/>
      <c r="EL1099" s="100"/>
      <c r="EM1099" s="100"/>
      <c r="EN1099" s="100"/>
      <c r="EO1099" s="100"/>
      <c r="EP1099" s="100"/>
      <c r="EQ1099" s="100"/>
      <c r="ER1099" s="100"/>
      <c r="ES1099" s="100"/>
      <c r="ET1099" s="100"/>
      <c r="EU1099" s="100"/>
      <c r="EV1099" s="100"/>
      <c r="EW1099" s="100"/>
      <c r="EX1099" s="100"/>
      <c r="EY1099" s="100"/>
      <c r="EZ1099" s="100"/>
      <c r="FA1099" s="100"/>
      <c r="FB1099" s="100"/>
      <c r="FC1099" s="100"/>
      <c r="FD1099" s="100"/>
      <c r="FE1099" s="100"/>
      <c r="FF1099" s="100"/>
      <c r="FG1099" s="100"/>
      <c r="FH1099" s="100"/>
      <c r="FI1099" s="100"/>
      <c r="FJ1099" s="100"/>
      <c r="FK1099" s="100"/>
      <c r="FL1099" s="100"/>
      <c r="FM1099" s="100"/>
      <c r="FN1099" s="100"/>
      <c r="FO1099" s="100"/>
      <c r="FP1099" s="100"/>
      <c r="FQ1099" s="100"/>
      <c r="FR1099" s="100"/>
      <c r="FS1099" s="100"/>
      <c r="FT1099" s="100"/>
      <c r="FU1099" s="100"/>
      <c r="FV1099" s="100"/>
      <c r="FW1099" s="100"/>
      <c r="FX1099" s="100"/>
      <c r="FY1099" s="100"/>
      <c r="FZ1099" s="100"/>
      <c r="GA1099" s="100"/>
      <c r="GB1099" s="100"/>
      <c r="GC1099" s="100"/>
      <c r="GD1099" s="100"/>
      <c r="GE1099" s="100"/>
      <c r="GF1099" s="100"/>
      <c r="GG1099" s="100"/>
      <c r="GH1099" s="100"/>
      <c r="GI1099" s="100"/>
      <c r="GJ1099" s="100"/>
      <c r="GK1099" s="100"/>
      <c r="GL1099" s="100"/>
      <c r="GM1099" s="100"/>
      <c r="GN1099" s="100"/>
      <c r="GO1099" s="100"/>
      <c r="GP1099" s="100"/>
      <c r="GQ1099" s="100"/>
      <c r="GR1099" s="100"/>
      <c r="GS1099" s="100"/>
      <c r="GT1099" s="100"/>
      <c r="GU1099" s="100"/>
      <c r="GV1099" s="100"/>
      <c r="GW1099" s="100"/>
      <c r="GX1099" s="100"/>
      <c r="GY1099" s="100"/>
      <c r="GZ1099" s="100"/>
      <c r="HA1099" s="100"/>
      <c r="HB1099" s="100"/>
      <c r="HC1099" s="100"/>
      <c r="HD1099" s="100"/>
      <c r="HE1099" s="100"/>
      <c r="HF1099" s="100"/>
      <c r="HG1099" s="100"/>
      <c r="HH1099" s="100"/>
      <c r="HI1099" s="100"/>
      <c r="HJ1099" s="100"/>
      <c r="HK1099" s="100"/>
      <c r="HL1099" s="100"/>
      <c r="HM1099" s="100"/>
      <c r="HN1099" s="100"/>
      <c r="HO1099" s="100"/>
      <c r="HP1099" s="100"/>
      <c r="HQ1099" s="100"/>
      <c r="HR1099" s="100"/>
      <c r="HS1099" s="100"/>
      <c r="HT1099" s="100"/>
      <c r="HU1099" s="100"/>
      <c r="HV1099" s="100"/>
      <c r="HW1099" s="100"/>
      <c r="HX1099" s="100"/>
      <c r="HY1099" s="100"/>
      <c r="HZ1099" s="100"/>
      <c r="IA1099" s="100"/>
      <c r="IB1099" s="100"/>
      <c r="IC1099" s="100"/>
      <c r="ID1099" s="100"/>
      <c r="IE1099" s="100"/>
      <c r="IF1099" s="100"/>
      <c r="IG1099" s="100"/>
      <c r="IH1099" s="100"/>
      <c r="II1099" s="100"/>
      <c r="IJ1099" s="100"/>
      <c r="IK1099" s="100"/>
      <c r="IL1099" s="100"/>
      <c r="IM1099" s="100"/>
      <c r="IN1099" s="100"/>
    </row>
    <row r="1100" spans="1:248" ht="21">
      <c r="A1100" s="544"/>
      <c r="B1100" s="544"/>
      <c r="C1100" s="241"/>
      <c r="D1100" s="241"/>
      <c r="E1100" s="472"/>
      <c r="F1100" s="241"/>
      <c r="G1100" s="241"/>
      <c r="H1100" s="241"/>
      <c r="I1100" s="241"/>
      <c r="J1100" s="241"/>
      <c r="K1100" s="473"/>
      <c r="L1100" s="474"/>
      <c r="M1100" s="473"/>
      <c r="N1100" s="473"/>
      <c r="O1100" s="473"/>
      <c r="P1100" s="108"/>
      <c r="Q1100" s="108"/>
      <c r="R1100" s="108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100"/>
      <c r="AV1100" s="100"/>
      <c r="AW1100" s="100"/>
      <c r="AX1100" s="100"/>
      <c r="AY1100" s="100"/>
      <c r="AZ1100" s="100"/>
      <c r="BA1100" s="100"/>
      <c r="BB1100" s="100"/>
      <c r="BC1100" s="100"/>
      <c r="BD1100" s="100"/>
      <c r="BE1100" s="100"/>
      <c r="BF1100" s="100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100"/>
      <c r="BS1100" s="100"/>
      <c r="BT1100" s="100"/>
      <c r="BU1100" s="100"/>
      <c r="BV1100" s="100"/>
      <c r="BW1100" s="100"/>
      <c r="BX1100" s="100"/>
      <c r="BY1100" s="100"/>
      <c r="BZ1100" s="100"/>
      <c r="CA1100" s="100"/>
      <c r="CB1100" s="100"/>
      <c r="CC1100" s="100"/>
      <c r="CD1100" s="100"/>
      <c r="CE1100" s="100"/>
      <c r="CF1100" s="100"/>
      <c r="CG1100" s="100"/>
      <c r="CH1100" s="100"/>
      <c r="CI1100" s="100"/>
      <c r="CJ1100" s="100"/>
      <c r="CK1100" s="100"/>
      <c r="CL1100" s="100"/>
      <c r="CM1100" s="100"/>
      <c r="CN1100" s="100"/>
      <c r="CO1100" s="100"/>
      <c r="CP1100" s="100"/>
      <c r="CQ1100" s="100"/>
      <c r="CR1100" s="100"/>
      <c r="CS1100" s="100"/>
      <c r="CT1100" s="100"/>
      <c r="CU1100" s="100"/>
      <c r="CV1100" s="100"/>
      <c r="CW1100" s="100"/>
      <c r="CX1100" s="100"/>
      <c r="CY1100" s="100"/>
      <c r="CZ1100" s="100"/>
      <c r="DA1100" s="100"/>
      <c r="DB1100" s="100"/>
      <c r="DC1100" s="100"/>
      <c r="DD1100" s="100"/>
      <c r="DE1100" s="100"/>
      <c r="DF1100" s="100"/>
      <c r="DG1100" s="100"/>
      <c r="DH1100" s="100"/>
      <c r="DI1100" s="100"/>
      <c r="DJ1100" s="100"/>
      <c r="DK1100" s="100"/>
      <c r="DL1100" s="100"/>
      <c r="DM1100" s="100"/>
      <c r="DN1100" s="100"/>
      <c r="DO1100" s="100"/>
      <c r="DP1100" s="100"/>
      <c r="DQ1100" s="100"/>
      <c r="DR1100" s="100"/>
      <c r="DS1100" s="100"/>
      <c r="DT1100" s="100"/>
      <c r="DU1100" s="100"/>
      <c r="DV1100" s="100"/>
      <c r="DW1100" s="100"/>
      <c r="DX1100" s="100"/>
      <c r="DY1100" s="100"/>
      <c r="DZ1100" s="100"/>
      <c r="EA1100" s="100"/>
      <c r="EB1100" s="100"/>
      <c r="EC1100" s="100"/>
      <c r="ED1100" s="100"/>
      <c r="EE1100" s="100"/>
      <c r="EF1100" s="100"/>
      <c r="EG1100" s="100"/>
      <c r="EH1100" s="100"/>
      <c r="EI1100" s="100"/>
      <c r="EJ1100" s="100"/>
      <c r="EK1100" s="100"/>
      <c r="EL1100" s="100"/>
      <c r="EM1100" s="100"/>
      <c r="EN1100" s="100"/>
      <c r="EO1100" s="100"/>
      <c r="EP1100" s="100"/>
      <c r="EQ1100" s="100"/>
      <c r="ER1100" s="100"/>
      <c r="ES1100" s="100"/>
      <c r="ET1100" s="100"/>
      <c r="EU1100" s="100"/>
      <c r="EV1100" s="100"/>
      <c r="EW1100" s="100"/>
      <c r="EX1100" s="100"/>
      <c r="EY1100" s="100"/>
      <c r="EZ1100" s="100"/>
      <c r="FA1100" s="100"/>
      <c r="FB1100" s="100"/>
      <c r="FC1100" s="100"/>
      <c r="FD1100" s="100"/>
      <c r="FE1100" s="100"/>
      <c r="FF1100" s="100"/>
      <c r="FG1100" s="100"/>
      <c r="FH1100" s="100"/>
      <c r="FI1100" s="100"/>
      <c r="FJ1100" s="100"/>
      <c r="FK1100" s="100"/>
      <c r="FL1100" s="100"/>
      <c r="FM1100" s="100"/>
      <c r="FN1100" s="100"/>
      <c r="FO1100" s="100"/>
      <c r="FP1100" s="100"/>
      <c r="FQ1100" s="100"/>
      <c r="FR1100" s="100"/>
      <c r="FS1100" s="100"/>
      <c r="FT1100" s="100"/>
      <c r="FU1100" s="100"/>
      <c r="FV1100" s="100"/>
      <c r="FW1100" s="100"/>
      <c r="FX1100" s="100"/>
      <c r="FY1100" s="100"/>
      <c r="FZ1100" s="100"/>
      <c r="GA1100" s="100"/>
      <c r="GB1100" s="100"/>
      <c r="GC1100" s="100"/>
      <c r="GD1100" s="100"/>
      <c r="GE1100" s="100"/>
      <c r="GF1100" s="100"/>
      <c r="GG1100" s="100"/>
      <c r="GH1100" s="100"/>
      <c r="GI1100" s="100"/>
      <c r="GJ1100" s="100"/>
      <c r="GK1100" s="100"/>
      <c r="GL1100" s="100"/>
      <c r="GM1100" s="100"/>
      <c r="GN1100" s="100"/>
      <c r="GO1100" s="100"/>
      <c r="GP1100" s="100"/>
      <c r="GQ1100" s="100"/>
      <c r="GR1100" s="100"/>
      <c r="GS1100" s="100"/>
      <c r="GT1100" s="100"/>
      <c r="GU1100" s="100"/>
      <c r="GV1100" s="100"/>
      <c r="GW1100" s="100"/>
      <c r="GX1100" s="100"/>
      <c r="GY1100" s="100"/>
      <c r="GZ1100" s="100"/>
      <c r="HA1100" s="100"/>
      <c r="HB1100" s="100"/>
      <c r="HC1100" s="100"/>
      <c r="HD1100" s="100"/>
      <c r="HE1100" s="100"/>
      <c r="HF1100" s="100"/>
      <c r="HG1100" s="100"/>
      <c r="HH1100" s="100"/>
      <c r="HI1100" s="100"/>
      <c r="HJ1100" s="100"/>
      <c r="HK1100" s="100"/>
      <c r="HL1100" s="100"/>
      <c r="HM1100" s="100"/>
      <c r="HN1100" s="100"/>
      <c r="HO1100" s="100"/>
      <c r="HP1100" s="100"/>
      <c r="HQ1100" s="100"/>
      <c r="HR1100" s="100"/>
      <c r="HS1100" s="100"/>
      <c r="HT1100" s="100"/>
      <c r="HU1100" s="100"/>
      <c r="HV1100" s="100"/>
      <c r="HW1100" s="100"/>
      <c r="HX1100" s="100"/>
      <c r="HY1100" s="100"/>
      <c r="HZ1100" s="100"/>
      <c r="IA1100" s="100"/>
      <c r="IB1100" s="100"/>
      <c r="IC1100" s="100"/>
      <c r="ID1100" s="100"/>
      <c r="IE1100" s="100"/>
      <c r="IF1100" s="100"/>
      <c r="IG1100" s="100"/>
      <c r="IH1100" s="100"/>
      <c r="II1100" s="100"/>
      <c r="IJ1100" s="100"/>
      <c r="IK1100" s="100"/>
      <c r="IL1100" s="100"/>
      <c r="IM1100" s="100"/>
      <c r="IN1100" s="100"/>
    </row>
    <row r="1101" spans="1:18" ht="21">
      <c r="A1101" s="110"/>
      <c r="B1101" s="110"/>
      <c r="C1101" s="110"/>
      <c r="D1101" s="110"/>
      <c r="E1101" s="110"/>
      <c r="F1101" s="475"/>
      <c r="G1101" s="475"/>
      <c r="H1101" s="475"/>
      <c r="P1101" s="108"/>
      <c r="Q1101" s="108"/>
      <c r="R1101" s="108"/>
    </row>
    <row r="1102" spans="1:248" ht="21" customHeight="1">
      <c r="A1102" s="561" t="s">
        <v>1049</v>
      </c>
      <c r="B1102" s="561"/>
      <c r="C1102" s="561"/>
      <c r="D1102" s="561"/>
      <c r="E1102" s="561"/>
      <c r="F1102" s="561"/>
      <c r="G1102" s="561"/>
      <c r="H1102" s="561"/>
      <c r="I1102" s="561"/>
      <c r="J1102" s="561"/>
      <c r="K1102" s="561"/>
      <c r="L1102" s="561"/>
      <c r="M1102" s="561"/>
      <c r="N1102" s="561"/>
      <c r="O1102" s="561"/>
      <c r="P1102" s="561"/>
      <c r="Q1102" s="561"/>
      <c r="R1102" s="561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100"/>
      <c r="AV1102" s="100"/>
      <c r="AW1102" s="100"/>
      <c r="AX1102" s="100"/>
      <c r="AY1102" s="100"/>
      <c r="AZ1102" s="100"/>
      <c r="BA1102" s="100"/>
      <c r="BB1102" s="100"/>
      <c r="BC1102" s="100"/>
      <c r="BD1102" s="100"/>
      <c r="BE1102" s="100"/>
      <c r="BF1102" s="100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100"/>
      <c r="BS1102" s="100"/>
      <c r="BT1102" s="100"/>
      <c r="BU1102" s="100"/>
      <c r="BV1102" s="100"/>
      <c r="BW1102" s="100"/>
      <c r="BX1102" s="100"/>
      <c r="BY1102" s="100"/>
      <c r="BZ1102" s="100"/>
      <c r="CA1102" s="100"/>
      <c r="CB1102" s="100"/>
      <c r="CC1102" s="100"/>
      <c r="CD1102" s="100"/>
      <c r="CE1102" s="100"/>
      <c r="CF1102" s="100"/>
      <c r="CG1102" s="100"/>
      <c r="CH1102" s="100"/>
      <c r="CI1102" s="100"/>
      <c r="CJ1102" s="100"/>
      <c r="CK1102" s="100"/>
      <c r="CL1102" s="100"/>
      <c r="CM1102" s="100"/>
      <c r="CN1102" s="100"/>
      <c r="CO1102" s="100"/>
      <c r="CP1102" s="100"/>
      <c r="CQ1102" s="100"/>
      <c r="CR1102" s="100"/>
      <c r="CS1102" s="100"/>
      <c r="CT1102" s="100"/>
      <c r="CU1102" s="100"/>
      <c r="CV1102" s="100"/>
      <c r="CW1102" s="100"/>
      <c r="CX1102" s="100"/>
      <c r="CY1102" s="100"/>
      <c r="CZ1102" s="100"/>
      <c r="DA1102" s="100"/>
      <c r="DB1102" s="100"/>
      <c r="DC1102" s="100"/>
      <c r="DD1102" s="100"/>
      <c r="DE1102" s="100"/>
      <c r="DF1102" s="100"/>
      <c r="DG1102" s="100"/>
      <c r="DH1102" s="100"/>
      <c r="DI1102" s="100"/>
      <c r="DJ1102" s="100"/>
      <c r="DK1102" s="100"/>
      <c r="DL1102" s="100"/>
      <c r="DM1102" s="100"/>
      <c r="DN1102" s="100"/>
      <c r="DO1102" s="100"/>
      <c r="DP1102" s="100"/>
      <c r="DQ1102" s="100"/>
      <c r="DR1102" s="100"/>
      <c r="DS1102" s="100"/>
      <c r="DT1102" s="100"/>
      <c r="DU1102" s="100"/>
      <c r="DV1102" s="100"/>
      <c r="DW1102" s="100"/>
      <c r="DX1102" s="100"/>
      <c r="DY1102" s="100"/>
      <c r="DZ1102" s="100"/>
      <c r="EA1102" s="100"/>
      <c r="EB1102" s="100"/>
      <c r="EC1102" s="100"/>
      <c r="ED1102" s="100"/>
      <c r="EE1102" s="100"/>
      <c r="EF1102" s="100"/>
      <c r="EG1102" s="100"/>
      <c r="EH1102" s="100"/>
      <c r="EI1102" s="100"/>
      <c r="EJ1102" s="100"/>
      <c r="EK1102" s="100"/>
      <c r="EL1102" s="100"/>
      <c r="EM1102" s="100"/>
      <c r="EN1102" s="100"/>
      <c r="EO1102" s="100"/>
      <c r="EP1102" s="100"/>
      <c r="EQ1102" s="100"/>
      <c r="ER1102" s="100"/>
      <c r="ES1102" s="100"/>
      <c r="ET1102" s="100"/>
      <c r="EU1102" s="100"/>
      <c r="EV1102" s="100"/>
      <c r="EW1102" s="100"/>
      <c r="EX1102" s="100"/>
      <c r="EY1102" s="100"/>
      <c r="EZ1102" s="100"/>
      <c r="FA1102" s="100"/>
      <c r="FB1102" s="100"/>
      <c r="FC1102" s="100"/>
      <c r="FD1102" s="100"/>
      <c r="FE1102" s="100"/>
      <c r="FF1102" s="100"/>
      <c r="FG1102" s="100"/>
      <c r="FH1102" s="100"/>
      <c r="FI1102" s="100"/>
      <c r="FJ1102" s="100"/>
      <c r="FK1102" s="100"/>
      <c r="FL1102" s="100"/>
      <c r="FM1102" s="100"/>
      <c r="FN1102" s="100"/>
      <c r="FO1102" s="100"/>
      <c r="FP1102" s="100"/>
      <c r="FQ1102" s="100"/>
      <c r="FR1102" s="100"/>
      <c r="FS1102" s="100"/>
      <c r="FT1102" s="100"/>
      <c r="FU1102" s="100"/>
      <c r="FV1102" s="100"/>
      <c r="FW1102" s="100"/>
      <c r="FX1102" s="100"/>
      <c r="FY1102" s="100"/>
      <c r="FZ1102" s="100"/>
      <c r="GA1102" s="100"/>
      <c r="GB1102" s="100"/>
      <c r="GC1102" s="100"/>
      <c r="GD1102" s="100"/>
      <c r="GE1102" s="100"/>
      <c r="GF1102" s="100"/>
      <c r="GG1102" s="100"/>
      <c r="GH1102" s="100"/>
      <c r="GI1102" s="100"/>
      <c r="GJ1102" s="100"/>
      <c r="GK1102" s="100"/>
      <c r="GL1102" s="100"/>
      <c r="GM1102" s="100"/>
      <c r="GN1102" s="100"/>
      <c r="GO1102" s="100"/>
      <c r="GP1102" s="100"/>
      <c r="GQ1102" s="100"/>
      <c r="GR1102" s="100"/>
      <c r="GS1102" s="100"/>
      <c r="GT1102" s="100"/>
      <c r="GU1102" s="100"/>
      <c r="GV1102" s="100"/>
      <c r="GW1102" s="100"/>
      <c r="GX1102" s="100"/>
      <c r="GY1102" s="100"/>
      <c r="GZ1102" s="100"/>
      <c r="HA1102" s="100"/>
      <c r="HB1102" s="100"/>
      <c r="HC1102" s="100"/>
      <c r="HD1102" s="100"/>
      <c r="HE1102" s="100"/>
      <c r="HF1102" s="100"/>
      <c r="HG1102" s="100"/>
      <c r="HH1102" s="100"/>
      <c r="HI1102" s="100"/>
      <c r="HJ1102" s="100"/>
      <c r="HK1102" s="100"/>
      <c r="HL1102" s="100"/>
      <c r="HM1102" s="100"/>
      <c r="HN1102" s="100"/>
      <c r="HO1102" s="100"/>
      <c r="HP1102" s="100"/>
      <c r="HQ1102" s="100"/>
      <c r="HR1102" s="100"/>
      <c r="HS1102" s="100"/>
      <c r="HT1102" s="100"/>
      <c r="HU1102" s="100"/>
      <c r="HV1102" s="100"/>
      <c r="HW1102" s="100"/>
      <c r="HX1102" s="100"/>
      <c r="HY1102" s="100"/>
      <c r="HZ1102" s="100"/>
      <c r="IA1102" s="100"/>
      <c r="IB1102" s="100"/>
      <c r="IC1102" s="100"/>
      <c r="ID1102" s="100"/>
      <c r="IE1102" s="100"/>
      <c r="IF1102" s="100"/>
      <c r="IG1102" s="100"/>
      <c r="IH1102" s="100"/>
      <c r="II1102" s="100"/>
      <c r="IJ1102" s="100"/>
      <c r="IK1102" s="100"/>
      <c r="IL1102" s="100"/>
      <c r="IM1102" s="100"/>
      <c r="IN1102" s="100"/>
    </row>
    <row r="1103" spans="1:18" ht="20.25" customHeight="1">
      <c r="A1103" s="545"/>
      <c r="B1103" s="545"/>
      <c r="C1103" s="545"/>
      <c r="D1103" s="545"/>
      <c r="E1103" s="545"/>
      <c r="F1103" s="545"/>
      <c r="G1103" s="545"/>
      <c r="H1103" s="545"/>
      <c r="I1103" s="545"/>
      <c r="J1103" s="545"/>
      <c r="K1103" s="545"/>
      <c r="L1103" s="545"/>
      <c r="M1103" s="545"/>
      <c r="N1103" s="545"/>
      <c r="O1103" s="545"/>
      <c r="P1103" s="545"/>
      <c r="Q1103" s="545"/>
      <c r="R1103" s="545"/>
    </row>
    <row r="1104" spans="1:18" ht="224.25">
      <c r="A1104" s="83" t="s">
        <v>1712</v>
      </c>
      <c r="B1104" s="151" t="s">
        <v>1715</v>
      </c>
      <c r="C1104" s="84" t="s">
        <v>260</v>
      </c>
      <c r="D1104" s="85" t="s">
        <v>2097</v>
      </c>
      <c r="E1104" s="86" t="s">
        <v>2633</v>
      </c>
      <c r="F1104" s="152" t="s">
        <v>1716</v>
      </c>
      <c r="G1104" s="87" t="s">
        <v>1125</v>
      </c>
      <c r="H1104" s="87" t="s">
        <v>1126</v>
      </c>
      <c r="I1104" s="87" t="s">
        <v>1717</v>
      </c>
      <c r="J1104" s="87" t="s">
        <v>1718</v>
      </c>
      <c r="K1104" s="153" t="s">
        <v>1719</v>
      </c>
      <c r="L1104" s="154" t="s">
        <v>1720</v>
      </c>
      <c r="M1104" s="153" t="s">
        <v>2002</v>
      </c>
      <c r="N1104" s="153" t="s">
        <v>2632</v>
      </c>
      <c r="O1104" s="87" t="s">
        <v>1218</v>
      </c>
      <c r="P1104" s="155" t="s">
        <v>1050</v>
      </c>
      <c r="Q1104" s="156" t="s">
        <v>1011</v>
      </c>
      <c r="R1104" s="156" t="s">
        <v>1012</v>
      </c>
    </row>
    <row r="1105" spans="1:19" ht="21" customHeight="1">
      <c r="A1105" s="570" t="s">
        <v>2327</v>
      </c>
      <c r="B1105" s="571"/>
      <c r="C1105" s="571"/>
      <c r="D1105" s="571"/>
      <c r="E1105" s="571"/>
      <c r="F1105" s="571"/>
      <c r="G1105" s="571"/>
      <c r="H1105" s="571"/>
      <c r="I1105" s="571"/>
      <c r="J1105" s="571"/>
      <c r="K1105" s="572"/>
      <c r="L1105" s="98"/>
      <c r="M1105" s="97"/>
      <c r="N1105" s="97"/>
      <c r="O1105" s="97"/>
      <c r="P1105" s="115"/>
      <c r="Q1105" s="116"/>
      <c r="R1105" s="116"/>
      <c r="S1105" s="100"/>
    </row>
    <row r="1106" spans="1:19" ht="21">
      <c r="A1106" s="157"/>
      <c r="B1106" s="157" t="s">
        <v>964</v>
      </c>
      <c r="C1106" s="158"/>
      <c r="D1106" s="573" t="s">
        <v>943</v>
      </c>
      <c r="E1106" s="574"/>
      <c r="F1106" s="574"/>
      <c r="G1106" s="574"/>
      <c r="H1106" s="574"/>
      <c r="I1106" s="575"/>
      <c r="J1106" s="94"/>
      <c r="K1106" s="159"/>
      <c r="L1106" s="160"/>
      <c r="M1106" s="159"/>
      <c r="N1106" s="159"/>
      <c r="O1106" s="159"/>
      <c r="P1106" s="115"/>
      <c r="Q1106" s="94"/>
      <c r="R1106" s="94"/>
      <c r="S1106" s="161"/>
    </row>
    <row r="1107" spans="1:19" ht="168">
      <c r="A1107" s="222">
        <v>1</v>
      </c>
      <c r="B1107" s="254" t="s">
        <v>1486</v>
      </c>
      <c r="C1107" s="254" t="s">
        <v>471</v>
      </c>
      <c r="D1107" s="254" t="s">
        <v>1507</v>
      </c>
      <c r="E1107" s="254">
        <v>140</v>
      </c>
      <c r="F1107" s="90" t="s">
        <v>1686</v>
      </c>
      <c r="G1107" s="96" t="s">
        <v>1163</v>
      </c>
      <c r="H1107" s="101">
        <v>5</v>
      </c>
      <c r="I1107" s="90" t="s">
        <v>1168</v>
      </c>
      <c r="J1107" s="90" t="s">
        <v>1124</v>
      </c>
      <c r="K1107" s="101">
        <v>87.84</v>
      </c>
      <c r="L1107" s="277">
        <v>14.64</v>
      </c>
      <c r="M1107" s="278">
        <v>133.49</v>
      </c>
      <c r="N1107" s="101">
        <v>133.49</v>
      </c>
      <c r="O1107" s="101">
        <v>87.84</v>
      </c>
      <c r="P1107" s="115">
        <v>1</v>
      </c>
      <c r="Q1107" s="116"/>
      <c r="R1107" s="116"/>
      <c r="S1107" s="162"/>
    </row>
    <row r="1108" spans="1:19" ht="21">
      <c r="A1108" s="167"/>
      <c r="B1108" s="168"/>
      <c r="C1108" s="168"/>
      <c r="D1108" s="168"/>
      <c r="E1108" s="168"/>
      <c r="F1108" s="169"/>
      <c r="G1108" s="111"/>
      <c r="H1108" s="137"/>
      <c r="I1108" s="168"/>
      <c r="J1108" s="168"/>
      <c r="K1108" s="170"/>
      <c r="L1108" s="168"/>
      <c r="M1108" s="168"/>
      <c r="N1108" s="168"/>
      <c r="O1108" s="168"/>
      <c r="P1108" s="133"/>
      <c r="Q1108" s="133"/>
      <c r="R1108" s="133"/>
      <c r="S1108" s="162"/>
    </row>
    <row r="1109" spans="1:19" ht="189">
      <c r="A1109" s="222">
        <v>2</v>
      </c>
      <c r="B1109" s="254" t="s">
        <v>1487</v>
      </c>
      <c r="C1109" s="254" t="s">
        <v>1488</v>
      </c>
      <c r="D1109" s="254" t="s">
        <v>2293</v>
      </c>
      <c r="E1109" s="254">
        <v>20</v>
      </c>
      <c r="F1109" s="254" t="s">
        <v>1921</v>
      </c>
      <c r="G1109" s="254"/>
      <c r="H1109" s="254"/>
      <c r="I1109" s="254" t="s">
        <v>1922</v>
      </c>
      <c r="J1109" s="254" t="s">
        <v>147</v>
      </c>
      <c r="K1109" s="254">
        <v>148.98</v>
      </c>
      <c r="L1109" s="466">
        <f>K1109</f>
        <v>148.98</v>
      </c>
      <c r="M1109" s="254">
        <v>1063.03</v>
      </c>
      <c r="N1109" s="254">
        <v>1063.03</v>
      </c>
      <c r="O1109" s="254">
        <v>148.98</v>
      </c>
      <c r="P1109" s="115">
        <v>1</v>
      </c>
      <c r="Q1109" s="116"/>
      <c r="R1109" s="116"/>
      <c r="S1109" s="162"/>
    </row>
    <row r="1110" spans="1:19" ht="21">
      <c r="A1110" s="167"/>
      <c r="B1110" s="168"/>
      <c r="C1110" s="168"/>
      <c r="D1110" s="168"/>
      <c r="E1110" s="168"/>
      <c r="F1110" s="169"/>
      <c r="G1110" s="111"/>
      <c r="H1110" s="137"/>
      <c r="I1110" s="168"/>
      <c r="J1110" s="168"/>
      <c r="K1110" s="170"/>
      <c r="L1110" s="170"/>
      <c r="M1110" s="168"/>
      <c r="N1110" s="168"/>
      <c r="O1110" s="168"/>
      <c r="P1110" s="133"/>
      <c r="Q1110" s="133"/>
      <c r="R1110" s="133"/>
      <c r="S1110" s="162"/>
    </row>
    <row r="1111" spans="1:19" ht="147">
      <c r="A1111" s="222">
        <v>3</v>
      </c>
      <c r="B1111" s="254" t="s">
        <v>1487</v>
      </c>
      <c r="C1111" s="254" t="s">
        <v>1488</v>
      </c>
      <c r="D1111" s="254" t="s">
        <v>2311</v>
      </c>
      <c r="E1111" s="254">
        <v>20</v>
      </c>
      <c r="F1111" s="254" t="s">
        <v>1923</v>
      </c>
      <c r="G1111" s="254"/>
      <c r="H1111" s="254"/>
      <c r="I1111" s="254" t="s">
        <v>1389</v>
      </c>
      <c r="J1111" s="254" t="s">
        <v>147</v>
      </c>
      <c r="K1111" s="254">
        <v>888.88</v>
      </c>
      <c r="L1111" s="466">
        <f>K1111</f>
        <v>888.88</v>
      </c>
      <c r="M1111" s="254">
        <v>2126.06</v>
      </c>
      <c r="N1111" s="254">
        <v>2126.06</v>
      </c>
      <c r="O1111" s="254">
        <v>888.88</v>
      </c>
      <c r="P1111" s="115">
        <v>1</v>
      </c>
      <c r="Q1111" s="116"/>
      <c r="R1111" s="116"/>
      <c r="S1111" s="162"/>
    </row>
    <row r="1112" spans="1:19" ht="21">
      <c r="A1112" s="167"/>
      <c r="B1112" s="168"/>
      <c r="C1112" s="168"/>
      <c r="D1112" s="168"/>
      <c r="E1112" s="168"/>
      <c r="F1112" s="169"/>
      <c r="G1112" s="341"/>
      <c r="H1112" s="341"/>
      <c r="I1112" s="168"/>
      <c r="J1112" s="168"/>
      <c r="K1112" s="170"/>
      <c r="L1112" s="170"/>
      <c r="M1112" s="168"/>
      <c r="N1112" s="168"/>
      <c r="O1112" s="168"/>
      <c r="P1112" s="133"/>
      <c r="Q1112" s="133"/>
      <c r="R1112" s="133"/>
      <c r="S1112" s="162"/>
    </row>
    <row r="1113" spans="1:19" ht="168">
      <c r="A1113" s="226">
        <v>4</v>
      </c>
      <c r="B1113" s="101" t="s">
        <v>1489</v>
      </c>
      <c r="C1113" s="101" t="s">
        <v>1490</v>
      </c>
      <c r="D1113" s="101" t="s">
        <v>2637</v>
      </c>
      <c r="E1113" s="101">
        <v>350</v>
      </c>
      <c r="F1113" s="90" t="s">
        <v>1688</v>
      </c>
      <c r="G1113" s="96" t="s">
        <v>1163</v>
      </c>
      <c r="H1113" s="101">
        <v>1</v>
      </c>
      <c r="I1113" s="90" t="s">
        <v>2434</v>
      </c>
      <c r="J1113" s="90" t="s">
        <v>1124</v>
      </c>
      <c r="K1113" s="101">
        <v>29.7</v>
      </c>
      <c r="L1113" s="277">
        <v>24.75</v>
      </c>
      <c r="M1113" s="278">
        <v>39.1</v>
      </c>
      <c r="N1113" s="101">
        <v>39.1</v>
      </c>
      <c r="O1113" s="410">
        <v>29.7</v>
      </c>
      <c r="P1113" s="94">
        <v>1</v>
      </c>
      <c r="Q1113" s="94"/>
      <c r="R1113" s="94"/>
      <c r="S1113" s="162"/>
    </row>
    <row r="1114" spans="1:19" ht="21">
      <c r="A1114" s="225"/>
      <c r="B1114" s="137"/>
      <c r="C1114" s="137"/>
      <c r="D1114" s="137"/>
      <c r="E1114" s="137"/>
      <c r="F1114" s="111"/>
      <c r="G1114" s="111"/>
      <c r="H1114" s="137"/>
      <c r="I1114" s="111"/>
      <c r="J1114" s="111"/>
      <c r="K1114" s="137"/>
      <c r="L1114" s="273"/>
      <c r="M1114" s="274"/>
      <c r="N1114" s="137"/>
      <c r="O1114" s="137"/>
      <c r="P1114" s="133"/>
      <c r="Q1114" s="133"/>
      <c r="R1114" s="133"/>
      <c r="S1114" s="162"/>
    </row>
    <row r="1115" spans="1:19" ht="84">
      <c r="A1115" s="222">
        <v>6</v>
      </c>
      <c r="B1115" s="254" t="s">
        <v>1489</v>
      </c>
      <c r="C1115" s="254" t="s">
        <v>1491</v>
      </c>
      <c r="D1115" s="254" t="s">
        <v>1492</v>
      </c>
      <c r="E1115" s="254">
        <v>80</v>
      </c>
      <c r="F1115" s="254" t="s">
        <v>1925</v>
      </c>
      <c r="G1115" s="254"/>
      <c r="H1115" s="254"/>
      <c r="I1115" s="254" t="s">
        <v>643</v>
      </c>
      <c r="J1115" s="254" t="s">
        <v>147</v>
      </c>
      <c r="K1115" s="423">
        <v>75.6</v>
      </c>
      <c r="L1115" s="466">
        <f>K1115/120</f>
        <v>0.63</v>
      </c>
      <c r="M1115" s="254">
        <v>92.58</v>
      </c>
      <c r="N1115" s="254">
        <v>92.58</v>
      </c>
      <c r="O1115" s="423">
        <v>75.6</v>
      </c>
      <c r="P1115" s="115">
        <v>1</v>
      </c>
      <c r="Q1115" s="116"/>
      <c r="R1115" s="116"/>
      <c r="S1115" s="162"/>
    </row>
    <row r="1116" spans="1:19" ht="21">
      <c r="A1116" s="225"/>
      <c r="B1116" s="137"/>
      <c r="C1116" s="137"/>
      <c r="D1116" s="137"/>
      <c r="E1116" s="137"/>
      <c r="F1116" s="111"/>
      <c r="G1116" s="111"/>
      <c r="H1116" s="137"/>
      <c r="I1116" s="111"/>
      <c r="J1116" s="111"/>
      <c r="K1116" s="137"/>
      <c r="L1116" s="273"/>
      <c r="M1116" s="274"/>
      <c r="N1116" s="137"/>
      <c r="O1116" s="137"/>
      <c r="P1116" s="133"/>
      <c r="Q1116" s="133"/>
      <c r="R1116" s="133"/>
      <c r="S1116" s="162"/>
    </row>
    <row r="1117" spans="1:19" ht="84">
      <c r="A1117" s="222">
        <v>7</v>
      </c>
      <c r="B1117" s="483" t="s">
        <v>1489</v>
      </c>
      <c r="C1117" s="172" t="s">
        <v>275</v>
      </c>
      <c r="D1117" s="172" t="s">
        <v>276</v>
      </c>
      <c r="E1117" s="254">
        <v>12</v>
      </c>
      <c r="F1117" s="254" t="s">
        <v>2599</v>
      </c>
      <c r="G1117" s="254"/>
      <c r="H1117" s="254"/>
      <c r="I1117" s="254" t="s">
        <v>2534</v>
      </c>
      <c r="J1117" s="254" t="s">
        <v>147</v>
      </c>
      <c r="K1117" s="423">
        <v>737.1</v>
      </c>
      <c r="L1117" s="466">
        <f>K1117/126</f>
        <v>5.8500000000000005</v>
      </c>
      <c r="M1117" s="254">
        <v>737.53</v>
      </c>
      <c r="N1117" s="254">
        <v>737.53</v>
      </c>
      <c r="O1117" s="423">
        <v>737.1</v>
      </c>
      <c r="P1117" s="115">
        <v>1</v>
      </c>
      <c r="Q1117" s="116"/>
      <c r="R1117" s="116"/>
      <c r="S1117" s="162"/>
    </row>
    <row r="1118" spans="1:19" ht="21">
      <c r="A1118" s="225"/>
      <c r="B1118" s="484"/>
      <c r="C1118" s="201"/>
      <c r="D1118" s="201"/>
      <c r="E1118" s="137"/>
      <c r="F1118" s="137"/>
      <c r="G1118" s="137"/>
      <c r="H1118" s="137"/>
      <c r="I1118" s="137"/>
      <c r="J1118" s="137"/>
      <c r="K1118" s="485"/>
      <c r="L1118" s="486"/>
      <c r="M1118" s="137"/>
      <c r="N1118" s="137"/>
      <c r="O1118" s="137"/>
      <c r="P1118" s="133"/>
      <c r="Q1118" s="133"/>
      <c r="R1118" s="133"/>
      <c r="S1118" s="162"/>
    </row>
    <row r="1119" spans="1:19" ht="84">
      <c r="A1119" s="222">
        <v>8</v>
      </c>
      <c r="B1119" s="483" t="s">
        <v>1489</v>
      </c>
      <c r="C1119" s="172" t="s">
        <v>275</v>
      </c>
      <c r="D1119" s="172" t="s">
        <v>277</v>
      </c>
      <c r="E1119" s="254">
        <v>12</v>
      </c>
      <c r="F1119" s="254" t="s">
        <v>2600</v>
      </c>
      <c r="G1119" s="254"/>
      <c r="H1119" s="254"/>
      <c r="I1119" s="254" t="s">
        <v>2534</v>
      </c>
      <c r="J1119" s="254" t="s">
        <v>147</v>
      </c>
      <c r="K1119" s="423">
        <v>649.32</v>
      </c>
      <c r="L1119" s="466">
        <f>K1119/84</f>
        <v>7.73</v>
      </c>
      <c r="M1119" s="423">
        <v>649.9</v>
      </c>
      <c r="N1119" s="423">
        <v>649.9</v>
      </c>
      <c r="O1119" s="423">
        <v>649.32</v>
      </c>
      <c r="P1119" s="115">
        <v>1</v>
      </c>
      <c r="Q1119" s="116"/>
      <c r="R1119" s="116"/>
      <c r="S1119" s="162"/>
    </row>
    <row r="1120" spans="1:19" ht="21">
      <c r="A1120" s="225"/>
      <c r="B1120" s="484"/>
      <c r="C1120" s="201"/>
      <c r="D1120" s="201"/>
      <c r="E1120" s="137"/>
      <c r="F1120" s="137"/>
      <c r="G1120" s="137"/>
      <c r="H1120" s="137"/>
      <c r="I1120" s="137"/>
      <c r="J1120" s="137"/>
      <c r="K1120" s="485"/>
      <c r="L1120" s="486"/>
      <c r="M1120" s="485"/>
      <c r="N1120" s="485"/>
      <c r="O1120" s="485"/>
      <c r="P1120" s="133"/>
      <c r="Q1120" s="133"/>
      <c r="R1120" s="133"/>
      <c r="S1120" s="162"/>
    </row>
    <row r="1121" spans="1:19" ht="84">
      <c r="A1121" s="222">
        <v>11</v>
      </c>
      <c r="B1121" s="254" t="s">
        <v>1493</v>
      </c>
      <c r="C1121" s="254" t="s">
        <v>1070</v>
      </c>
      <c r="D1121" s="254" t="s">
        <v>1071</v>
      </c>
      <c r="E1121" s="254">
        <v>300</v>
      </c>
      <c r="F1121" s="254" t="s">
        <v>1015</v>
      </c>
      <c r="G1121" s="254"/>
      <c r="H1121" s="254"/>
      <c r="I1121" s="254" t="s">
        <v>1729</v>
      </c>
      <c r="J1121" s="254" t="s">
        <v>1724</v>
      </c>
      <c r="K1121" s="403">
        <v>55.28</v>
      </c>
      <c r="L1121" s="404">
        <v>55.28</v>
      </c>
      <c r="M1121" s="403">
        <v>62.39</v>
      </c>
      <c r="N1121" s="403">
        <v>62.39</v>
      </c>
      <c r="O1121" s="403">
        <v>55.28</v>
      </c>
      <c r="P1121" s="115">
        <v>1</v>
      </c>
      <c r="Q1121" s="116"/>
      <c r="R1121" s="116"/>
      <c r="S1121" s="162"/>
    </row>
    <row r="1122" spans="1:19" ht="21">
      <c r="A1122" s="225"/>
      <c r="B1122" s="137"/>
      <c r="C1122" s="137"/>
      <c r="D1122" s="137"/>
      <c r="E1122" s="137"/>
      <c r="F1122" s="137"/>
      <c r="G1122" s="137"/>
      <c r="H1122" s="137"/>
      <c r="I1122" s="137"/>
      <c r="J1122" s="137"/>
      <c r="K1122" s="485"/>
      <c r="L1122" s="486"/>
      <c r="M1122" s="137"/>
      <c r="N1122" s="137"/>
      <c r="O1122" s="137"/>
      <c r="P1122" s="133"/>
      <c r="Q1122" s="133"/>
      <c r="R1122" s="133"/>
      <c r="S1122" s="162"/>
    </row>
    <row r="1123" spans="1:19" ht="84">
      <c r="A1123" s="233">
        <v>12</v>
      </c>
      <c r="B1123" s="365" t="s">
        <v>1496</v>
      </c>
      <c r="C1123" s="365" t="s">
        <v>1497</v>
      </c>
      <c r="D1123" s="365" t="s">
        <v>2296</v>
      </c>
      <c r="E1123" s="365">
        <v>800</v>
      </c>
      <c r="F1123" s="365" t="s">
        <v>565</v>
      </c>
      <c r="G1123" s="365"/>
      <c r="H1123" s="365"/>
      <c r="I1123" s="365" t="s">
        <v>2019</v>
      </c>
      <c r="J1123" s="365" t="s">
        <v>566</v>
      </c>
      <c r="K1123" s="487">
        <v>64.86</v>
      </c>
      <c r="L1123" s="487">
        <v>64.86</v>
      </c>
      <c r="M1123" s="487">
        <v>64.86</v>
      </c>
      <c r="N1123" s="488">
        <v>64.86</v>
      </c>
      <c r="O1123" s="488">
        <v>64.86</v>
      </c>
      <c r="P1123" s="202">
        <v>1</v>
      </c>
      <c r="Q1123" s="203"/>
      <c r="R1123" s="203"/>
      <c r="S1123" s="162"/>
    </row>
    <row r="1124" spans="1:19" ht="21">
      <c r="A1124" s="225"/>
      <c r="B1124" s="137"/>
      <c r="C1124" s="137"/>
      <c r="D1124" s="137"/>
      <c r="E1124" s="137"/>
      <c r="F1124" s="137"/>
      <c r="G1124" s="137"/>
      <c r="H1124" s="137"/>
      <c r="I1124" s="137"/>
      <c r="J1124" s="137"/>
      <c r="K1124" s="489"/>
      <c r="L1124" s="489"/>
      <c r="M1124" s="489"/>
      <c r="N1124" s="489"/>
      <c r="O1124" s="489"/>
      <c r="P1124" s="133"/>
      <c r="Q1124" s="133"/>
      <c r="R1124" s="133"/>
      <c r="S1124" s="162"/>
    </row>
    <row r="1125" spans="1:19" ht="147">
      <c r="A1125" s="222">
        <v>14</v>
      </c>
      <c r="B1125" s="254" t="s">
        <v>1498</v>
      </c>
      <c r="C1125" s="254" t="s">
        <v>1499</v>
      </c>
      <c r="D1125" s="254" t="s">
        <v>2300</v>
      </c>
      <c r="E1125" s="254">
        <v>1000</v>
      </c>
      <c r="F1125" s="254" t="s">
        <v>2602</v>
      </c>
      <c r="G1125" s="254"/>
      <c r="H1125" s="254"/>
      <c r="I1125" s="254" t="s">
        <v>1389</v>
      </c>
      <c r="J1125" s="254" t="s">
        <v>147</v>
      </c>
      <c r="K1125" s="254">
        <v>18.56</v>
      </c>
      <c r="L1125" s="466">
        <f>K1125</f>
        <v>18.56</v>
      </c>
      <c r="M1125" s="254">
        <v>22.02</v>
      </c>
      <c r="N1125" s="254">
        <v>22.02</v>
      </c>
      <c r="O1125" s="254">
        <v>18.56</v>
      </c>
      <c r="P1125" s="115">
        <v>1</v>
      </c>
      <c r="Q1125" s="116"/>
      <c r="R1125" s="116"/>
      <c r="S1125" s="162"/>
    </row>
    <row r="1126" spans="1:19" ht="21">
      <c r="A1126" s="225"/>
      <c r="B1126" s="137"/>
      <c r="C1126" s="137"/>
      <c r="D1126" s="137"/>
      <c r="E1126" s="137"/>
      <c r="F1126" s="111"/>
      <c r="G1126" s="111"/>
      <c r="H1126" s="137"/>
      <c r="I1126" s="111"/>
      <c r="J1126" s="111"/>
      <c r="K1126" s="137"/>
      <c r="L1126" s="273"/>
      <c r="M1126" s="274"/>
      <c r="N1126" s="137"/>
      <c r="O1126" s="137"/>
      <c r="P1126" s="133"/>
      <c r="Q1126" s="133"/>
      <c r="R1126" s="133"/>
      <c r="S1126" s="162"/>
    </row>
    <row r="1127" spans="1:19" ht="168">
      <c r="A1127" s="226">
        <v>15</v>
      </c>
      <c r="B1127" s="101" t="s">
        <v>1498</v>
      </c>
      <c r="C1127" s="101" t="s">
        <v>1499</v>
      </c>
      <c r="D1127" s="101" t="s">
        <v>2297</v>
      </c>
      <c r="E1127" s="101">
        <v>150</v>
      </c>
      <c r="F1127" s="90" t="s">
        <v>1691</v>
      </c>
      <c r="G1127" s="96" t="s">
        <v>1163</v>
      </c>
      <c r="H1127" s="101">
        <v>1</v>
      </c>
      <c r="I1127" s="90" t="s">
        <v>2434</v>
      </c>
      <c r="J1127" s="90" t="s">
        <v>1124</v>
      </c>
      <c r="K1127" s="101">
        <v>55.44</v>
      </c>
      <c r="L1127" s="277">
        <v>46.2</v>
      </c>
      <c r="M1127" s="278">
        <v>66.05</v>
      </c>
      <c r="N1127" s="101">
        <v>66.05</v>
      </c>
      <c r="O1127" s="101">
        <v>55.44</v>
      </c>
      <c r="P1127" s="115">
        <v>1</v>
      </c>
      <c r="Q1127" s="116"/>
      <c r="R1127" s="116"/>
      <c r="S1127" s="162"/>
    </row>
    <row r="1128" spans="1:19" ht="21">
      <c r="A1128" s="225"/>
      <c r="B1128" s="137"/>
      <c r="C1128" s="137"/>
      <c r="D1128" s="137"/>
      <c r="E1128" s="137"/>
      <c r="F1128" s="111"/>
      <c r="G1128" s="111"/>
      <c r="H1128" s="137"/>
      <c r="I1128" s="111"/>
      <c r="J1128" s="111"/>
      <c r="K1128" s="137"/>
      <c r="L1128" s="273"/>
      <c r="M1128" s="274"/>
      <c r="N1128" s="137"/>
      <c r="O1128" s="137"/>
      <c r="P1128" s="133"/>
      <c r="Q1128" s="133"/>
      <c r="R1128" s="133"/>
      <c r="S1128" s="162"/>
    </row>
    <row r="1129" spans="1:19" ht="168">
      <c r="A1129" s="222">
        <v>16</v>
      </c>
      <c r="B1129" s="254" t="s">
        <v>1498</v>
      </c>
      <c r="C1129" s="254" t="s">
        <v>1500</v>
      </c>
      <c r="D1129" s="254" t="s">
        <v>78</v>
      </c>
      <c r="E1129" s="254">
        <v>100</v>
      </c>
      <c r="F1129" s="90" t="s">
        <v>1692</v>
      </c>
      <c r="G1129" s="96" t="s">
        <v>1163</v>
      </c>
      <c r="H1129" s="101">
        <v>1</v>
      </c>
      <c r="I1129" s="90" t="s">
        <v>2434</v>
      </c>
      <c r="J1129" s="90" t="s">
        <v>1124</v>
      </c>
      <c r="K1129" s="101">
        <v>19.5</v>
      </c>
      <c r="L1129" s="277">
        <v>16.25</v>
      </c>
      <c r="M1129" s="278">
        <v>19.5</v>
      </c>
      <c r="N1129" s="101">
        <v>19.5</v>
      </c>
      <c r="O1129" s="410">
        <v>19.5</v>
      </c>
      <c r="P1129" s="115">
        <v>1</v>
      </c>
      <c r="Q1129" s="116"/>
      <c r="R1129" s="116"/>
      <c r="S1129" s="162"/>
    </row>
    <row r="1130" spans="1:19" ht="21">
      <c r="A1130" s="225"/>
      <c r="B1130" s="137"/>
      <c r="C1130" s="137"/>
      <c r="D1130" s="137"/>
      <c r="E1130" s="137"/>
      <c r="F1130" s="111"/>
      <c r="G1130" s="111"/>
      <c r="H1130" s="137"/>
      <c r="I1130" s="111"/>
      <c r="J1130" s="111"/>
      <c r="K1130" s="137"/>
      <c r="L1130" s="273"/>
      <c r="M1130" s="274"/>
      <c r="N1130" s="137"/>
      <c r="O1130" s="137"/>
      <c r="P1130" s="133"/>
      <c r="Q1130" s="133"/>
      <c r="R1130" s="133"/>
      <c r="S1130" s="162"/>
    </row>
    <row r="1131" spans="1:19" ht="147">
      <c r="A1131" s="222">
        <v>17</v>
      </c>
      <c r="B1131" s="254" t="s">
        <v>1498</v>
      </c>
      <c r="C1131" s="254" t="s">
        <v>1500</v>
      </c>
      <c r="D1131" s="254" t="s">
        <v>79</v>
      </c>
      <c r="E1131" s="254">
        <v>250</v>
      </c>
      <c r="F1131" s="254" t="s">
        <v>2604</v>
      </c>
      <c r="G1131" s="254"/>
      <c r="H1131" s="254"/>
      <c r="I1131" s="254" t="s">
        <v>1389</v>
      </c>
      <c r="J1131" s="254" t="s">
        <v>147</v>
      </c>
      <c r="K1131" s="254">
        <v>49.68</v>
      </c>
      <c r="L1131" s="466">
        <f>K1131</f>
        <v>49.68</v>
      </c>
      <c r="M1131" s="423">
        <v>78</v>
      </c>
      <c r="N1131" s="423">
        <v>78</v>
      </c>
      <c r="O1131" s="423">
        <v>49.68</v>
      </c>
      <c r="P1131" s="115">
        <v>1</v>
      </c>
      <c r="Q1131" s="116"/>
      <c r="R1131" s="116"/>
      <c r="S1131" s="162"/>
    </row>
    <row r="1132" spans="1:19" ht="21">
      <c r="A1132" s="167"/>
      <c r="B1132" s="168"/>
      <c r="C1132" s="168"/>
      <c r="D1132" s="168"/>
      <c r="E1132" s="168"/>
      <c r="F1132" s="169"/>
      <c r="G1132" s="111"/>
      <c r="H1132" s="137"/>
      <c r="I1132" s="168"/>
      <c r="J1132" s="168"/>
      <c r="K1132" s="168"/>
      <c r="L1132" s="168"/>
      <c r="M1132" s="204"/>
      <c r="N1132" s="204"/>
      <c r="O1132" s="204"/>
      <c r="P1132" s="133"/>
      <c r="Q1132" s="133"/>
      <c r="R1132" s="133"/>
      <c r="S1132" s="162"/>
    </row>
    <row r="1133" spans="1:19" ht="81">
      <c r="A1133" s="236">
        <v>18</v>
      </c>
      <c r="B1133" s="424" t="s">
        <v>1498</v>
      </c>
      <c r="C1133" s="424" t="s">
        <v>1500</v>
      </c>
      <c r="D1133" s="424" t="s">
        <v>265</v>
      </c>
      <c r="E1133" s="424">
        <v>50</v>
      </c>
      <c r="F1133" s="425" t="s">
        <v>385</v>
      </c>
      <c r="G1133" s="425"/>
      <c r="H1133" s="425"/>
      <c r="I1133" s="426" t="s">
        <v>178</v>
      </c>
      <c r="J1133" s="425" t="s">
        <v>179</v>
      </c>
      <c r="K1133" s="427">
        <v>61.25</v>
      </c>
      <c r="L1133" s="428">
        <v>61.25</v>
      </c>
      <c r="M1133" s="427">
        <v>156</v>
      </c>
      <c r="N1133" s="427">
        <v>156</v>
      </c>
      <c r="O1133" s="432">
        <v>61.25</v>
      </c>
      <c r="P1133" s="205">
        <v>1</v>
      </c>
      <c r="Q1133" s="206"/>
      <c r="R1133" s="206"/>
      <c r="S1133" s="162"/>
    </row>
    <row r="1134" spans="1:19" ht="21">
      <c r="A1134" s="237"/>
      <c r="B1134" s="431"/>
      <c r="C1134" s="431"/>
      <c r="D1134" s="431"/>
      <c r="E1134" s="431"/>
      <c r="F1134" s="341"/>
      <c r="G1134" s="341"/>
      <c r="H1134" s="341"/>
      <c r="I1134" s="372"/>
      <c r="J1134" s="341"/>
      <c r="K1134" s="373"/>
      <c r="L1134" s="374"/>
      <c r="M1134" s="373"/>
      <c r="N1134" s="373"/>
      <c r="O1134" s="373"/>
      <c r="P1134" s="133"/>
      <c r="Q1134" s="133"/>
      <c r="R1134" s="133"/>
      <c r="S1134" s="162"/>
    </row>
    <row r="1135" spans="1:19" ht="210">
      <c r="A1135" s="226">
        <v>19</v>
      </c>
      <c r="B1135" s="101" t="s">
        <v>1498</v>
      </c>
      <c r="C1135" s="276" t="s">
        <v>76</v>
      </c>
      <c r="D1135" s="276" t="s">
        <v>77</v>
      </c>
      <c r="E1135" s="276">
        <v>20</v>
      </c>
      <c r="F1135" s="90" t="s">
        <v>1694</v>
      </c>
      <c r="G1135" s="96" t="s">
        <v>1695</v>
      </c>
      <c r="H1135" s="276">
        <v>1</v>
      </c>
      <c r="I1135" s="90" t="s">
        <v>1696</v>
      </c>
      <c r="J1135" s="90" t="s">
        <v>1124</v>
      </c>
      <c r="K1135" s="276">
        <v>7482</v>
      </c>
      <c r="L1135" s="277">
        <v>6235</v>
      </c>
      <c r="M1135" s="278">
        <v>7493.05</v>
      </c>
      <c r="N1135" s="276">
        <v>7493.05</v>
      </c>
      <c r="O1135" s="278">
        <v>7482</v>
      </c>
      <c r="P1135" s="174">
        <v>1</v>
      </c>
      <c r="Q1135" s="122"/>
      <c r="R1135" s="122"/>
      <c r="S1135" s="162"/>
    </row>
    <row r="1136" spans="1:19" ht="21">
      <c r="A1136" s="225"/>
      <c r="B1136" s="137"/>
      <c r="C1136" s="272"/>
      <c r="D1136" s="272"/>
      <c r="E1136" s="272"/>
      <c r="F1136" s="111"/>
      <c r="G1136" s="111"/>
      <c r="H1136" s="272"/>
      <c r="I1136" s="111"/>
      <c r="J1136" s="111"/>
      <c r="K1136" s="272"/>
      <c r="L1136" s="273"/>
      <c r="M1136" s="274"/>
      <c r="N1136" s="272"/>
      <c r="O1136" s="272"/>
      <c r="P1136" s="128"/>
      <c r="Q1136" s="128"/>
      <c r="R1136" s="128"/>
      <c r="S1136" s="150"/>
    </row>
    <row r="1137" spans="1:19" ht="105">
      <c r="A1137" s="222">
        <v>20</v>
      </c>
      <c r="B1137" s="254" t="s">
        <v>1501</v>
      </c>
      <c r="C1137" s="254" t="s">
        <v>1502</v>
      </c>
      <c r="D1137" s="254" t="s">
        <v>2301</v>
      </c>
      <c r="E1137" s="254">
        <v>500</v>
      </c>
      <c r="F1137" s="254" t="s">
        <v>2608</v>
      </c>
      <c r="G1137" s="254"/>
      <c r="H1137" s="254"/>
      <c r="I1137" s="254" t="s">
        <v>157</v>
      </c>
      <c r="J1137" s="279" t="s">
        <v>147</v>
      </c>
      <c r="K1137" s="423">
        <v>37.4</v>
      </c>
      <c r="L1137" s="466">
        <f>K1137</f>
        <v>37.4</v>
      </c>
      <c r="M1137" s="254">
        <v>43.33</v>
      </c>
      <c r="N1137" s="254">
        <v>43.33</v>
      </c>
      <c r="O1137" s="423">
        <v>37.4</v>
      </c>
      <c r="P1137" s="115">
        <v>1</v>
      </c>
      <c r="Q1137" s="116"/>
      <c r="R1137" s="116"/>
      <c r="S1137" s="150"/>
    </row>
    <row r="1138" spans="1:19" ht="21">
      <c r="A1138" s="167"/>
      <c r="B1138" s="168"/>
      <c r="C1138" s="168"/>
      <c r="D1138" s="168"/>
      <c r="E1138" s="168"/>
      <c r="F1138" s="168"/>
      <c r="G1138" s="341"/>
      <c r="H1138" s="341"/>
      <c r="I1138" s="168"/>
      <c r="J1138" s="168"/>
      <c r="K1138" s="168"/>
      <c r="L1138" s="168"/>
      <c r="M1138" s="168"/>
      <c r="N1138" s="168"/>
      <c r="O1138" s="168"/>
      <c r="P1138" s="133"/>
      <c r="Q1138" s="133"/>
      <c r="R1138" s="133"/>
      <c r="S1138" s="162"/>
    </row>
    <row r="1139" spans="1:19" ht="105">
      <c r="A1139" s="222">
        <v>21</v>
      </c>
      <c r="B1139" s="254" t="s">
        <v>1501</v>
      </c>
      <c r="C1139" s="254" t="s">
        <v>1502</v>
      </c>
      <c r="D1139" s="254" t="s">
        <v>278</v>
      </c>
      <c r="E1139" s="254">
        <v>500</v>
      </c>
      <c r="F1139" s="254" t="s">
        <v>2609</v>
      </c>
      <c r="G1139" s="254"/>
      <c r="H1139" s="254"/>
      <c r="I1139" s="254" t="s">
        <v>2019</v>
      </c>
      <c r="J1139" s="279" t="s">
        <v>147</v>
      </c>
      <c r="K1139" s="423">
        <v>74.8</v>
      </c>
      <c r="L1139" s="466">
        <f>K1139</f>
        <v>74.8</v>
      </c>
      <c r="M1139" s="254">
        <v>86.66</v>
      </c>
      <c r="N1139" s="254">
        <v>86.66</v>
      </c>
      <c r="O1139" s="423">
        <v>74.8</v>
      </c>
      <c r="P1139" s="115">
        <v>1</v>
      </c>
      <c r="Q1139" s="116"/>
      <c r="R1139" s="116"/>
      <c r="S1139" s="162"/>
    </row>
    <row r="1140" spans="1:19" ht="21">
      <c r="A1140" s="167"/>
      <c r="B1140" s="168"/>
      <c r="C1140" s="168"/>
      <c r="D1140" s="168"/>
      <c r="E1140" s="168"/>
      <c r="F1140" s="168"/>
      <c r="G1140" s="137"/>
      <c r="H1140" s="137"/>
      <c r="I1140" s="168"/>
      <c r="J1140" s="168"/>
      <c r="K1140" s="168"/>
      <c r="L1140" s="168"/>
      <c r="M1140" s="168"/>
      <c r="N1140" s="168"/>
      <c r="O1140" s="168"/>
      <c r="P1140" s="133"/>
      <c r="Q1140" s="133"/>
      <c r="R1140" s="133"/>
      <c r="S1140" s="162"/>
    </row>
    <row r="1141" spans="1:19" ht="357">
      <c r="A1141" s="163">
        <v>22</v>
      </c>
      <c r="B1141" s="164" t="s">
        <v>1501</v>
      </c>
      <c r="C1141" s="175" t="s">
        <v>2665</v>
      </c>
      <c r="D1141" s="175" t="s">
        <v>2666</v>
      </c>
      <c r="E1141" s="164">
        <v>20</v>
      </c>
      <c r="F1141" s="164" t="s">
        <v>2870</v>
      </c>
      <c r="G1141" s="96"/>
      <c r="H1141" s="101"/>
      <c r="I1141" s="164" t="s">
        <v>2871</v>
      </c>
      <c r="J1141" s="164" t="s">
        <v>578</v>
      </c>
      <c r="K1141" s="164">
        <v>1763.42</v>
      </c>
      <c r="L1141" s="164">
        <v>881.71</v>
      </c>
      <c r="M1141" s="164">
        <v>2062.01</v>
      </c>
      <c r="N1141" s="164">
        <v>2062.01</v>
      </c>
      <c r="O1141" s="164">
        <v>1763.42</v>
      </c>
      <c r="P1141" s="115">
        <v>1</v>
      </c>
      <c r="Q1141" s="116"/>
      <c r="R1141" s="116"/>
      <c r="S1141" s="162"/>
    </row>
    <row r="1142" spans="1:19" ht="21">
      <c r="A1142" s="167"/>
      <c r="B1142" s="168"/>
      <c r="C1142" s="207"/>
      <c r="D1142" s="207"/>
      <c r="E1142" s="168"/>
      <c r="F1142" s="168"/>
      <c r="G1142" s="111"/>
      <c r="H1142" s="137"/>
      <c r="I1142" s="168"/>
      <c r="J1142" s="168"/>
      <c r="K1142" s="168"/>
      <c r="L1142" s="168"/>
      <c r="M1142" s="168"/>
      <c r="N1142" s="168"/>
      <c r="O1142" s="168"/>
      <c r="P1142" s="133"/>
      <c r="Q1142" s="133"/>
      <c r="R1142" s="133"/>
      <c r="S1142" s="162"/>
    </row>
    <row r="1143" spans="1:19" ht="168">
      <c r="A1143" s="222">
        <v>23</v>
      </c>
      <c r="B1143" s="254" t="s">
        <v>1503</v>
      </c>
      <c r="C1143" s="254" t="s">
        <v>1504</v>
      </c>
      <c r="D1143" s="254" t="s">
        <v>2302</v>
      </c>
      <c r="E1143" s="254">
        <v>550</v>
      </c>
      <c r="F1143" s="90" t="s">
        <v>1700</v>
      </c>
      <c r="G1143" s="96" t="s">
        <v>1163</v>
      </c>
      <c r="H1143" s="101">
        <v>1</v>
      </c>
      <c r="I1143" s="90" t="s">
        <v>2434</v>
      </c>
      <c r="J1143" s="90" t="s">
        <v>1124</v>
      </c>
      <c r="K1143" s="101">
        <v>10.68</v>
      </c>
      <c r="L1143" s="277">
        <v>8.9</v>
      </c>
      <c r="M1143" s="278">
        <v>10.72</v>
      </c>
      <c r="N1143" s="101">
        <v>10.72</v>
      </c>
      <c r="O1143" s="101">
        <v>10.68</v>
      </c>
      <c r="P1143" s="115">
        <v>1</v>
      </c>
      <c r="Q1143" s="116"/>
      <c r="R1143" s="116"/>
      <c r="S1143" s="162"/>
    </row>
    <row r="1144" spans="1:19" ht="21">
      <c r="A1144" s="225"/>
      <c r="B1144" s="137"/>
      <c r="C1144" s="137"/>
      <c r="D1144" s="137"/>
      <c r="E1144" s="137"/>
      <c r="F1144" s="111"/>
      <c r="G1144" s="111"/>
      <c r="H1144" s="137"/>
      <c r="I1144" s="111"/>
      <c r="J1144" s="111"/>
      <c r="K1144" s="137"/>
      <c r="L1144" s="273"/>
      <c r="M1144" s="274"/>
      <c r="N1144" s="137"/>
      <c r="O1144" s="137"/>
      <c r="P1144" s="133"/>
      <c r="Q1144" s="133"/>
      <c r="R1144" s="133"/>
      <c r="S1144" s="162"/>
    </row>
    <row r="1145" spans="1:19" ht="84">
      <c r="A1145" s="222">
        <v>24</v>
      </c>
      <c r="B1145" s="254" t="s">
        <v>1503</v>
      </c>
      <c r="C1145" s="254" t="s">
        <v>1505</v>
      </c>
      <c r="D1145" s="254" t="s">
        <v>1506</v>
      </c>
      <c r="E1145" s="254">
        <v>1200</v>
      </c>
      <c r="F1145" s="254" t="s">
        <v>1022</v>
      </c>
      <c r="G1145" s="254"/>
      <c r="H1145" s="254"/>
      <c r="I1145" s="254" t="s">
        <v>1723</v>
      </c>
      <c r="J1145" s="254" t="s">
        <v>1724</v>
      </c>
      <c r="K1145" s="403">
        <v>18.52</v>
      </c>
      <c r="L1145" s="404">
        <v>18.52</v>
      </c>
      <c r="M1145" s="403">
        <v>22.39</v>
      </c>
      <c r="N1145" s="403">
        <v>22.39</v>
      </c>
      <c r="O1145" s="403">
        <v>18.52</v>
      </c>
      <c r="P1145" s="115">
        <v>1</v>
      </c>
      <c r="Q1145" s="116"/>
      <c r="R1145" s="116"/>
      <c r="S1145" s="162"/>
    </row>
    <row r="1146" spans="1:19" ht="21">
      <c r="A1146" s="167"/>
      <c r="B1146" s="168"/>
      <c r="C1146" s="168"/>
      <c r="D1146" s="168"/>
      <c r="E1146" s="168"/>
      <c r="F1146" s="168"/>
      <c r="G1146" s="111"/>
      <c r="H1146" s="137"/>
      <c r="I1146" s="168"/>
      <c r="J1146" s="168"/>
      <c r="K1146" s="168"/>
      <c r="L1146" s="168"/>
      <c r="M1146" s="168"/>
      <c r="N1146" s="168"/>
      <c r="O1146" s="168"/>
      <c r="P1146" s="133"/>
      <c r="Q1146" s="133"/>
      <c r="R1146" s="133"/>
      <c r="S1146" s="162"/>
    </row>
    <row r="1147" spans="1:19" ht="168">
      <c r="A1147" s="226">
        <v>26</v>
      </c>
      <c r="B1147" s="101" t="s">
        <v>1503</v>
      </c>
      <c r="C1147" s="101" t="s">
        <v>1508</v>
      </c>
      <c r="D1147" s="101" t="s">
        <v>1510</v>
      </c>
      <c r="E1147" s="101">
        <v>450</v>
      </c>
      <c r="F1147" s="90" t="s">
        <v>1702</v>
      </c>
      <c r="G1147" s="96" t="s">
        <v>1163</v>
      </c>
      <c r="H1147" s="101">
        <v>1</v>
      </c>
      <c r="I1147" s="90" t="s">
        <v>2434</v>
      </c>
      <c r="J1147" s="90" t="s">
        <v>1124</v>
      </c>
      <c r="K1147" s="101">
        <v>27.54</v>
      </c>
      <c r="L1147" s="277">
        <v>22.95</v>
      </c>
      <c r="M1147" s="278">
        <v>31.02</v>
      </c>
      <c r="N1147" s="101">
        <v>31.02</v>
      </c>
      <c r="O1147" s="101">
        <v>27.54</v>
      </c>
      <c r="P1147" s="115">
        <v>1</v>
      </c>
      <c r="Q1147" s="116"/>
      <c r="R1147" s="116"/>
      <c r="S1147" s="162"/>
    </row>
    <row r="1148" spans="1:19" ht="21">
      <c r="A1148" s="167"/>
      <c r="B1148" s="168"/>
      <c r="C1148" s="168"/>
      <c r="D1148" s="168"/>
      <c r="E1148" s="168"/>
      <c r="F1148" s="168"/>
      <c r="G1148" s="111"/>
      <c r="H1148" s="137"/>
      <c r="I1148" s="168"/>
      <c r="J1148" s="168"/>
      <c r="K1148" s="168"/>
      <c r="L1148" s="168"/>
      <c r="M1148" s="168"/>
      <c r="N1148" s="168"/>
      <c r="O1148" s="168"/>
      <c r="P1148" s="133"/>
      <c r="Q1148" s="133"/>
      <c r="R1148" s="133"/>
      <c r="S1148" s="162"/>
    </row>
    <row r="1149" spans="1:19" ht="63">
      <c r="A1149" s="222">
        <v>27</v>
      </c>
      <c r="B1149" s="254" t="s">
        <v>1511</v>
      </c>
      <c r="C1149" s="254" t="s">
        <v>1512</v>
      </c>
      <c r="D1149" s="254" t="s">
        <v>1513</v>
      </c>
      <c r="E1149" s="254">
        <v>50</v>
      </c>
      <c r="F1149" s="254" t="s">
        <v>1023</v>
      </c>
      <c r="G1149" s="254"/>
      <c r="H1149" s="254"/>
      <c r="I1149" s="254" t="s">
        <v>1731</v>
      </c>
      <c r="J1149" s="254" t="s">
        <v>1724</v>
      </c>
      <c r="K1149" s="403">
        <v>9229</v>
      </c>
      <c r="L1149" s="404">
        <v>9229</v>
      </c>
      <c r="M1149" s="403">
        <v>9333.73</v>
      </c>
      <c r="N1149" s="403">
        <v>9333.73</v>
      </c>
      <c r="O1149" s="403">
        <v>9229</v>
      </c>
      <c r="P1149" s="115">
        <v>1</v>
      </c>
      <c r="Q1149" s="116"/>
      <c r="R1149" s="116"/>
      <c r="S1149" s="162"/>
    </row>
    <row r="1150" spans="1:19" ht="21">
      <c r="A1150" s="225"/>
      <c r="B1150" s="137"/>
      <c r="C1150" s="137"/>
      <c r="D1150" s="137"/>
      <c r="E1150" s="137"/>
      <c r="F1150" s="111"/>
      <c r="G1150" s="111"/>
      <c r="H1150" s="137"/>
      <c r="I1150" s="111"/>
      <c r="J1150" s="111"/>
      <c r="K1150" s="137"/>
      <c r="L1150" s="273"/>
      <c r="M1150" s="274"/>
      <c r="N1150" s="137"/>
      <c r="O1150" s="137"/>
      <c r="P1150" s="133"/>
      <c r="Q1150" s="133"/>
      <c r="R1150" s="133"/>
      <c r="S1150" s="162"/>
    </row>
    <row r="1151" spans="1:19" ht="63">
      <c r="A1151" s="222">
        <v>28</v>
      </c>
      <c r="B1151" s="254" t="s">
        <v>1511</v>
      </c>
      <c r="C1151" s="254" t="s">
        <v>1512</v>
      </c>
      <c r="D1151" s="254" t="s">
        <v>1514</v>
      </c>
      <c r="E1151" s="254">
        <v>14</v>
      </c>
      <c r="F1151" s="254" t="s">
        <v>1024</v>
      </c>
      <c r="G1151" s="254"/>
      <c r="H1151" s="254"/>
      <c r="I1151" s="254" t="s">
        <v>1731</v>
      </c>
      <c r="J1151" s="254" t="s">
        <v>1724</v>
      </c>
      <c r="K1151" s="403">
        <v>4621.56</v>
      </c>
      <c r="L1151" s="404">
        <v>4621.56</v>
      </c>
      <c r="M1151" s="403">
        <v>4666.86</v>
      </c>
      <c r="N1151" s="403">
        <v>4666.86</v>
      </c>
      <c r="O1151" s="403">
        <v>4621.56</v>
      </c>
      <c r="P1151" s="115">
        <v>1</v>
      </c>
      <c r="Q1151" s="116"/>
      <c r="R1151" s="116"/>
      <c r="S1151" s="162"/>
    </row>
    <row r="1152" spans="1:19" ht="21">
      <c r="A1152" s="225"/>
      <c r="B1152" s="137"/>
      <c r="C1152" s="137"/>
      <c r="D1152" s="137"/>
      <c r="E1152" s="137"/>
      <c r="F1152" s="111"/>
      <c r="G1152" s="111"/>
      <c r="H1152" s="137"/>
      <c r="I1152" s="111"/>
      <c r="J1152" s="111"/>
      <c r="K1152" s="137"/>
      <c r="L1152" s="273"/>
      <c r="M1152" s="274"/>
      <c r="N1152" s="137"/>
      <c r="O1152" s="137"/>
      <c r="P1152" s="133"/>
      <c r="Q1152" s="133"/>
      <c r="R1152" s="133"/>
      <c r="S1152" s="162"/>
    </row>
    <row r="1153" spans="1:19" ht="63">
      <c r="A1153" s="222">
        <v>29</v>
      </c>
      <c r="B1153" s="254" t="s">
        <v>1511</v>
      </c>
      <c r="C1153" s="254" t="s">
        <v>1512</v>
      </c>
      <c r="D1153" s="254" t="s">
        <v>1263</v>
      </c>
      <c r="E1153" s="254">
        <v>14</v>
      </c>
      <c r="F1153" s="254" t="s">
        <v>1025</v>
      </c>
      <c r="G1153" s="254"/>
      <c r="H1153" s="254"/>
      <c r="I1153" s="254" t="s">
        <v>1731</v>
      </c>
      <c r="J1153" s="254" t="s">
        <v>1724</v>
      </c>
      <c r="K1153" s="403">
        <v>2313</v>
      </c>
      <c r="L1153" s="404">
        <v>2313</v>
      </c>
      <c r="M1153" s="403">
        <v>2333.43</v>
      </c>
      <c r="N1153" s="403">
        <v>2333.43</v>
      </c>
      <c r="O1153" s="403">
        <v>2313</v>
      </c>
      <c r="P1153" s="115">
        <v>1</v>
      </c>
      <c r="Q1153" s="116"/>
      <c r="R1153" s="116"/>
      <c r="S1153" s="162"/>
    </row>
    <row r="1154" spans="1:19" ht="21">
      <c r="A1154" s="225"/>
      <c r="B1154" s="137"/>
      <c r="C1154" s="137"/>
      <c r="D1154" s="137"/>
      <c r="E1154" s="137"/>
      <c r="F1154" s="272"/>
      <c r="G1154" s="111"/>
      <c r="H1154" s="137"/>
      <c r="I1154" s="111"/>
      <c r="J1154" s="111"/>
      <c r="K1154" s="137"/>
      <c r="L1154" s="273"/>
      <c r="M1154" s="274"/>
      <c r="N1154" s="137"/>
      <c r="O1154" s="137"/>
      <c r="P1154" s="133"/>
      <c r="Q1154" s="133"/>
      <c r="R1154" s="133"/>
      <c r="S1154" s="162"/>
    </row>
    <row r="1155" spans="1:19" ht="63">
      <c r="A1155" s="222">
        <v>30</v>
      </c>
      <c r="B1155" s="254" t="s">
        <v>1515</v>
      </c>
      <c r="C1155" s="254" t="s">
        <v>1516</v>
      </c>
      <c r="D1155" s="254" t="s">
        <v>1517</v>
      </c>
      <c r="E1155" s="254">
        <v>50</v>
      </c>
      <c r="F1155" s="254" t="s">
        <v>1026</v>
      </c>
      <c r="G1155" s="254"/>
      <c r="H1155" s="254"/>
      <c r="I1155" s="254" t="s">
        <v>1729</v>
      </c>
      <c r="J1155" s="254" t="s">
        <v>1724</v>
      </c>
      <c r="K1155" s="403">
        <v>64.03</v>
      </c>
      <c r="L1155" s="404">
        <v>64.03</v>
      </c>
      <c r="M1155" s="403">
        <v>74.14</v>
      </c>
      <c r="N1155" s="403">
        <v>74.14</v>
      </c>
      <c r="O1155" s="403">
        <v>64.03</v>
      </c>
      <c r="P1155" s="115">
        <v>1</v>
      </c>
      <c r="Q1155" s="116"/>
      <c r="R1155" s="116"/>
      <c r="S1155" s="162"/>
    </row>
    <row r="1156" spans="1:19" ht="21">
      <c r="A1156" s="225"/>
      <c r="B1156" s="137"/>
      <c r="C1156" s="137"/>
      <c r="D1156" s="137"/>
      <c r="E1156" s="137"/>
      <c r="F1156" s="111"/>
      <c r="G1156" s="111"/>
      <c r="H1156" s="137"/>
      <c r="I1156" s="111"/>
      <c r="J1156" s="111"/>
      <c r="K1156" s="272"/>
      <c r="L1156" s="273"/>
      <c r="M1156" s="274"/>
      <c r="N1156" s="137"/>
      <c r="O1156" s="137"/>
      <c r="P1156" s="133"/>
      <c r="Q1156" s="133"/>
      <c r="R1156" s="133"/>
      <c r="S1156" s="162"/>
    </row>
    <row r="1157" spans="1:19" ht="63">
      <c r="A1157" s="222">
        <v>31</v>
      </c>
      <c r="B1157" s="254" t="s">
        <v>1515</v>
      </c>
      <c r="C1157" s="176" t="s">
        <v>2412</v>
      </c>
      <c r="D1157" s="176" t="s">
        <v>2413</v>
      </c>
      <c r="E1157" s="254">
        <v>12</v>
      </c>
      <c r="F1157" s="182" t="s">
        <v>1648</v>
      </c>
      <c r="G1157" s="254"/>
      <c r="H1157" s="254"/>
      <c r="I1157" s="492" t="s">
        <v>1649</v>
      </c>
      <c r="J1157" s="493" t="s">
        <v>1650</v>
      </c>
      <c r="K1157" s="403">
        <v>9725.95</v>
      </c>
      <c r="L1157" s="254">
        <v>347.36</v>
      </c>
      <c r="M1157" s="254">
        <v>9737.95</v>
      </c>
      <c r="N1157" s="254">
        <f>M1157</f>
        <v>9737.95</v>
      </c>
      <c r="O1157" s="403">
        <v>9725.95</v>
      </c>
      <c r="P1157" s="115">
        <v>1</v>
      </c>
      <c r="Q1157" s="116"/>
      <c r="R1157" s="116"/>
      <c r="S1157" s="162"/>
    </row>
    <row r="1158" spans="1:19" ht="21">
      <c r="A1158" s="225"/>
      <c r="B1158" s="137"/>
      <c r="C1158" s="208"/>
      <c r="D1158" s="208"/>
      <c r="E1158" s="137"/>
      <c r="F1158" s="212"/>
      <c r="G1158" s="137"/>
      <c r="H1158" s="137"/>
      <c r="I1158" s="494"/>
      <c r="J1158" s="495"/>
      <c r="K1158" s="406"/>
      <c r="L1158" s="137"/>
      <c r="M1158" s="137"/>
      <c r="N1158" s="137"/>
      <c r="O1158" s="137"/>
      <c r="P1158" s="133"/>
      <c r="Q1158" s="133"/>
      <c r="R1158" s="133"/>
      <c r="S1158" s="162"/>
    </row>
    <row r="1159" spans="1:19" ht="63">
      <c r="A1159" s="226">
        <v>32</v>
      </c>
      <c r="B1159" s="101" t="s">
        <v>1515</v>
      </c>
      <c r="C1159" s="101" t="s">
        <v>1518</v>
      </c>
      <c r="D1159" s="101" t="s">
        <v>1519</v>
      </c>
      <c r="E1159" s="101">
        <v>450</v>
      </c>
      <c r="F1159" s="90" t="s">
        <v>1707</v>
      </c>
      <c r="G1159" s="96" t="s">
        <v>1157</v>
      </c>
      <c r="H1159" s="101">
        <v>1</v>
      </c>
      <c r="I1159" s="90"/>
      <c r="J1159" s="90" t="s">
        <v>1124</v>
      </c>
      <c r="K1159" s="276">
        <v>45.72</v>
      </c>
      <c r="L1159" s="277">
        <v>38.1</v>
      </c>
      <c r="M1159" s="278">
        <v>52.61</v>
      </c>
      <c r="N1159" s="101">
        <f>M1159</f>
        <v>52.61</v>
      </c>
      <c r="O1159" s="276">
        <v>45.72</v>
      </c>
      <c r="P1159" s="115">
        <v>1</v>
      </c>
      <c r="Q1159" s="116"/>
      <c r="R1159" s="116"/>
      <c r="S1159" s="162"/>
    </row>
    <row r="1160" spans="1:19" ht="21">
      <c r="A1160" s="167"/>
      <c r="B1160" s="168"/>
      <c r="C1160" s="168"/>
      <c r="D1160" s="168"/>
      <c r="E1160" s="168"/>
      <c r="F1160" s="168"/>
      <c r="G1160" s="111"/>
      <c r="H1160" s="137"/>
      <c r="I1160" s="168"/>
      <c r="J1160" s="168"/>
      <c r="K1160" s="168"/>
      <c r="L1160" s="168"/>
      <c r="M1160" s="168"/>
      <c r="N1160" s="168"/>
      <c r="O1160" s="168"/>
      <c r="P1160" s="133"/>
      <c r="Q1160" s="133"/>
      <c r="R1160" s="133"/>
      <c r="S1160" s="162"/>
    </row>
    <row r="1161" spans="1:19" ht="84">
      <c r="A1161" s="222">
        <v>34</v>
      </c>
      <c r="B1161" s="177" t="s">
        <v>1515</v>
      </c>
      <c r="C1161" s="96" t="s">
        <v>2332</v>
      </c>
      <c r="D1161" s="96" t="s">
        <v>2334</v>
      </c>
      <c r="E1161" s="254">
        <v>100</v>
      </c>
      <c r="F1161" s="496" t="s">
        <v>2618</v>
      </c>
      <c r="G1161" s="496"/>
      <c r="H1161" s="496"/>
      <c r="I1161" s="496" t="s">
        <v>157</v>
      </c>
      <c r="J1161" s="496" t="s">
        <v>147</v>
      </c>
      <c r="K1161" s="496">
        <v>725.98</v>
      </c>
      <c r="L1161" s="466">
        <f>K1161</f>
        <v>725.98</v>
      </c>
      <c r="M1161" s="496">
        <v>726.61</v>
      </c>
      <c r="N1161" s="496">
        <v>726.61</v>
      </c>
      <c r="O1161" s="496">
        <v>725.98</v>
      </c>
      <c r="P1161" s="210">
        <v>1</v>
      </c>
      <c r="Q1161" s="178"/>
      <c r="R1161" s="178"/>
      <c r="S1161" s="179"/>
    </row>
    <row r="1162" spans="1:19" ht="21">
      <c r="A1162" s="225"/>
      <c r="B1162" s="129"/>
      <c r="C1162" s="111"/>
      <c r="D1162" s="111"/>
      <c r="E1162" s="137"/>
      <c r="F1162" s="497"/>
      <c r="G1162" s="497"/>
      <c r="H1162" s="497"/>
      <c r="I1162" s="497"/>
      <c r="J1162" s="497"/>
      <c r="K1162" s="497"/>
      <c r="L1162" s="486"/>
      <c r="M1162" s="497"/>
      <c r="N1162" s="497"/>
      <c r="O1162" s="497"/>
      <c r="P1162" s="209"/>
      <c r="Q1162" s="209"/>
      <c r="R1162" s="209"/>
      <c r="S1162" s="179"/>
    </row>
    <row r="1163" spans="1:19" ht="63">
      <c r="A1163" s="222">
        <v>35</v>
      </c>
      <c r="B1163" s="177" t="s">
        <v>1515</v>
      </c>
      <c r="C1163" s="96" t="s">
        <v>2333</v>
      </c>
      <c r="D1163" s="96" t="s">
        <v>2335</v>
      </c>
      <c r="E1163" s="254">
        <v>20</v>
      </c>
      <c r="F1163" s="254" t="s">
        <v>1028</v>
      </c>
      <c r="G1163" s="254"/>
      <c r="H1163" s="254"/>
      <c r="I1163" s="254" t="s">
        <v>1731</v>
      </c>
      <c r="J1163" s="254" t="s">
        <v>1724</v>
      </c>
      <c r="K1163" s="403">
        <v>10648</v>
      </c>
      <c r="L1163" s="404">
        <v>10648</v>
      </c>
      <c r="M1163" s="403">
        <v>10648.09</v>
      </c>
      <c r="N1163" s="403">
        <v>11470.34</v>
      </c>
      <c r="O1163" s="403">
        <v>10648</v>
      </c>
      <c r="P1163" s="210">
        <v>1</v>
      </c>
      <c r="Q1163" s="178"/>
      <c r="R1163" s="178"/>
      <c r="S1163" s="179"/>
    </row>
    <row r="1164" spans="1:19" ht="21">
      <c r="A1164" s="225"/>
      <c r="B1164" s="129"/>
      <c r="C1164" s="111"/>
      <c r="D1164" s="111"/>
      <c r="E1164" s="137"/>
      <c r="F1164" s="137"/>
      <c r="G1164" s="137"/>
      <c r="H1164" s="137"/>
      <c r="I1164" s="137"/>
      <c r="J1164" s="137"/>
      <c r="K1164" s="406"/>
      <c r="L1164" s="407"/>
      <c r="M1164" s="406"/>
      <c r="N1164" s="406"/>
      <c r="O1164" s="406"/>
      <c r="P1164" s="209"/>
      <c r="Q1164" s="209"/>
      <c r="R1164" s="209"/>
      <c r="S1164" s="179"/>
    </row>
    <row r="1165" spans="1:19" ht="84">
      <c r="A1165" s="222">
        <v>36</v>
      </c>
      <c r="B1165" s="254" t="s">
        <v>1511</v>
      </c>
      <c r="C1165" s="254" t="s">
        <v>1319</v>
      </c>
      <c r="D1165" s="254" t="s">
        <v>1320</v>
      </c>
      <c r="E1165" s="254">
        <v>18</v>
      </c>
      <c r="F1165" s="254" t="s">
        <v>2619</v>
      </c>
      <c r="G1165" s="254"/>
      <c r="H1165" s="254"/>
      <c r="I1165" s="254" t="s">
        <v>643</v>
      </c>
      <c r="J1165" s="254" t="s">
        <v>147</v>
      </c>
      <c r="K1165" s="423">
        <v>984.42</v>
      </c>
      <c r="L1165" s="466">
        <f>K1165/30</f>
        <v>32.814</v>
      </c>
      <c r="M1165" s="254">
        <v>1290.77</v>
      </c>
      <c r="N1165" s="254">
        <v>1290.77</v>
      </c>
      <c r="O1165" s="423">
        <v>984.42</v>
      </c>
      <c r="P1165" s="115">
        <v>1</v>
      </c>
      <c r="Q1165" s="116"/>
      <c r="R1165" s="116"/>
      <c r="S1165" s="162"/>
    </row>
    <row r="1166" spans="1:19" ht="21">
      <c r="A1166" s="225"/>
      <c r="B1166" s="137"/>
      <c r="C1166" s="137"/>
      <c r="D1166" s="137"/>
      <c r="E1166" s="137"/>
      <c r="F1166" s="212"/>
      <c r="G1166" s="137"/>
      <c r="H1166" s="137"/>
      <c r="I1166" s="499"/>
      <c r="J1166" s="495"/>
      <c r="K1166" s="406"/>
      <c r="L1166" s="137"/>
      <c r="M1166" s="137"/>
      <c r="N1166" s="137"/>
      <c r="O1166" s="137"/>
      <c r="P1166" s="133"/>
      <c r="Q1166" s="133"/>
      <c r="R1166" s="133"/>
      <c r="S1166" s="162"/>
    </row>
    <row r="1167" spans="1:19" ht="84">
      <c r="A1167" s="222">
        <v>37</v>
      </c>
      <c r="B1167" s="254" t="s">
        <v>1511</v>
      </c>
      <c r="C1167" s="254" t="s">
        <v>1319</v>
      </c>
      <c r="D1167" s="254" t="s">
        <v>1321</v>
      </c>
      <c r="E1167" s="254">
        <v>18</v>
      </c>
      <c r="F1167" s="254" t="s">
        <v>2620</v>
      </c>
      <c r="G1167" s="254"/>
      <c r="H1167" s="254"/>
      <c r="I1167" s="254" t="s">
        <v>643</v>
      </c>
      <c r="J1167" s="254" t="s">
        <v>147</v>
      </c>
      <c r="K1167" s="254">
        <v>1442.19</v>
      </c>
      <c r="L1167" s="466">
        <f>K1167/30</f>
        <v>48.073</v>
      </c>
      <c r="M1167" s="254">
        <v>1936.16</v>
      </c>
      <c r="N1167" s="254">
        <v>1936.16</v>
      </c>
      <c r="O1167" s="254">
        <v>1442.19</v>
      </c>
      <c r="P1167" s="115">
        <v>1</v>
      </c>
      <c r="Q1167" s="116"/>
      <c r="R1167" s="116"/>
      <c r="S1167" s="162"/>
    </row>
    <row r="1168" spans="1:19" ht="21">
      <c r="A1168" s="225"/>
      <c r="B1168" s="137"/>
      <c r="C1168" s="137"/>
      <c r="D1168" s="137"/>
      <c r="E1168" s="137"/>
      <c r="F1168" s="212"/>
      <c r="G1168" s="137"/>
      <c r="H1168" s="137"/>
      <c r="I1168" s="499"/>
      <c r="J1168" s="495"/>
      <c r="K1168" s="406"/>
      <c r="L1168" s="137"/>
      <c r="M1168" s="137"/>
      <c r="N1168" s="137"/>
      <c r="O1168" s="137"/>
      <c r="P1168" s="133"/>
      <c r="Q1168" s="133"/>
      <c r="R1168" s="133"/>
      <c r="S1168" s="162"/>
    </row>
    <row r="1169" spans="1:19" ht="168">
      <c r="A1169" s="222">
        <v>38</v>
      </c>
      <c r="B1169" s="254" t="s">
        <v>1489</v>
      </c>
      <c r="C1169" s="254" t="s">
        <v>2303</v>
      </c>
      <c r="D1169" s="254" t="s">
        <v>266</v>
      </c>
      <c r="E1169" s="254">
        <v>3500</v>
      </c>
      <c r="F1169" s="90" t="s">
        <v>1708</v>
      </c>
      <c r="G1169" s="96" t="s">
        <v>1163</v>
      </c>
      <c r="H1169" s="101">
        <v>1</v>
      </c>
      <c r="I1169" s="90" t="s">
        <v>1164</v>
      </c>
      <c r="J1169" s="90" t="s">
        <v>1124</v>
      </c>
      <c r="K1169" s="276">
        <v>4.98</v>
      </c>
      <c r="L1169" s="277">
        <v>4.15</v>
      </c>
      <c r="M1169" s="278">
        <v>5.0200000000000005</v>
      </c>
      <c r="N1169" s="101">
        <f>M1169</f>
        <v>5.0200000000000005</v>
      </c>
      <c r="O1169" s="101">
        <v>4.98</v>
      </c>
      <c r="P1169" s="115">
        <v>1</v>
      </c>
      <c r="Q1169" s="116"/>
      <c r="R1169" s="116"/>
      <c r="S1169" s="162"/>
    </row>
    <row r="1170" spans="1:19" ht="21">
      <c r="A1170" s="225"/>
      <c r="B1170" s="137"/>
      <c r="C1170" s="137"/>
      <c r="D1170" s="137"/>
      <c r="E1170" s="137"/>
      <c r="F1170" s="111"/>
      <c r="G1170" s="111"/>
      <c r="H1170" s="137"/>
      <c r="I1170" s="111"/>
      <c r="J1170" s="111"/>
      <c r="K1170" s="272"/>
      <c r="L1170" s="273"/>
      <c r="M1170" s="274"/>
      <c r="N1170" s="137"/>
      <c r="O1170" s="137"/>
      <c r="P1170" s="133"/>
      <c r="Q1170" s="133"/>
      <c r="R1170" s="133"/>
      <c r="S1170" s="162"/>
    </row>
    <row r="1171" spans="1:19" ht="147">
      <c r="A1171" s="222">
        <v>42</v>
      </c>
      <c r="B1171" s="254" t="s">
        <v>2306</v>
      </c>
      <c r="C1171" s="254" t="s">
        <v>2307</v>
      </c>
      <c r="D1171" s="254" t="s">
        <v>421</v>
      </c>
      <c r="E1171" s="254">
        <v>240</v>
      </c>
      <c r="F1171" s="182" t="s">
        <v>1654</v>
      </c>
      <c r="G1171" s="254"/>
      <c r="H1171" s="254"/>
      <c r="I1171" s="498" t="s">
        <v>1389</v>
      </c>
      <c r="J1171" s="493" t="s">
        <v>1650</v>
      </c>
      <c r="K1171" s="403">
        <v>536.6</v>
      </c>
      <c r="L1171" s="254">
        <v>536.6</v>
      </c>
      <c r="M1171" s="254">
        <v>548.6</v>
      </c>
      <c r="N1171" s="254">
        <f>M1171</f>
        <v>548.6</v>
      </c>
      <c r="O1171" s="403">
        <v>536.6</v>
      </c>
      <c r="P1171" s="115">
        <v>1</v>
      </c>
      <c r="Q1171" s="116"/>
      <c r="R1171" s="116"/>
      <c r="S1171" s="162"/>
    </row>
    <row r="1172" spans="1:19" ht="21">
      <c r="A1172" s="225"/>
      <c r="B1172" s="137"/>
      <c r="C1172" s="137"/>
      <c r="D1172" s="137"/>
      <c r="E1172" s="137"/>
      <c r="F1172" s="212"/>
      <c r="G1172" s="137"/>
      <c r="H1172" s="137"/>
      <c r="I1172" s="499"/>
      <c r="J1172" s="495"/>
      <c r="K1172" s="406"/>
      <c r="L1172" s="137"/>
      <c r="M1172" s="137"/>
      <c r="N1172" s="137"/>
      <c r="O1172" s="137"/>
      <c r="P1172" s="133"/>
      <c r="Q1172" s="133"/>
      <c r="R1172" s="133"/>
      <c r="S1172" s="162"/>
    </row>
    <row r="1173" spans="1:19" ht="147">
      <c r="A1173" s="222">
        <v>43</v>
      </c>
      <c r="B1173" s="254" t="s">
        <v>2306</v>
      </c>
      <c r="C1173" s="254" t="s">
        <v>2307</v>
      </c>
      <c r="D1173" s="254" t="s">
        <v>422</v>
      </c>
      <c r="E1173" s="254">
        <v>260</v>
      </c>
      <c r="F1173" s="182" t="s">
        <v>1655</v>
      </c>
      <c r="G1173" s="254"/>
      <c r="H1173" s="254"/>
      <c r="I1173" s="498" t="s">
        <v>1389</v>
      </c>
      <c r="J1173" s="493" t="s">
        <v>1650</v>
      </c>
      <c r="K1173" s="403">
        <v>2144.57</v>
      </c>
      <c r="L1173" s="254">
        <v>2144.57</v>
      </c>
      <c r="M1173" s="254">
        <v>2156.57</v>
      </c>
      <c r="N1173" s="254">
        <f>M1173</f>
        <v>2156.57</v>
      </c>
      <c r="O1173" s="403">
        <v>2144.57</v>
      </c>
      <c r="P1173" s="115">
        <v>1</v>
      </c>
      <c r="Q1173" s="116"/>
      <c r="R1173" s="116"/>
      <c r="S1173" s="162"/>
    </row>
    <row r="1174" spans="1:19" ht="21">
      <c r="A1174" s="225"/>
      <c r="B1174" s="137"/>
      <c r="C1174" s="137"/>
      <c r="D1174" s="137"/>
      <c r="E1174" s="137"/>
      <c r="F1174" s="212"/>
      <c r="G1174" s="137"/>
      <c r="H1174" s="137"/>
      <c r="I1174" s="499"/>
      <c r="J1174" s="495"/>
      <c r="K1174" s="406"/>
      <c r="L1174" s="137"/>
      <c r="M1174" s="137"/>
      <c r="N1174" s="137"/>
      <c r="O1174" s="137"/>
      <c r="P1174" s="133"/>
      <c r="Q1174" s="133"/>
      <c r="R1174" s="133"/>
      <c r="S1174" s="162"/>
    </row>
    <row r="1175" spans="1:19" ht="189">
      <c r="A1175" s="222">
        <v>44</v>
      </c>
      <c r="B1175" s="254" t="s">
        <v>2306</v>
      </c>
      <c r="C1175" s="254" t="s">
        <v>423</v>
      </c>
      <c r="D1175" s="254" t="s">
        <v>424</v>
      </c>
      <c r="E1175" s="254">
        <v>150</v>
      </c>
      <c r="F1175" s="182" t="s">
        <v>1656</v>
      </c>
      <c r="G1175" s="254"/>
      <c r="H1175" s="254"/>
      <c r="I1175" s="498" t="s">
        <v>1658</v>
      </c>
      <c r="J1175" s="493" t="s">
        <v>1650</v>
      </c>
      <c r="K1175" s="403">
        <v>996.04</v>
      </c>
      <c r="L1175" s="254">
        <v>996.04</v>
      </c>
      <c r="M1175" s="254">
        <v>1008.04</v>
      </c>
      <c r="N1175" s="254">
        <f>M1175</f>
        <v>1008.04</v>
      </c>
      <c r="O1175" s="403">
        <v>996.04</v>
      </c>
      <c r="P1175" s="115">
        <v>1</v>
      </c>
      <c r="Q1175" s="116"/>
      <c r="R1175" s="116"/>
      <c r="S1175" s="162"/>
    </row>
    <row r="1176" spans="1:19" ht="21">
      <c r="A1176" s="225"/>
      <c r="B1176" s="137"/>
      <c r="C1176" s="137"/>
      <c r="D1176" s="137"/>
      <c r="E1176" s="137"/>
      <c r="F1176" s="212"/>
      <c r="G1176" s="137"/>
      <c r="H1176" s="137"/>
      <c r="I1176" s="499"/>
      <c r="J1176" s="495"/>
      <c r="K1176" s="406"/>
      <c r="L1176" s="137"/>
      <c r="M1176" s="137"/>
      <c r="N1176" s="137"/>
      <c r="O1176" s="137"/>
      <c r="P1176" s="133"/>
      <c r="Q1176" s="133"/>
      <c r="R1176" s="133"/>
      <c r="S1176" s="162"/>
    </row>
    <row r="1177" spans="1:19" ht="84">
      <c r="A1177" s="222">
        <v>45</v>
      </c>
      <c r="B1177" s="254" t="s">
        <v>2306</v>
      </c>
      <c r="C1177" s="254" t="s">
        <v>423</v>
      </c>
      <c r="D1177" s="254" t="s">
        <v>264</v>
      </c>
      <c r="E1177" s="254">
        <v>250</v>
      </c>
      <c r="F1177" s="182" t="s">
        <v>1657</v>
      </c>
      <c r="G1177" s="254"/>
      <c r="H1177" s="254"/>
      <c r="I1177" s="498" t="s">
        <v>157</v>
      </c>
      <c r="J1177" s="493" t="s">
        <v>1650</v>
      </c>
      <c r="K1177" s="403">
        <v>3222.52</v>
      </c>
      <c r="L1177" s="254">
        <v>3222.52</v>
      </c>
      <c r="M1177" s="254">
        <v>3234.52</v>
      </c>
      <c r="N1177" s="254">
        <f>M1177</f>
        <v>3234.52</v>
      </c>
      <c r="O1177" s="403">
        <v>3222.52</v>
      </c>
      <c r="P1177" s="115">
        <v>1</v>
      </c>
      <c r="Q1177" s="116"/>
      <c r="R1177" s="116"/>
      <c r="S1177" s="162"/>
    </row>
    <row r="1178" spans="1:19" ht="21">
      <c r="A1178" s="225"/>
      <c r="B1178" s="137"/>
      <c r="C1178" s="137"/>
      <c r="D1178" s="137"/>
      <c r="E1178" s="137"/>
      <c r="F1178" s="212"/>
      <c r="G1178" s="137"/>
      <c r="H1178" s="137"/>
      <c r="I1178" s="499"/>
      <c r="J1178" s="495"/>
      <c r="K1178" s="406"/>
      <c r="L1178" s="137"/>
      <c r="M1178" s="137"/>
      <c r="N1178" s="137"/>
      <c r="O1178" s="137"/>
      <c r="P1178" s="133"/>
      <c r="Q1178" s="133"/>
      <c r="R1178" s="133"/>
      <c r="S1178" s="162"/>
    </row>
    <row r="1179" spans="1:19" ht="105">
      <c r="A1179" s="226">
        <v>46</v>
      </c>
      <c r="B1179" s="101" t="s">
        <v>2306</v>
      </c>
      <c r="C1179" s="101" t="s">
        <v>1322</v>
      </c>
      <c r="D1179" s="101" t="s">
        <v>1323</v>
      </c>
      <c r="E1179" s="101">
        <v>300</v>
      </c>
      <c r="F1179" s="90" t="s">
        <v>1709</v>
      </c>
      <c r="G1179" s="96" t="s">
        <v>1710</v>
      </c>
      <c r="H1179" s="101">
        <v>1</v>
      </c>
      <c r="I1179" s="90" t="s">
        <v>57</v>
      </c>
      <c r="J1179" s="90" t="s">
        <v>1124</v>
      </c>
      <c r="K1179" s="276">
        <v>385.2</v>
      </c>
      <c r="L1179" s="277">
        <v>321</v>
      </c>
      <c r="M1179" s="278">
        <v>386.6</v>
      </c>
      <c r="N1179" s="101">
        <v>386.6</v>
      </c>
      <c r="O1179" s="278">
        <v>385.2</v>
      </c>
      <c r="P1179" s="115">
        <v>1</v>
      </c>
      <c r="Q1179" s="116"/>
      <c r="R1179" s="116"/>
      <c r="S1179" s="162"/>
    </row>
    <row r="1180" spans="1:19" ht="21">
      <c r="A1180" s="225"/>
      <c r="B1180" s="137"/>
      <c r="C1180" s="137"/>
      <c r="D1180" s="137"/>
      <c r="E1180" s="137"/>
      <c r="F1180" s="111"/>
      <c r="G1180" s="111"/>
      <c r="H1180" s="137"/>
      <c r="I1180" s="111"/>
      <c r="J1180" s="111"/>
      <c r="K1180" s="272"/>
      <c r="L1180" s="273"/>
      <c r="M1180" s="274"/>
      <c r="N1180" s="137"/>
      <c r="O1180" s="137"/>
      <c r="P1180" s="133"/>
      <c r="Q1180" s="133"/>
      <c r="R1180" s="133"/>
      <c r="S1180" s="162"/>
    </row>
    <row r="1181" spans="1:19" ht="84">
      <c r="A1181" s="226">
        <v>47</v>
      </c>
      <c r="B1181" s="101" t="s">
        <v>1511</v>
      </c>
      <c r="C1181" s="101" t="s">
        <v>1324</v>
      </c>
      <c r="D1181" s="101" t="s">
        <v>1325</v>
      </c>
      <c r="E1181" s="101">
        <v>70</v>
      </c>
      <c r="F1181" s="90" t="s">
        <v>500</v>
      </c>
      <c r="G1181" s="96" t="s">
        <v>477</v>
      </c>
      <c r="H1181" s="101">
        <v>112</v>
      </c>
      <c r="I1181" s="90" t="s">
        <v>1153</v>
      </c>
      <c r="J1181" s="90" t="s">
        <v>1124</v>
      </c>
      <c r="K1181" s="276">
        <v>6261</v>
      </c>
      <c r="L1181" s="277">
        <v>46.5848</v>
      </c>
      <c r="M1181" s="278">
        <v>6604.8</v>
      </c>
      <c r="N1181" s="101">
        <v>6604.8</v>
      </c>
      <c r="O1181" s="278">
        <v>6261</v>
      </c>
      <c r="P1181" s="115">
        <v>1</v>
      </c>
      <c r="Q1181" s="116"/>
      <c r="R1181" s="116"/>
      <c r="S1181" s="162"/>
    </row>
    <row r="1182" spans="1:19" ht="21">
      <c r="A1182" s="167"/>
      <c r="B1182" s="168"/>
      <c r="C1182" s="168"/>
      <c r="D1182" s="168"/>
      <c r="E1182" s="168"/>
      <c r="F1182" s="168"/>
      <c r="G1182" s="111"/>
      <c r="H1182" s="137"/>
      <c r="I1182" s="168"/>
      <c r="J1182" s="168"/>
      <c r="K1182" s="204"/>
      <c r="L1182" s="168"/>
      <c r="M1182" s="204"/>
      <c r="N1182" s="204"/>
      <c r="O1182" s="204"/>
      <c r="P1182" s="133"/>
      <c r="Q1182" s="133"/>
      <c r="R1182" s="133"/>
      <c r="S1182" s="162"/>
    </row>
    <row r="1183" spans="1:19" ht="147">
      <c r="A1183" s="222">
        <v>48</v>
      </c>
      <c r="B1183" s="254" t="s">
        <v>2306</v>
      </c>
      <c r="C1183" s="254" t="s">
        <v>1002</v>
      </c>
      <c r="D1183" s="254" t="s">
        <v>1003</v>
      </c>
      <c r="E1183" s="254">
        <v>450</v>
      </c>
      <c r="F1183" s="254" t="s">
        <v>2623</v>
      </c>
      <c r="G1183" s="254"/>
      <c r="H1183" s="254"/>
      <c r="I1183" s="254" t="s">
        <v>1389</v>
      </c>
      <c r="J1183" s="254" t="s">
        <v>147</v>
      </c>
      <c r="K1183" s="254">
        <v>768.72</v>
      </c>
      <c r="L1183" s="466">
        <f>K1183</f>
        <v>768.72</v>
      </c>
      <c r="M1183" s="254">
        <v>802.44</v>
      </c>
      <c r="N1183" s="254">
        <v>802.44</v>
      </c>
      <c r="O1183" s="254">
        <v>768.72</v>
      </c>
      <c r="P1183" s="115">
        <v>1</v>
      </c>
      <c r="Q1183" s="116"/>
      <c r="R1183" s="116"/>
      <c r="S1183" s="162"/>
    </row>
    <row r="1184" spans="1:19" ht="21">
      <c r="A1184" s="225"/>
      <c r="B1184" s="137"/>
      <c r="C1184" s="137"/>
      <c r="D1184" s="137"/>
      <c r="E1184" s="137"/>
      <c r="F1184" s="137"/>
      <c r="G1184" s="137"/>
      <c r="H1184" s="137"/>
      <c r="I1184" s="137"/>
      <c r="J1184" s="137"/>
      <c r="K1184" s="137"/>
      <c r="L1184" s="486"/>
      <c r="M1184" s="137"/>
      <c r="N1184" s="137"/>
      <c r="O1184" s="137"/>
      <c r="P1184" s="133"/>
      <c r="Q1184" s="133"/>
      <c r="R1184" s="133"/>
      <c r="S1184" s="162"/>
    </row>
    <row r="1185" spans="1:19" ht="168">
      <c r="A1185" s="226">
        <v>49</v>
      </c>
      <c r="B1185" s="177" t="s">
        <v>1515</v>
      </c>
      <c r="C1185" s="90" t="s">
        <v>2394</v>
      </c>
      <c r="D1185" s="90" t="s">
        <v>2395</v>
      </c>
      <c r="E1185" s="177">
        <v>60</v>
      </c>
      <c r="F1185" s="90" t="s">
        <v>501</v>
      </c>
      <c r="G1185" s="96" t="s">
        <v>1695</v>
      </c>
      <c r="H1185" s="101">
        <v>1</v>
      </c>
      <c r="I1185" s="90" t="s">
        <v>2434</v>
      </c>
      <c r="J1185" s="90" t="s">
        <v>1124</v>
      </c>
      <c r="K1185" s="276">
        <v>1359.6</v>
      </c>
      <c r="L1185" s="277">
        <v>1133</v>
      </c>
      <c r="M1185" s="278">
        <v>1369.6</v>
      </c>
      <c r="N1185" s="101">
        <v>1369.6</v>
      </c>
      <c r="O1185" s="278">
        <v>1359.6</v>
      </c>
      <c r="P1185" s="115">
        <v>1</v>
      </c>
      <c r="Q1185" s="116"/>
      <c r="R1185" s="116"/>
      <c r="S1185" s="162"/>
    </row>
    <row r="1186" spans="1:19" ht="21">
      <c r="A1186" s="225"/>
      <c r="B1186" s="129"/>
      <c r="C1186" s="111"/>
      <c r="D1186" s="111"/>
      <c r="E1186" s="129"/>
      <c r="F1186" s="111"/>
      <c r="G1186" s="111"/>
      <c r="H1186" s="137"/>
      <c r="I1186" s="111"/>
      <c r="J1186" s="111"/>
      <c r="K1186" s="272"/>
      <c r="L1186" s="273"/>
      <c r="M1186" s="274"/>
      <c r="N1186" s="137"/>
      <c r="O1186" s="137"/>
      <c r="P1186" s="133"/>
      <c r="Q1186" s="133"/>
      <c r="R1186" s="133"/>
      <c r="S1186" s="162"/>
    </row>
    <row r="1187" spans="1:19" ht="168">
      <c r="A1187" s="226">
        <v>50</v>
      </c>
      <c r="B1187" s="177" t="s">
        <v>1515</v>
      </c>
      <c r="C1187" s="90" t="s">
        <v>2394</v>
      </c>
      <c r="D1187" s="90" t="s">
        <v>2396</v>
      </c>
      <c r="E1187" s="177">
        <v>40</v>
      </c>
      <c r="F1187" s="90" t="s">
        <v>502</v>
      </c>
      <c r="G1187" s="96" t="s">
        <v>1695</v>
      </c>
      <c r="H1187" s="101">
        <v>1</v>
      </c>
      <c r="I1187" s="90" t="s">
        <v>2434</v>
      </c>
      <c r="J1187" s="90" t="s">
        <v>1124</v>
      </c>
      <c r="K1187" s="276">
        <v>679.8</v>
      </c>
      <c r="L1187" s="277">
        <v>566.5</v>
      </c>
      <c r="M1187" s="278">
        <v>684.8</v>
      </c>
      <c r="N1187" s="101">
        <v>684.8</v>
      </c>
      <c r="O1187" s="278">
        <v>679.8</v>
      </c>
      <c r="P1187" s="115">
        <v>1</v>
      </c>
      <c r="Q1187" s="116"/>
      <c r="R1187" s="116"/>
      <c r="S1187" s="162"/>
    </row>
    <row r="1188" spans="1:19" ht="21">
      <c r="A1188" s="225"/>
      <c r="B1188" s="129"/>
      <c r="C1188" s="111"/>
      <c r="D1188" s="111"/>
      <c r="E1188" s="129"/>
      <c r="F1188" s="111"/>
      <c r="G1188" s="111"/>
      <c r="H1188" s="137"/>
      <c r="I1188" s="111"/>
      <c r="J1188" s="111"/>
      <c r="K1188" s="272"/>
      <c r="L1188" s="273"/>
      <c r="M1188" s="274"/>
      <c r="N1188" s="137"/>
      <c r="O1188" s="137"/>
      <c r="P1188" s="133"/>
      <c r="Q1188" s="133"/>
      <c r="R1188" s="133"/>
      <c r="S1188" s="162"/>
    </row>
    <row r="1189" spans="1:19" ht="147">
      <c r="A1189" s="222">
        <v>51</v>
      </c>
      <c r="B1189" s="177" t="s">
        <v>2306</v>
      </c>
      <c r="C1189" s="96" t="s">
        <v>2397</v>
      </c>
      <c r="D1189" s="96" t="s">
        <v>2398</v>
      </c>
      <c r="E1189" s="177">
        <v>100</v>
      </c>
      <c r="F1189" s="177" t="s">
        <v>1659</v>
      </c>
      <c r="G1189" s="254"/>
      <c r="H1189" s="254"/>
      <c r="I1189" s="498" t="s">
        <v>1389</v>
      </c>
      <c r="J1189" s="493" t="s">
        <v>1650</v>
      </c>
      <c r="K1189" s="403">
        <v>5991.9</v>
      </c>
      <c r="L1189" s="254">
        <v>5991.9</v>
      </c>
      <c r="M1189" s="254">
        <v>6003.9</v>
      </c>
      <c r="N1189" s="254">
        <f>M1189</f>
        <v>6003.9</v>
      </c>
      <c r="O1189" s="403">
        <v>5991.9</v>
      </c>
      <c r="P1189" s="115">
        <v>1</v>
      </c>
      <c r="Q1189" s="116"/>
      <c r="R1189" s="116"/>
      <c r="S1189" s="162"/>
    </row>
    <row r="1190" spans="1:19" ht="21">
      <c r="A1190" s="225"/>
      <c r="B1190" s="129"/>
      <c r="C1190" s="111"/>
      <c r="D1190" s="111"/>
      <c r="E1190" s="129"/>
      <c r="F1190" s="129"/>
      <c r="G1190" s="137"/>
      <c r="H1190" s="137"/>
      <c r="I1190" s="499"/>
      <c r="J1190" s="495"/>
      <c r="K1190" s="406"/>
      <c r="L1190" s="137"/>
      <c r="M1190" s="137"/>
      <c r="N1190" s="137"/>
      <c r="O1190" s="137"/>
      <c r="P1190" s="133"/>
      <c r="Q1190" s="133"/>
      <c r="R1190" s="133"/>
      <c r="S1190" s="162"/>
    </row>
    <row r="1191" spans="1:19" ht="63">
      <c r="A1191" s="222">
        <v>52</v>
      </c>
      <c r="B1191" s="177" t="s">
        <v>1511</v>
      </c>
      <c r="C1191" s="96" t="s">
        <v>2399</v>
      </c>
      <c r="D1191" s="96" t="s">
        <v>2400</v>
      </c>
      <c r="E1191" s="177">
        <v>12</v>
      </c>
      <c r="F1191" s="254" t="s">
        <v>1033</v>
      </c>
      <c r="G1191" s="254"/>
      <c r="H1191" s="254"/>
      <c r="I1191" s="254" t="s">
        <v>1726</v>
      </c>
      <c r="J1191" s="254" t="s">
        <v>1724</v>
      </c>
      <c r="K1191" s="403">
        <v>3872</v>
      </c>
      <c r="L1191" s="404">
        <v>3872</v>
      </c>
      <c r="M1191" s="403">
        <v>4012.94</v>
      </c>
      <c r="N1191" s="403">
        <v>4012.99</v>
      </c>
      <c r="O1191" s="403">
        <v>3872</v>
      </c>
      <c r="P1191" s="115">
        <v>1</v>
      </c>
      <c r="Q1191" s="116"/>
      <c r="R1191" s="116"/>
      <c r="S1191" s="162"/>
    </row>
    <row r="1192" spans="1:19" ht="21">
      <c r="A1192" s="225"/>
      <c r="B1192" s="129"/>
      <c r="C1192" s="111"/>
      <c r="D1192" s="111"/>
      <c r="E1192" s="129"/>
      <c r="F1192" s="111"/>
      <c r="G1192" s="111"/>
      <c r="H1192" s="137"/>
      <c r="I1192" s="111"/>
      <c r="J1192" s="111"/>
      <c r="K1192" s="272"/>
      <c r="L1192" s="273"/>
      <c r="M1192" s="274"/>
      <c r="N1192" s="137"/>
      <c r="O1192" s="137"/>
      <c r="P1192" s="133"/>
      <c r="Q1192" s="133"/>
      <c r="R1192" s="133"/>
      <c r="S1192" s="162"/>
    </row>
    <row r="1193" spans="1:19" ht="63">
      <c r="A1193" s="222">
        <v>53</v>
      </c>
      <c r="B1193" s="177" t="s">
        <v>1511</v>
      </c>
      <c r="C1193" s="96" t="s">
        <v>2399</v>
      </c>
      <c r="D1193" s="96" t="s">
        <v>2405</v>
      </c>
      <c r="E1193" s="177">
        <v>1</v>
      </c>
      <c r="F1193" s="254" t="s">
        <v>1034</v>
      </c>
      <c r="G1193" s="254"/>
      <c r="H1193" s="254"/>
      <c r="I1193" s="254" t="s">
        <v>1726</v>
      </c>
      <c r="J1193" s="254" t="s">
        <v>1724</v>
      </c>
      <c r="K1193" s="403">
        <v>2869</v>
      </c>
      <c r="L1193" s="404">
        <v>2869</v>
      </c>
      <c r="M1193" s="403">
        <v>3009.71</v>
      </c>
      <c r="N1193" s="403">
        <v>3009.71</v>
      </c>
      <c r="O1193" s="403">
        <v>2869</v>
      </c>
      <c r="P1193" s="115">
        <v>1</v>
      </c>
      <c r="Q1193" s="116"/>
      <c r="R1193" s="116"/>
      <c r="S1193" s="162"/>
    </row>
    <row r="1194" spans="1:19" ht="21">
      <c r="A1194" s="225"/>
      <c r="B1194" s="129"/>
      <c r="C1194" s="111"/>
      <c r="D1194" s="111"/>
      <c r="E1194" s="129"/>
      <c r="F1194" s="111"/>
      <c r="G1194" s="111"/>
      <c r="H1194" s="137"/>
      <c r="I1194" s="111"/>
      <c r="J1194" s="111"/>
      <c r="K1194" s="272"/>
      <c r="L1194" s="273"/>
      <c r="M1194" s="274"/>
      <c r="N1194" s="137"/>
      <c r="O1194" s="137"/>
      <c r="P1194" s="133"/>
      <c r="Q1194" s="133"/>
      <c r="R1194" s="133"/>
      <c r="S1194" s="162"/>
    </row>
    <row r="1195" spans="1:19" ht="105">
      <c r="A1195" s="222">
        <v>54</v>
      </c>
      <c r="B1195" s="181" t="s">
        <v>1511</v>
      </c>
      <c r="C1195" s="181" t="s">
        <v>267</v>
      </c>
      <c r="D1195" s="181" t="s">
        <v>268</v>
      </c>
      <c r="E1195" s="254">
        <v>30</v>
      </c>
      <c r="F1195" s="182" t="s">
        <v>1660</v>
      </c>
      <c r="G1195" s="254"/>
      <c r="H1195" s="254"/>
      <c r="I1195" s="498" t="s">
        <v>1652</v>
      </c>
      <c r="J1195" s="493" t="s">
        <v>1650</v>
      </c>
      <c r="K1195" s="403">
        <v>2749.88</v>
      </c>
      <c r="L1195" s="254">
        <v>49.11</v>
      </c>
      <c r="M1195" s="254">
        <v>2761.88</v>
      </c>
      <c r="N1195" s="254">
        <f>M1195</f>
        <v>2761.88</v>
      </c>
      <c r="O1195" s="403">
        <v>2749.88</v>
      </c>
      <c r="P1195" s="115">
        <v>1</v>
      </c>
      <c r="Q1195" s="116"/>
      <c r="R1195" s="116"/>
      <c r="S1195" s="162"/>
    </row>
    <row r="1196" spans="1:19" ht="21">
      <c r="A1196" s="225"/>
      <c r="B1196" s="211"/>
      <c r="C1196" s="211"/>
      <c r="D1196" s="211"/>
      <c r="E1196" s="137"/>
      <c r="F1196" s="212"/>
      <c r="G1196" s="137"/>
      <c r="H1196" s="137"/>
      <c r="I1196" s="499"/>
      <c r="J1196" s="495"/>
      <c r="K1196" s="406"/>
      <c r="L1196" s="137"/>
      <c r="M1196" s="137"/>
      <c r="N1196" s="137"/>
      <c r="O1196" s="137"/>
      <c r="P1196" s="133"/>
      <c r="Q1196" s="133"/>
      <c r="R1196" s="133"/>
      <c r="S1196" s="162"/>
    </row>
    <row r="1197" spans="1:19" ht="63">
      <c r="A1197" s="222">
        <v>55</v>
      </c>
      <c r="B1197" s="118" t="s">
        <v>1511</v>
      </c>
      <c r="C1197" s="118" t="s">
        <v>269</v>
      </c>
      <c r="D1197" s="118" t="s">
        <v>2348</v>
      </c>
      <c r="E1197" s="254">
        <v>24</v>
      </c>
      <c r="F1197" s="254" t="s">
        <v>1035</v>
      </c>
      <c r="G1197" s="254"/>
      <c r="H1197" s="254"/>
      <c r="I1197" s="254" t="s">
        <v>1726</v>
      </c>
      <c r="J1197" s="254" t="s">
        <v>1724</v>
      </c>
      <c r="K1197" s="403">
        <v>1470</v>
      </c>
      <c r="L1197" s="404">
        <v>1470</v>
      </c>
      <c r="M1197" s="403">
        <v>1495.42</v>
      </c>
      <c r="N1197" s="403">
        <v>1495.42</v>
      </c>
      <c r="O1197" s="403">
        <v>1470</v>
      </c>
      <c r="P1197" s="210">
        <v>1</v>
      </c>
      <c r="Q1197" s="178"/>
      <c r="R1197" s="178"/>
      <c r="S1197" s="179"/>
    </row>
    <row r="1198" spans="1:19" ht="21">
      <c r="A1198" s="225"/>
      <c r="B1198" s="111"/>
      <c r="C1198" s="111"/>
      <c r="D1198" s="111"/>
      <c r="E1198" s="137"/>
      <c r="F1198" s="272"/>
      <c r="G1198" s="111"/>
      <c r="H1198" s="137"/>
      <c r="I1198" s="111"/>
      <c r="J1198" s="111"/>
      <c r="K1198" s="137"/>
      <c r="L1198" s="273"/>
      <c r="M1198" s="274"/>
      <c r="N1198" s="137"/>
      <c r="O1198" s="137"/>
      <c r="P1198" s="209"/>
      <c r="Q1198" s="209"/>
      <c r="R1198" s="209"/>
      <c r="S1198" s="179"/>
    </row>
    <row r="1199" spans="1:19" ht="63">
      <c r="A1199" s="222">
        <v>56</v>
      </c>
      <c r="B1199" s="90" t="s">
        <v>1511</v>
      </c>
      <c r="C1199" s="90" t="s">
        <v>269</v>
      </c>
      <c r="D1199" s="90" t="s">
        <v>270</v>
      </c>
      <c r="E1199" s="254">
        <v>24</v>
      </c>
      <c r="F1199" s="254" t="s">
        <v>1036</v>
      </c>
      <c r="G1199" s="254"/>
      <c r="H1199" s="254"/>
      <c r="I1199" s="254" t="s">
        <v>1726</v>
      </c>
      <c r="J1199" s="254" t="s">
        <v>1724</v>
      </c>
      <c r="K1199" s="403">
        <v>7399</v>
      </c>
      <c r="L1199" s="404">
        <v>7399</v>
      </c>
      <c r="M1199" s="403">
        <v>7477.12</v>
      </c>
      <c r="N1199" s="403">
        <v>7477.12</v>
      </c>
      <c r="O1199" s="403">
        <v>7399</v>
      </c>
      <c r="P1199" s="115">
        <v>1</v>
      </c>
      <c r="Q1199" s="116"/>
      <c r="R1199" s="116"/>
      <c r="S1199" s="162"/>
    </row>
    <row r="1200" spans="1:19" ht="21">
      <c r="A1200" s="225"/>
      <c r="B1200" s="111"/>
      <c r="C1200" s="111"/>
      <c r="D1200" s="111"/>
      <c r="E1200" s="137"/>
      <c r="F1200" s="111"/>
      <c r="G1200" s="111"/>
      <c r="H1200" s="137"/>
      <c r="I1200" s="111"/>
      <c r="J1200" s="111"/>
      <c r="K1200" s="272"/>
      <c r="L1200" s="273"/>
      <c r="M1200" s="274"/>
      <c r="N1200" s="137"/>
      <c r="O1200" s="137"/>
      <c r="P1200" s="133"/>
      <c r="Q1200" s="133"/>
      <c r="R1200" s="133"/>
      <c r="S1200" s="162"/>
    </row>
    <row r="1201" spans="1:19" ht="63">
      <c r="A1201" s="222">
        <v>57</v>
      </c>
      <c r="B1201" s="181" t="s">
        <v>1511</v>
      </c>
      <c r="C1201" s="181" t="s">
        <v>271</v>
      </c>
      <c r="D1201" s="183" t="s">
        <v>272</v>
      </c>
      <c r="E1201" s="254">
        <v>12</v>
      </c>
      <c r="F1201" s="254" t="s">
        <v>1037</v>
      </c>
      <c r="G1201" s="254"/>
      <c r="H1201" s="254"/>
      <c r="I1201" s="254" t="s">
        <v>1731</v>
      </c>
      <c r="J1201" s="254" t="s">
        <v>1724</v>
      </c>
      <c r="K1201" s="403">
        <v>10464</v>
      </c>
      <c r="L1201" s="404">
        <v>10464</v>
      </c>
      <c r="M1201" s="403">
        <v>10531.43</v>
      </c>
      <c r="N1201" s="403">
        <v>10574.09</v>
      </c>
      <c r="O1201" s="403">
        <v>10464</v>
      </c>
      <c r="P1201" s="115">
        <v>1</v>
      </c>
      <c r="Q1201" s="116"/>
      <c r="R1201" s="116"/>
      <c r="S1201" s="162"/>
    </row>
    <row r="1202" spans="1:19" ht="21">
      <c r="A1202" s="225"/>
      <c r="B1202" s="211"/>
      <c r="C1202" s="211"/>
      <c r="D1202" s="213"/>
      <c r="E1202" s="137"/>
      <c r="F1202" s="111"/>
      <c r="G1202" s="111"/>
      <c r="H1202" s="137"/>
      <c r="I1202" s="111"/>
      <c r="J1202" s="111"/>
      <c r="K1202" s="272"/>
      <c r="L1202" s="273"/>
      <c r="M1202" s="274"/>
      <c r="N1202" s="137"/>
      <c r="O1202" s="137"/>
      <c r="P1202" s="133"/>
      <c r="Q1202" s="133"/>
      <c r="R1202" s="133"/>
      <c r="S1202" s="162"/>
    </row>
    <row r="1203" spans="1:19" ht="63">
      <c r="A1203" s="222">
        <v>58</v>
      </c>
      <c r="B1203" s="254" t="s">
        <v>1511</v>
      </c>
      <c r="C1203" s="254" t="s">
        <v>1004</v>
      </c>
      <c r="D1203" s="254" t="s">
        <v>1005</v>
      </c>
      <c r="E1203" s="254">
        <v>13</v>
      </c>
      <c r="F1203" s="254" t="s">
        <v>1038</v>
      </c>
      <c r="G1203" s="254"/>
      <c r="H1203" s="254"/>
      <c r="I1203" s="254" t="s">
        <v>1726</v>
      </c>
      <c r="J1203" s="254" t="s">
        <v>1724</v>
      </c>
      <c r="K1203" s="403">
        <v>3953</v>
      </c>
      <c r="L1203" s="404">
        <v>3953</v>
      </c>
      <c r="M1203" s="403">
        <v>3994.45</v>
      </c>
      <c r="N1203" s="403">
        <v>4337.5</v>
      </c>
      <c r="O1203" s="403">
        <v>3953</v>
      </c>
      <c r="P1203" s="115">
        <v>1</v>
      </c>
      <c r="Q1203" s="116"/>
      <c r="R1203" s="116"/>
      <c r="S1203" s="162"/>
    </row>
    <row r="1204" spans="1:19" ht="21">
      <c r="A1204" s="225"/>
      <c r="B1204" s="137"/>
      <c r="C1204" s="137"/>
      <c r="D1204" s="137"/>
      <c r="E1204" s="137"/>
      <c r="F1204" s="111"/>
      <c r="G1204" s="111"/>
      <c r="H1204" s="137"/>
      <c r="I1204" s="111"/>
      <c r="J1204" s="111"/>
      <c r="K1204" s="272"/>
      <c r="L1204" s="273"/>
      <c r="M1204" s="274"/>
      <c r="N1204" s="137"/>
      <c r="O1204" s="137"/>
      <c r="P1204" s="133"/>
      <c r="Q1204" s="133"/>
      <c r="R1204" s="133"/>
      <c r="S1204" s="162"/>
    </row>
    <row r="1205" spans="1:19" ht="147">
      <c r="A1205" s="163">
        <v>59</v>
      </c>
      <c r="B1205" s="164" t="s">
        <v>1511</v>
      </c>
      <c r="C1205" s="184" t="s">
        <v>1264</v>
      </c>
      <c r="D1205" s="184" t="s">
        <v>1265</v>
      </c>
      <c r="E1205" s="164">
        <v>12</v>
      </c>
      <c r="F1205" s="164" t="s">
        <v>2884</v>
      </c>
      <c r="G1205" s="96"/>
      <c r="H1205" s="101"/>
      <c r="I1205" s="164" t="s">
        <v>2885</v>
      </c>
      <c r="J1205" s="164" t="s">
        <v>578</v>
      </c>
      <c r="K1205" s="173">
        <v>3749.2</v>
      </c>
      <c r="L1205" s="164">
        <v>26.78</v>
      </c>
      <c r="M1205" s="164">
        <v>3958.52</v>
      </c>
      <c r="N1205" s="164">
        <v>3958.52</v>
      </c>
      <c r="O1205" s="173">
        <v>3749.2</v>
      </c>
      <c r="P1205" s="115">
        <v>1</v>
      </c>
      <c r="Q1205" s="116"/>
      <c r="R1205" s="116"/>
      <c r="S1205" s="162"/>
    </row>
    <row r="1206" spans="1:19" ht="21">
      <c r="A1206" s="167"/>
      <c r="B1206" s="168"/>
      <c r="C1206" s="214"/>
      <c r="D1206" s="214"/>
      <c r="E1206" s="168"/>
      <c r="F1206" s="168"/>
      <c r="G1206" s="111"/>
      <c r="H1206" s="137"/>
      <c r="I1206" s="168"/>
      <c r="J1206" s="168"/>
      <c r="K1206" s="204"/>
      <c r="L1206" s="168"/>
      <c r="M1206" s="168"/>
      <c r="N1206" s="168"/>
      <c r="O1206" s="168"/>
      <c r="P1206" s="133"/>
      <c r="Q1206" s="133"/>
      <c r="R1206" s="133"/>
      <c r="S1206" s="162"/>
    </row>
    <row r="1207" spans="1:19" ht="63">
      <c r="A1207" s="222">
        <v>60</v>
      </c>
      <c r="B1207" s="254" t="s">
        <v>1511</v>
      </c>
      <c r="C1207" s="254" t="s">
        <v>1051</v>
      </c>
      <c r="D1207" s="254" t="s">
        <v>1052</v>
      </c>
      <c r="E1207" s="254">
        <v>2</v>
      </c>
      <c r="F1207" s="254" t="s">
        <v>1040</v>
      </c>
      <c r="G1207" s="254"/>
      <c r="H1207" s="254"/>
      <c r="I1207" s="254" t="s">
        <v>1729</v>
      </c>
      <c r="J1207" s="254" t="s">
        <v>1724</v>
      </c>
      <c r="K1207" s="403">
        <v>1624.26</v>
      </c>
      <c r="L1207" s="404">
        <v>1624.26</v>
      </c>
      <c r="M1207" s="403">
        <v>1637.88</v>
      </c>
      <c r="N1207" s="403">
        <v>1651.09</v>
      </c>
      <c r="O1207" s="403">
        <v>1624.26</v>
      </c>
      <c r="P1207" s="115">
        <v>1</v>
      </c>
      <c r="Q1207" s="116"/>
      <c r="R1207" s="116"/>
      <c r="S1207" s="162"/>
    </row>
    <row r="1208" spans="1:19" ht="21">
      <c r="A1208" s="225"/>
      <c r="B1208" s="137"/>
      <c r="C1208" s="137"/>
      <c r="D1208" s="137"/>
      <c r="E1208" s="137"/>
      <c r="F1208" s="111"/>
      <c r="G1208" s="111"/>
      <c r="H1208" s="137"/>
      <c r="I1208" s="111"/>
      <c r="J1208" s="111"/>
      <c r="K1208" s="272"/>
      <c r="L1208" s="273"/>
      <c r="M1208" s="274"/>
      <c r="N1208" s="137"/>
      <c r="O1208" s="137"/>
      <c r="P1208" s="133"/>
      <c r="Q1208" s="133"/>
      <c r="R1208" s="133"/>
      <c r="S1208" s="162"/>
    </row>
    <row r="1209" spans="1:19" ht="84">
      <c r="A1209" s="163">
        <v>61</v>
      </c>
      <c r="B1209" s="164" t="s">
        <v>1511</v>
      </c>
      <c r="C1209" s="164" t="s">
        <v>1053</v>
      </c>
      <c r="D1209" s="164" t="s">
        <v>1054</v>
      </c>
      <c r="E1209" s="164">
        <v>45</v>
      </c>
      <c r="F1209" s="164" t="s">
        <v>2886</v>
      </c>
      <c r="G1209" s="96"/>
      <c r="H1209" s="101"/>
      <c r="I1209" s="164" t="s">
        <v>2887</v>
      </c>
      <c r="J1209" s="164" t="s">
        <v>578</v>
      </c>
      <c r="K1209" s="173">
        <v>6257.1</v>
      </c>
      <c r="L1209" s="164">
        <v>208.57</v>
      </c>
      <c r="M1209" s="164">
        <v>6717.74</v>
      </c>
      <c r="N1209" s="164">
        <v>6968.26</v>
      </c>
      <c r="O1209" s="173">
        <v>6257.1</v>
      </c>
      <c r="P1209" s="115">
        <v>1</v>
      </c>
      <c r="Q1209" s="116"/>
      <c r="R1209" s="116"/>
      <c r="S1209" s="162"/>
    </row>
    <row r="1210" spans="1:19" ht="21">
      <c r="A1210" s="167"/>
      <c r="B1210" s="168"/>
      <c r="C1210" s="168"/>
      <c r="D1210" s="168"/>
      <c r="E1210" s="168"/>
      <c r="F1210" s="168"/>
      <c r="G1210" s="111"/>
      <c r="H1210" s="137"/>
      <c r="I1210" s="168"/>
      <c r="J1210" s="168"/>
      <c r="K1210" s="204"/>
      <c r="L1210" s="168"/>
      <c r="M1210" s="168"/>
      <c r="N1210" s="168"/>
      <c r="O1210" s="168"/>
      <c r="P1210" s="133"/>
      <c r="Q1210" s="133"/>
      <c r="R1210" s="133"/>
      <c r="S1210" s="162"/>
    </row>
    <row r="1211" spans="1:19" ht="147">
      <c r="A1211" s="163">
        <v>62</v>
      </c>
      <c r="B1211" s="164" t="s">
        <v>1511</v>
      </c>
      <c r="C1211" s="164" t="s">
        <v>1055</v>
      </c>
      <c r="D1211" s="164" t="s">
        <v>1056</v>
      </c>
      <c r="E1211" s="164">
        <v>12</v>
      </c>
      <c r="F1211" s="164" t="s">
        <v>2888</v>
      </c>
      <c r="G1211" s="96"/>
      <c r="H1211" s="101"/>
      <c r="I1211" s="164" t="s">
        <v>2889</v>
      </c>
      <c r="J1211" s="164" t="s">
        <v>578</v>
      </c>
      <c r="K1211" s="173">
        <v>4843.8</v>
      </c>
      <c r="L1211" s="164">
        <v>80.73</v>
      </c>
      <c r="M1211" s="164">
        <v>5414.57</v>
      </c>
      <c r="N1211" s="164">
        <v>5414.57</v>
      </c>
      <c r="O1211" s="173">
        <v>4843.8</v>
      </c>
      <c r="P1211" s="115">
        <v>1</v>
      </c>
      <c r="Q1211" s="116"/>
      <c r="R1211" s="116"/>
      <c r="S1211" s="162"/>
    </row>
    <row r="1212" spans="1:19" ht="21">
      <c r="A1212" s="167"/>
      <c r="B1212" s="168"/>
      <c r="C1212" s="168"/>
      <c r="D1212" s="168"/>
      <c r="E1212" s="168"/>
      <c r="F1212" s="168"/>
      <c r="G1212" s="111"/>
      <c r="H1212" s="137"/>
      <c r="I1212" s="168"/>
      <c r="J1212" s="168"/>
      <c r="K1212" s="204"/>
      <c r="L1212" s="168"/>
      <c r="M1212" s="168"/>
      <c r="N1212" s="168"/>
      <c r="O1212" s="168"/>
      <c r="P1212" s="133"/>
      <c r="Q1212" s="133"/>
      <c r="R1212" s="133"/>
      <c r="S1212" s="162"/>
    </row>
    <row r="1213" spans="1:19" ht="84">
      <c r="A1213" s="222">
        <v>63</v>
      </c>
      <c r="B1213" s="254" t="s">
        <v>1511</v>
      </c>
      <c r="C1213" s="279" t="s">
        <v>2670</v>
      </c>
      <c r="D1213" s="279" t="s">
        <v>2671</v>
      </c>
      <c r="E1213" s="279">
        <v>50</v>
      </c>
      <c r="F1213" s="96" t="s">
        <v>168</v>
      </c>
      <c r="G1213" s="96"/>
      <c r="H1213" s="96"/>
      <c r="I1213" s="96" t="s">
        <v>643</v>
      </c>
      <c r="J1213" s="279" t="s">
        <v>147</v>
      </c>
      <c r="K1213" s="280">
        <v>154.8</v>
      </c>
      <c r="L1213" s="281">
        <f>K1213/120</f>
        <v>1.29</v>
      </c>
      <c r="M1213" s="279">
        <v>202.06</v>
      </c>
      <c r="N1213" s="279">
        <v>202.06</v>
      </c>
      <c r="O1213" s="280">
        <v>154.8</v>
      </c>
      <c r="P1213" s="174">
        <v>1</v>
      </c>
      <c r="Q1213" s="122"/>
      <c r="R1213" s="122"/>
      <c r="S1213" s="150"/>
    </row>
    <row r="1214" spans="1:19" ht="21">
      <c r="A1214" s="225"/>
      <c r="B1214" s="137"/>
      <c r="C1214" s="272"/>
      <c r="D1214" s="272"/>
      <c r="E1214" s="272"/>
      <c r="F1214" s="111"/>
      <c r="G1214" s="111"/>
      <c r="H1214" s="272"/>
      <c r="I1214" s="111"/>
      <c r="J1214" s="111"/>
      <c r="K1214" s="272"/>
      <c r="L1214" s="273"/>
      <c r="M1214" s="274"/>
      <c r="N1214" s="272"/>
      <c r="O1214" s="272"/>
      <c r="P1214" s="128"/>
      <c r="Q1214" s="128"/>
      <c r="R1214" s="128"/>
      <c r="S1214" s="150"/>
    </row>
    <row r="1215" spans="1:19" ht="189">
      <c r="A1215" s="222">
        <v>64</v>
      </c>
      <c r="B1215" s="90" t="s">
        <v>2306</v>
      </c>
      <c r="C1215" s="90" t="s">
        <v>2238</v>
      </c>
      <c r="D1215" s="90" t="s">
        <v>2239</v>
      </c>
      <c r="E1215" s="90">
        <v>50</v>
      </c>
      <c r="F1215" s="185" t="s">
        <v>1661</v>
      </c>
      <c r="G1215" s="254"/>
      <c r="H1215" s="254"/>
      <c r="I1215" s="498" t="s">
        <v>151</v>
      </c>
      <c r="J1215" s="493" t="s">
        <v>1650</v>
      </c>
      <c r="K1215" s="403">
        <v>3609.38</v>
      </c>
      <c r="L1215" s="254">
        <v>3609.38</v>
      </c>
      <c r="M1215" s="254">
        <v>3621.38</v>
      </c>
      <c r="N1215" s="254">
        <f>M1215</f>
        <v>3621.38</v>
      </c>
      <c r="O1215" s="403">
        <v>3609.38</v>
      </c>
      <c r="P1215" s="115">
        <v>1</v>
      </c>
      <c r="Q1215" s="116"/>
      <c r="R1215" s="116"/>
      <c r="S1215" s="162"/>
    </row>
    <row r="1216" spans="1:19" ht="21">
      <c r="A1216" s="225"/>
      <c r="B1216" s="111"/>
      <c r="C1216" s="111"/>
      <c r="D1216" s="111"/>
      <c r="E1216" s="111"/>
      <c r="F1216" s="215"/>
      <c r="G1216" s="137"/>
      <c r="H1216" s="137"/>
      <c r="I1216" s="499"/>
      <c r="J1216" s="495"/>
      <c r="K1216" s="406"/>
      <c r="L1216" s="137"/>
      <c r="M1216" s="137"/>
      <c r="N1216" s="137"/>
      <c r="O1216" s="137"/>
      <c r="P1216" s="133"/>
      <c r="Q1216" s="133"/>
      <c r="R1216" s="133"/>
      <c r="S1216" s="162"/>
    </row>
    <row r="1217" spans="1:19" ht="189">
      <c r="A1217" s="222">
        <v>65</v>
      </c>
      <c r="B1217" s="90" t="s">
        <v>2306</v>
      </c>
      <c r="C1217" s="90" t="s">
        <v>2238</v>
      </c>
      <c r="D1217" s="90" t="s">
        <v>2240</v>
      </c>
      <c r="E1217" s="90">
        <v>25</v>
      </c>
      <c r="F1217" s="185" t="s">
        <v>1662</v>
      </c>
      <c r="G1217" s="254"/>
      <c r="H1217" s="254"/>
      <c r="I1217" s="498" t="s">
        <v>151</v>
      </c>
      <c r="J1217" s="493" t="s">
        <v>1650</v>
      </c>
      <c r="K1217" s="403">
        <v>5782.2</v>
      </c>
      <c r="L1217" s="254">
        <v>5782.2</v>
      </c>
      <c r="M1217" s="254">
        <v>5794.2</v>
      </c>
      <c r="N1217" s="254">
        <f>M1217</f>
        <v>5794.2</v>
      </c>
      <c r="O1217" s="403">
        <v>5782.2</v>
      </c>
      <c r="P1217" s="115">
        <v>1</v>
      </c>
      <c r="Q1217" s="116"/>
      <c r="R1217" s="116"/>
      <c r="S1217" s="162"/>
    </row>
    <row r="1218" spans="1:19" ht="21">
      <c r="A1218" s="225"/>
      <c r="B1218" s="111"/>
      <c r="C1218" s="111"/>
      <c r="D1218" s="111"/>
      <c r="E1218" s="111"/>
      <c r="F1218" s="215"/>
      <c r="G1218" s="137"/>
      <c r="H1218" s="137"/>
      <c r="I1218" s="499"/>
      <c r="J1218" s="495"/>
      <c r="K1218" s="406"/>
      <c r="L1218" s="137"/>
      <c r="M1218" s="137"/>
      <c r="N1218" s="137"/>
      <c r="O1218" s="137"/>
      <c r="P1218" s="133"/>
      <c r="Q1218" s="133"/>
      <c r="R1218" s="133"/>
      <c r="S1218" s="162"/>
    </row>
    <row r="1219" spans="1:19" ht="105">
      <c r="A1219" s="163">
        <v>66</v>
      </c>
      <c r="B1219" s="186" t="s">
        <v>1511</v>
      </c>
      <c r="C1219" s="186" t="s">
        <v>2241</v>
      </c>
      <c r="D1219" s="186" t="s">
        <v>388</v>
      </c>
      <c r="E1219" s="187">
        <v>10</v>
      </c>
      <c r="F1219" s="164" t="s">
        <v>2890</v>
      </c>
      <c r="G1219" s="96"/>
      <c r="H1219" s="101"/>
      <c r="I1219" s="164" t="s">
        <v>2891</v>
      </c>
      <c r="J1219" s="164" t="s">
        <v>578</v>
      </c>
      <c r="K1219" s="166">
        <v>12354</v>
      </c>
      <c r="L1219" s="164">
        <v>102.95</v>
      </c>
      <c r="M1219" s="164">
        <v>12920.48</v>
      </c>
      <c r="N1219" s="164">
        <v>12920.48</v>
      </c>
      <c r="O1219" s="166">
        <v>12354</v>
      </c>
      <c r="P1219" s="115">
        <v>1</v>
      </c>
      <c r="Q1219" s="116"/>
      <c r="R1219" s="116"/>
      <c r="S1219" s="162"/>
    </row>
    <row r="1220" spans="1:19" ht="21">
      <c r="A1220" s="167"/>
      <c r="B1220" s="216"/>
      <c r="C1220" s="216"/>
      <c r="D1220" s="216"/>
      <c r="E1220" s="217"/>
      <c r="F1220" s="168"/>
      <c r="G1220" s="111"/>
      <c r="H1220" s="137"/>
      <c r="I1220" s="168"/>
      <c r="J1220" s="168"/>
      <c r="K1220" s="170"/>
      <c r="L1220" s="168"/>
      <c r="M1220" s="168"/>
      <c r="N1220" s="168"/>
      <c r="O1220" s="168"/>
      <c r="P1220" s="133"/>
      <c r="Q1220" s="133"/>
      <c r="R1220" s="133"/>
      <c r="S1220" s="162"/>
    </row>
    <row r="1221" spans="1:19" ht="84">
      <c r="A1221" s="222">
        <v>67</v>
      </c>
      <c r="B1221" s="181" t="s">
        <v>1511</v>
      </c>
      <c r="C1221" s="96" t="s">
        <v>1713</v>
      </c>
      <c r="D1221" s="96" t="s">
        <v>1714</v>
      </c>
      <c r="E1221" s="183">
        <v>5</v>
      </c>
      <c r="F1221" s="254" t="s">
        <v>169</v>
      </c>
      <c r="G1221" s="254"/>
      <c r="H1221" s="254"/>
      <c r="I1221" s="254" t="s">
        <v>643</v>
      </c>
      <c r="J1221" s="254" t="s">
        <v>147</v>
      </c>
      <c r="K1221" s="423">
        <v>5040</v>
      </c>
      <c r="L1221" s="466">
        <f>K1221/84</f>
        <v>60</v>
      </c>
      <c r="M1221" s="254">
        <v>5172.74</v>
      </c>
      <c r="N1221" s="254">
        <v>5172.74</v>
      </c>
      <c r="O1221" s="423">
        <v>5040</v>
      </c>
      <c r="P1221" s="115">
        <v>1</v>
      </c>
      <c r="Q1221" s="116"/>
      <c r="R1221" s="116"/>
      <c r="S1221" s="162"/>
    </row>
    <row r="1222" spans="1:19" ht="21">
      <c r="A1222" s="167"/>
      <c r="B1222" s="216"/>
      <c r="C1222" s="207"/>
      <c r="D1222" s="207"/>
      <c r="E1222" s="217"/>
      <c r="F1222" s="168"/>
      <c r="G1222" s="111"/>
      <c r="H1222" s="137"/>
      <c r="I1222" s="168"/>
      <c r="J1222" s="168"/>
      <c r="K1222" s="204"/>
      <c r="L1222" s="168"/>
      <c r="M1222" s="168"/>
      <c r="N1222" s="168"/>
      <c r="O1222" s="168"/>
      <c r="P1222" s="133"/>
      <c r="Q1222" s="133"/>
      <c r="R1222" s="133"/>
      <c r="S1222" s="162"/>
    </row>
    <row r="1223" spans="1:19" ht="126">
      <c r="A1223" s="222">
        <v>68</v>
      </c>
      <c r="B1223" s="90" t="s">
        <v>2306</v>
      </c>
      <c r="C1223" s="90" t="s">
        <v>389</v>
      </c>
      <c r="D1223" s="90" t="s">
        <v>390</v>
      </c>
      <c r="E1223" s="90">
        <v>30</v>
      </c>
      <c r="F1223" s="254" t="s">
        <v>567</v>
      </c>
      <c r="G1223" s="254"/>
      <c r="H1223" s="254"/>
      <c r="I1223" s="254" t="s">
        <v>568</v>
      </c>
      <c r="J1223" s="254" t="s">
        <v>569</v>
      </c>
      <c r="K1223" s="254">
        <v>3810.77</v>
      </c>
      <c r="L1223" s="412" t="s">
        <v>570</v>
      </c>
      <c r="M1223" s="256" t="s">
        <v>571</v>
      </c>
      <c r="N1223" s="256">
        <v>3810.77</v>
      </c>
      <c r="O1223" s="254">
        <v>3810.77</v>
      </c>
      <c r="P1223" s="115">
        <v>1</v>
      </c>
      <c r="Q1223" s="116"/>
      <c r="R1223" s="116"/>
      <c r="S1223" s="162"/>
    </row>
    <row r="1224" spans="1:19" ht="21">
      <c r="A1224" s="225"/>
      <c r="B1224" s="111"/>
      <c r="C1224" s="111"/>
      <c r="D1224" s="111"/>
      <c r="E1224" s="111"/>
      <c r="F1224" s="137"/>
      <c r="G1224" s="137"/>
      <c r="H1224" s="137"/>
      <c r="I1224" s="137"/>
      <c r="J1224" s="137"/>
      <c r="K1224" s="137"/>
      <c r="L1224" s="137"/>
      <c r="M1224" s="297"/>
      <c r="N1224" s="297"/>
      <c r="O1224" s="297"/>
      <c r="P1224" s="133"/>
      <c r="Q1224" s="133"/>
      <c r="R1224" s="133"/>
      <c r="S1224" s="162"/>
    </row>
    <row r="1225" spans="1:19" ht="84">
      <c r="A1225" s="222">
        <v>69</v>
      </c>
      <c r="B1225" s="118" t="s">
        <v>2306</v>
      </c>
      <c r="C1225" s="118" t="s">
        <v>389</v>
      </c>
      <c r="D1225" s="118" t="s">
        <v>2328</v>
      </c>
      <c r="E1225" s="90">
        <v>50</v>
      </c>
      <c r="F1225" s="254" t="s">
        <v>1045</v>
      </c>
      <c r="G1225" s="254"/>
      <c r="H1225" s="254"/>
      <c r="I1225" s="254" t="s">
        <v>1729</v>
      </c>
      <c r="J1225" s="254" t="s">
        <v>1724</v>
      </c>
      <c r="K1225" s="403">
        <v>7618</v>
      </c>
      <c r="L1225" s="404">
        <v>7618</v>
      </c>
      <c r="M1225" s="403">
        <v>7737.6</v>
      </c>
      <c r="N1225" s="403">
        <v>7621.54</v>
      </c>
      <c r="O1225" s="403">
        <v>7618</v>
      </c>
      <c r="P1225" s="210">
        <v>1</v>
      </c>
      <c r="Q1225" s="178"/>
      <c r="R1225" s="178"/>
      <c r="S1225" s="179"/>
    </row>
    <row r="1226" spans="1:19" ht="21">
      <c r="A1226" s="225"/>
      <c r="B1226" s="218"/>
      <c r="C1226" s="218"/>
      <c r="D1226" s="218"/>
      <c r="E1226" s="111"/>
      <c r="F1226" s="137"/>
      <c r="G1226" s="137"/>
      <c r="H1226" s="137"/>
      <c r="I1226" s="137"/>
      <c r="J1226" s="137"/>
      <c r="K1226" s="137"/>
      <c r="L1226" s="137"/>
      <c r="M1226" s="297"/>
      <c r="N1226" s="297"/>
      <c r="O1226" s="297"/>
      <c r="P1226" s="209"/>
      <c r="Q1226" s="209"/>
      <c r="R1226" s="209"/>
      <c r="S1226" s="179"/>
    </row>
    <row r="1227" spans="1:19" ht="231">
      <c r="A1227" s="163">
        <v>70</v>
      </c>
      <c r="B1227" s="192" t="s">
        <v>2306</v>
      </c>
      <c r="C1227" s="193" t="s">
        <v>2336</v>
      </c>
      <c r="D1227" s="193" t="s">
        <v>2337</v>
      </c>
      <c r="E1227" s="194">
        <v>5</v>
      </c>
      <c r="F1227" s="164" t="s">
        <v>2894</v>
      </c>
      <c r="G1227" s="96"/>
      <c r="H1227" s="101"/>
      <c r="I1227" s="164" t="s">
        <v>2895</v>
      </c>
      <c r="J1227" s="164" t="s">
        <v>578</v>
      </c>
      <c r="K1227" s="164">
        <v>2476.42</v>
      </c>
      <c r="L1227" s="164">
        <v>1238.21</v>
      </c>
      <c r="M1227" s="164">
        <v>2567.64</v>
      </c>
      <c r="N1227" s="164">
        <v>2567.64</v>
      </c>
      <c r="O1227" s="164">
        <v>2476.42</v>
      </c>
      <c r="P1227" s="539">
        <v>1</v>
      </c>
      <c r="Q1227" s="189"/>
      <c r="R1227" s="189"/>
      <c r="S1227" s="179"/>
    </row>
    <row r="1228" spans="1:19" ht="21">
      <c r="A1228" s="167"/>
      <c r="B1228" s="219"/>
      <c r="C1228" s="219"/>
      <c r="D1228" s="219"/>
      <c r="E1228" s="207"/>
      <c r="F1228" s="168"/>
      <c r="G1228" s="111"/>
      <c r="H1228" s="137"/>
      <c r="I1228" s="168"/>
      <c r="J1228" s="168"/>
      <c r="K1228" s="168"/>
      <c r="L1228" s="168"/>
      <c r="M1228" s="168"/>
      <c r="N1228" s="168"/>
      <c r="O1228" s="168"/>
      <c r="P1228" s="220"/>
      <c r="Q1228" s="220"/>
      <c r="R1228" s="220"/>
      <c r="S1228" s="190"/>
    </row>
    <row r="1229" spans="1:19" ht="231">
      <c r="A1229" s="163">
        <v>71</v>
      </c>
      <c r="B1229" s="175" t="s">
        <v>2306</v>
      </c>
      <c r="C1229" s="175" t="s">
        <v>391</v>
      </c>
      <c r="D1229" s="175" t="s">
        <v>392</v>
      </c>
      <c r="E1229" s="175">
        <v>40</v>
      </c>
      <c r="F1229" s="164" t="s">
        <v>2896</v>
      </c>
      <c r="G1229" s="502"/>
      <c r="H1229" s="503"/>
      <c r="I1229" s="164" t="s">
        <v>2897</v>
      </c>
      <c r="J1229" s="164" t="s">
        <v>578</v>
      </c>
      <c r="K1229" s="164">
        <v>2303.08</v>
      </c>
      <c r="L1229" s="164">
        <v>1151.54</v>
      </c>
      <c r="M1229" s="164">
        <v>2376.11</v>
      </c>
      <c r="N1229" s="164">
        <v>2376.11</v>
      </c>
      <c r="O1229" s="164">
        <v>2303.08</v>
      </c>
      <c r="P1229" s="115">
        <v>1</v>
      </c>
      <c r="Q1229" s="116"/>
      <c r="R1229" s="116"/>
      <c r="S1229" s="190"/>
    </row>
    <row r="1230" spans="1:19" ht="21">
      <c r="A1230" s="167"/>
      <c r="B1230" s="207"/>
      <c r="C1230" s="207"/>
      <c r="D1230" s="207"/>
      <c r="E1230" s="207"/>
      <c r="F1230" s="168"/>
      <c r="G1230" s="111"/>
      <c r="H1230" s="137"/>
      <c r="I1230" s="168"/>
      <c r="J1230" s="168"/>
      <c r="K1230" s="168"/>
      <c r="L1230" s="168"/>
      <c r="M1230" s="168"/>
      <c r="N1230" s="168"/>
      <c r="O1230" s="168"/>
      <c r="P1230" s="133"/>
      <c r="Q1230" s="133"/>
      <c r="R1230" s="133"/>
      <c r="S1230" s="162"/>
    </row>
    <row r="1231" spans="1:19" ht="21">
      <c r="A1231" s="222"/>
      <c r="B1231" s="222" t="s">
        <v>2363</v>
      </c>
      <c r="C1231" s="565" t="s">
        <v>2164</v>
      </c>
      <c r="D1231" s="566"/>
      <c r="E1231" s="566"/>
      <c r="F1231" s="567"/>
      <c r="G1231" s="504"/>
      <c r="H1231" s="504"/>
      <c r="I1231" s="254"/>
      <c r="J1231" s="254"/>
      <c r="K1231" s="403"/>
      <c r="L1231" s="404"/>
      <c r="M1231" s="403"/>
      <c r="N1231" s="403"/>
      <c r="O1231" s="403"/>
      <c r="P1231" s="115"/>
      <c r="Q1231" s="116"/>
      <c r="R1231" s="116"/>
      <c r="S1231" s="162"/>
    </row>
    <row r="1232" spans="1:19" ht="63">
      <c r="A1232" s="222">
        <v>72</v>
      </c>
      <c r="B1232" s="254" t="s">
        <v>2667</v>
      </c>
      <c r="C1232" s="96" t="s">
        <v>2668</v>
      </c>
      <c r="D1232" s="96" t="s">
        <v>2669</v>
      </c>
      <c r="E1232" s="279">
        <v>210</v>
      </c>
      <c r="F1232" s="96" t="s">
        <v>1046</v>
      </c>
      <c r="G1232" s="96"/>
      <c r="H1232" s="96"/>
      <c r="I1232" s="279" t="s">
        <v>1726</v>
      </c>
      <c r="J1232" s="96" t="s">
        <v>1724</v>
      </c>
      <c r="K1232" s="490">
        <v>6547</v>
      </c>
      <c r="L1232" s="491">
        <v>6547</v>
      </c>
      <c r="M1232" s="490">
        <v>6547.02</v>
      </c>
      <c r="N1232" s="490">
        <v>6547.02</v>
      </c>
      <c r="O1232" s="490">
        <v>6547</v>
      </c>
      <c r="P1232" s="174">
        <v>1</v>
      </c>
      <c r="Q1232" s="122"/>
      <c r="R1232" s="122"/>
      <c r="S1232" s="150"/>
    </row>
    <row r="1233" spans="1:19" ht="21">
      <c r="A1233" s="225"/>
      <c r="B1233" s="137"/>
      <c r="C1233" s="111"/>
      <c r="D1233" s="111"/>
      <c r="E1233" s="272"/>
      <c r="F1233" s="111"/>
      <c r="G1233" s="111"/>
      <c r="H1233" s="111"/>
      <c r="I1233" s="272"/>
      <c r="J1233" s="111"/>
      <c r="K1233" s="505"/>
      <c r="L1233" s="506"/>
      <c r="M1233" s="505"/>
      <c r="N1233" s="505"/>
      <c r="O1233" s="505"/>
      <c r="P1233" s="128"/>
      <c r="Q1233" s="128"/>
      <c r="R1233" s="128"/>
      <c r="S1233" s="150"/>
    </row>
    <row r="1234" spans="1:19" ht="63">
      <c r="A1234" s="222">
        <v>73</v>
      </c>
      <c r="B1234" s="279" t="s">
        <v>2634</v>
      </c>
      <c r="C1234" s="279" t="s">
        <v>2401</v>
      </c>
      <c r="D1234" s="96" t="s">
        <v>2402</v>
      </c>
      <c r="E1234" s="101">
        <v>110</v>
      </c>
      <c r="F1234" s="254" t="s">
        <v>170</v>
      </c>
      <c r="G1234" s="254"/>
      <c r="H1234" s="254"/>
      <c r="I1234" s="254" t="s">
        <v>171</v>
      </c>
      <c r="J1234" s="254" t="s">
        <v>147</v>
      </c>
      <c r="K1234" s="254">
        <v>6298.88</v>
      </c>
      <c r="L1234" s="466">
        <f>K1234/112</f>
        <v>56.24</v>
      </c>
      <c r="M1234" s="254">
        <v>6315.07</v>
      </c>
      <c r="N1234" s="254">
        <v>6315.07</v>
      </c>
      <c r="O1234" s="254">
        <v>6298.88</v>
      </c>
      <c r="P1234" s="115">
        <v>1</v>
      </c>
      <c r="Q1234" s="116"/>
      <c r="R1234" s="116"/>
      <c r="S1234" s="162"/>
    </row>
    <row r="1235" spans="1:19" ht="21">
      <c r="A1235" s="167"/>
      <c r="B1235" s="214"/>
      <c r="C1235" s="214"/>
      <c r="D1235" s="207"/>
      <c r="E1235" s="168"/>
      <c r="F1235" s="168"/>
      <c r="G1235" s="137"/>
      <c r="H1235" s="137"/>
      <c r="I1235" s="168"/>
      <c r="J1235" s="168"/>
      <c r="K1235" s="204"/>
      <c r="L1235" s="168"/>
      <c r="M1235" s="168"/>
      <c r="N1235" s="168"/>
      <c r="O1235" s="168"/>
      <c r="P1235" s="133"/>
      <c r="Q1235" s="133"/>
      <c r="R1235" s="133"/>
      <c r="S1235" s="162"/>
    </row>
    <row r="1236" spans="1:19" ht="41.25">
      <c r="A1236" s="222"/>
      <c r="B1236" s="222" t="s">
        <v>2364</v>
      </c>
      <c r="C1236" s="254"/>
      <c r="D1236" s="308" t="s">
        <v>263</v>
      </c>
      <c r="E1236" s="254"/>
      <c r="F1236" s="254"/>
      <c r="G1236" s="254"/>
      <c r="H1236" s="254"/>
      <c r="I1236" s="254"/>
      <c r="J1236" s="254"/>
      <c r="K1236" s="403"/>
      <c r="L1236" s="404"/>
      <c r="M1236" s="403"/>
      <c r="N1236" s="403"/>
      <c r="O1236" s="403"/>
      <c r="P1236" s="115"/>
      <c r="Q1236" s="116"/>
      <c r="R1236" s="116"/>
      <c r="S1236" s="162"/>
    </row>
    <row r="1237" spans="1:19" ht="189">
      <c r="A1237" s="222">
        <v>74</v>
      </c>
      <c r="B1237" s="254" t="s">
        <v>680</v>
      </c>
      <c r="C1237" s="254" t="s">
        <v>681</v>
      </c>
      <c r="D1237" s="254" t="s">
        <v>682</v>
      </c>
      <c r="E1237" s="254">
        <v>300</v>
      </c>
      <c r="F1237" s="254" t="s">
        <v>172</v>
      </c>
      <c r="G1237" s="254"/>
      <c r="H1237" s="254"/>
      <c r="I1237" s="254" t="s">
        <v>2006</v>
      </c>
      <c r="J1237" s="254" t="s">
        <v>147</v>
      </c>
      <c r="K1237" s="423">
        <f>L1237*5</f>
        <v>138.4</v>
      </c>
      <c r="L1237" s="466">
        <v>27.68</v>
      </c>
      <c r="M1237" s="254">
        <v>198.32</v>
      </c>
      <c r="N1237" s="254">
        <v>198.32</v>
      </c>
      <c r="O1237" s="423">
        <v>138.4</v>
      </c>
      <c r="P1237" s="115">
        <v>1</v>
      </c>
      <c r="Q1237" s="116"/>
      <c r="R1237" s="116"/>
      <c r="S1237" s="162"/>
    </row>
    <row r="1238" spans="1:19" ht="21">
      <c r="A1238" s="167"/>
      <c r="B1238" s="168"/>
      <c r="C1238" s="168"/>
      <c r="D1238" s="168"/>
      <c r="E1238" s="168"/>
      <c r="F1238" s="168"/>
      <c r="G1238" s="111"/>
      <c r="H1238" s="137"/>
      <c r="I1238" s="168"/>
      <c r="J1238" s="168"/>
      <c r="K1238" s="204"/>
      <c r="L1238" s="168"/>
      <c r="M1238" s="168"/>
      <c r="N1238" s="168"/>
      <c r="O1238" s="168"/>
      <c r="P1238" s="133"/>
      <c r="Q1238" s="133"/>
      <c r="R1238" s="133"/>
      <c r="S1238" s="162"/>
    </row>
    <row r="1239" spans="1:19" ht="168">
      <c r="A1239" s="222">
        <v>75</v>
      </c>
      <c r="B1239" s="254" t="s">
        <v>683</v>
      </c>
      <c r="C1239" s="254" t="s">
        <v>684</v>
      </c>
      <c r="D1239" s="254" t="s">
        <v>685</v>
      </c>
      <c r="E1239" s="254">
        <v>400</v>
      </c>
      <c r="F1239" s="182" t="s">
        <v>1663</v>
      </c>
      <c r="G1239" s="254"/>
      <c r="H1239" s="254"/>
      <c r="I1239" s="498" t="s">
        <v>2308</v>
      </c>
      <c r="J1239" s="493" t="s">
        <v>1650</v>
      </c>
      <c r="K1239" s="403">
        <v>22.58</v>
      </c>
      <c r="L1239" s="254">
        <v>22.58</v>
      </c>
      <c r="M1239" s="254">
        <v>23.94</v>
      </c>
      <c r="N1239" s="254">
        <f>M1239</f>
        <v>23.94</v>
      </c>
      <c r="O1239" s="403">
        <v>22.58</v>
      </c>
      <c r="P1239" s="115">
        <v>1</v>
      </c>
      <c r="Q1239" s="116"/>
      <c r="R1239" s="116"/>
      <c r="S1239" s="162"/>
    </row>
    <row r="1240" spans="1:19" ht="21">
      <c r="A1240" s="225"/>
      <c r="B1240" s="137"/>
      <c r="C1240" s="137"/>
      <c r="D1240" s="137"/>
      <c r="E1240" s="137"/>
      <c r="F1240" s="212"/>
      <c r="G1240" s="137"/>
      <c r="H1240" s="137"/>
      <c r="I1240" s="499"/>
      <c r="J1240" s="495"/>
      <c r="K1240" s="406"/>
      <c r="L1240" s="137"/>
      <c r="M1240" s="137"/>
      <c r="N1240" s="137"/>
      <c r="O1240" s="137"/>
      <c r="P1240" s="133"/>
      <c r="Q1240" s="133"/>
      <c r="R1240" s="133"/>
      <c r="S1240" s="162"/>
    </row>
    <row r="1241" spans="1:19" ht="231">
      <c r="A1241" s="222">
        <v>76</v>
      </c>
      <c r="B1241" s="279" t="s">
        <v>680</v>
      </c>
      <c r="C1241" s="254" t="s">
        <v>686</v>
      </c>
      <c r="D1241" s="254" t="s">
        <v>687</v>
      </c>
      <c r="E1241" s="254">
        <v>160</v>
      </c>
      <c r="F1241" s="254" t="s">
        <v>173</v>
      </c>
      <c r="G1241" s="254"/>
      <c r="H1241" s="254"/>
      <c r="I1241" s="254" t="s">
        <v>174</v>
      </c>
      <c r="J1241" s="254" t="s">
        <v>147</v>
      </c>
      <c r="K1241" s="254">
        <v>1440.98</v>
      </c>
      <c r="L1241" s="466">
        <f>K1241</f>
        <v>1440.98</v>
      </c>
      <c r="M1241" s="423">
        <v>1504.5</v>
      </c>
      <c r="N1241" s="423">
        <v>1504.5</v>
      </c>
      <c r="O1241" s="254">
        <v>1440.98</v>
      </c>
      <c r="P1241" s="115">
        <v>1</v>
      </c>
      <c r="Q1241" s="116"/>
      <c r="R1241" s="116"/>
      <c r="S1241" s="162"/>
    </row>
    <row r="1242" spans="1:19" ht="21">
      <c r="A1242" s="225"/>
      <c r="B1242" s="272"/>
      <c r="C1242" s="137"/>
      <c r="D1242" s="137"/>
      <c r="E1242" s="137"/>
      <c r="F1242" s="137"/>
      <c r="G1242" s="137"/>
      <c r="H1242" s="137"/>
      <c r="I1242" s="137"/>
      <c r="J1242" s="137"/>
      <c r="K1242" s="137"/>
      <c r="L1242" s="486"/>
      <c r="M1242" s="485"/>
      <c r="N1242" s="485"/>
      <c r="O1242" s="485"/>
      <c r="P1242" s="133"/>
      <c r="Q1242" s="133"/>
      <c r="R1242" s="133"/>
      <c r="S1242" s="162"/>
    </row>
    <row r="1243" spans="1:19" ht="126">
      <c r="A1243" s="163">
        <v>77</v>
      </c>
      <c r="B1243" s="184" t="s">
        <v>680</v>
      </c>
      <c r="C1243" s="184" t="s">
        <v>2403</v>
      </c>
      <c r="D1243" s="175" t="s">
        <v>2404</v>
      </c>
      <c r="E1243" s="195">
        <v>120</v>
      </c>
      <c r="F1243" s="164" t="s">
        <v>2902</v>
      </c>
      <c r="G1243" s="96"/>
      <c r="H1243" s="101"/>
      <c r="I1243" s="164" t="s">
        <v>2903</v>
      </c>
      <c r="J1243" s="164" t="s">
        <v>578</v>
      </c>
      <c r="K1243" s="164">
        <v>1498.25</v>
      </c>
      <c r="L1243" s="164">
        <v>1498.25</v>
      </c>
      <c r="M1243" s="164">
        <v>1505.77</v>
      </c>
      <c r="N1243" s="164">
        <v>1630.91</v>
      </c>
      <c r="O1243" s="164">
        <v>1498.25</v>
      </c>
      <c r="P1243" s="115">
        <v>1</v>
      </c>
      <c r="Q1243" s="116"/>
      <c r="R1243" s="116"/>
      <c r="S1243" s="162"/>
    </row>
    <row r="1244" spans="1:19" ht="21">
      <c r="A1244" s="167"/>
      <c r="B1244" s="214"/>
      <c r="C1244" s="214"/>
      <c r="D1244" s="207"/>
      <c r="E1244" s="168"/>
      <c r="F1244" s="168"/>
      <c r="G1244" s="111"/>
      <c r="H1244" s="137"/>
      <c r="I1244" s="168"/>
      <c r="J1244" s="168"/>
      <c r="K1244" s="168"/>
      <c r="L1244" s="168"/>
      <c r="M1244" s="168"/>
      <c r="N1244" s="168"/>
      <c r="O1244" s="168"/>
      <c r="P1244" s="133"/>
      <c r="Q1244" s="133"/>
      <c r="R1244" s="133"/>
      <c r="S1244" s="162"/>
    </row>
    <row r="1245" spans="1:19" ht="168">
      <c r="A1245" s="222">
        <v>78</v>
      </c>
      <c r="B1245" s="254" t="s">
        <v>688</v>
      </c>
      <c r="C1245" s="90" t="s">
        <v>689</v>
      </c>
      <c r="D1245" s="90" t="s">
        <v>1318</v>
      </c>
      <c r="E1245" s="254">
        <v>1000</v>
      </c>
      <c r="F1245" s="90" t="s">
        <v>526</v>
      </c>
      <c r="G1245" s="96" t="s">
        <v>527</v>
      </c>
      <c r="H1245" s="101">
        <v>4</v>
      </c>
      <c r="I1245" s="90" t="s">
        <v>528</v>
      </c>
      <c r="J1245" s="90" t="s">
        <v>1124</v>
      </c>
      <c r="K1245" s="276">
        <v>149.28</v>
      </c>
      <c r="L1245" s="277">
        <v>31.1</v>
      </c>
      <c r="M1245" s="278">
        <v>149.76</v>
      </c>
      <c r="N1245" s="101">
        <v>149.76</v>
      </c>
      <c r="O1245" s="276">
        <v>149.28</v>
      </c>
      <c r="P1245" s="115">
        <v>1</v>
      </c>
      <c r="Q1245" s="116"/>
      <c r="R1245" s="116"/>
      <c r="S1245" s="162"/>
    </row>
    <row r="1246" spans="1:19" ht="21">
      <c r="A1246" s="225"/>
      <c r="B1246" s="137"/>
      <c r="C1246" s="111"/>
      <c r="D1246" s="111"/>
      <c r="E1246" s="137"/>
      <c r="F1246" s="111"/>
      <c r="G1246" s="111"/>
      <c r="H1246" s="137"/>
      <c r="I1246" s="111"/>
      <c r="J1246" s="111"/>
      <c r="K1246" s="272"/>
      <c r="L1246" s="273"/>
      <c r="M1246" s="274"/>
      <c r="N1246" s="137"/>
      <c r="O1246" s="137"/>
      <c r="P1246" s="133"/>
      <c r="Q1246" s="133"/>
      <c r="R1246" s="133"/>
      <c r="S1246" s="162"/>
    </row>
  </sheetData>
  <sheetProtection/>
  <autoFilter ref="A3:R1246"/>
  <mergeCells count="8">
    <mergeCell ref="D1106:I1106"/>
    <mergeCell ref="C1231:F1231"/>
    <mergeCell ref="A4:J4"/>
    <mergeCell ref="A1:R1"/>
    <mergeCell ref="A1102:R1102"/>
    <mergeCell ref="A1105:K1105"/>
    <mergeCell ref="C5:D5"/>
    <mergeCell ref="C26:D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230"/>
  <sheetViews>
    <sheetView zoomScale="55" zoomScaleNormal="55" zoomScalePageLayoutView="0" workbookViewId="0" topLeftCell="B1">
      <selection activeCell="E6" sqref="E6"/>
    </sheetView>
  </sheetViews>
  <sheetFormatPr defaultColWidth="9.140625" defaultRowHeight="12.75"/>
  <cols>
    <col min="1" max="1" width="6.8515625" style="242" customWidth="1"/>
    <col min="2" max="2" width="9.140625" style="242" customWidth="1"/>
    <col min="3" max="3" width="22.7109375" style="242" customWidth="1"/>
    <col min="4" max="4" width="24.140625" style="242" customWidth="1"/>
    <col min="5" max="5" width="14.8515625" style="242" customWidth="1"/>
    <col min="6" max="6" width="23.421875" style="476" customWidth="1"/>
    <col min="7" max="7" width="13.00390625" style="476" customWidth="1"/>
    <col min="8" max="8" width="13.57421875" style="476" customWidth="1"/>
    <col min="9" max="9" width="9.140625" style="242" customWidth="1"/>
    <col min="10" max="10" width="15.8515625" style="476" customWidth="1"/>
    <col min="11" max="11" width="13.28125" style="477" customWidth="1"/>
    <col min="12" max="12" width="19.00390625" style="478" customWidth="1"/>
    <col min="13" max="13" width="21.28125" style="477" customWidth="1"/>
    <col min="14" max="14" width="15.57421875" style="477" customWidth="1"/>
    <col min="15" max="15" width="19.57421875" style="477" customWidth="1"/>
    <col min="16" max="16" width="9.140625" style="81" customWidth="1"/>
    <col min="17" max="16384" width="9.140625" style="82" customWidth="1"/>
  </cols>
  <sheetData>
    <row r="1" spans="1:16" ht="42.75" customHeight="1">
      <c r="A1" s="561" t="s">
        <v>1013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</row>
    <row r="2" spans="1:16" ht="21" customHeigh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</row>
    <row r="3" spans="1:16" ht="224.25">
      <c r="A3" s="221" t="s">
        <v>1712</v>
      </c>
      <c r="B3" s="243" t="s">
        <v>1715</v>
      </c>
      <c r="C3" s="244" t="s">
        <v>260</v>
      </c>
      <c r="D3" s="245" t="s">
        <v>2097</v>
      </c>
      <c r="E3" s="246" t="s">
        <v>2633</v>
      </c>
      <c r="F3" s="245" t="s">
        <v>1716</v>
      </c>
      <c r="G3" s="247" t="s">
        <v>1125</v>
      </c>
      <c r="H3" s="247" t="s">
        <v>1126</v>
      </c>
      <c r="I3" s="247" t="s">
        <v>1717</v>
      </c>
      <c r="J3" s="247" t="s">
        <v>1718</v>
      </c>
      <c r="K3" s="248" t="s">
        <v>1719</v>
      </c>
      <c r="L3" s="249" t="s">
        <v>1720</v>
      </c>
      <c r="M3" s="248" t="s">
        <v>2002</v>
      </c>
      <c r="N3" s="248" t="s">
        <v>2632</v>
      </c>
      <c r="O3" s="247" t="s">
        <v>1218</v>
      </c>
      <c r="P3" s="88" t="s">
        <v>316</v>
      </c>
    </row>
    <row r="4" spans="1:16" ht="15.75" customHeight="1">
      <c r="A4" s="563" t="s">
        <v>2326</v>
      </c>
      <c r="B4" s="563"/>
      <c r="C4" s="563"/>
      <c r="D4" s="563"/>
      <c r="E4" s="563"/>
      <c r="F4" s="563"/>
      <c r="G4" s="563"/>
      <c r="H4" s="563"/>
      <c r="I4" s="563"/>
      <c r="J4" s="563"/>
      <c r="K4" s="250"/>
      <c r="L4" s="251"/>
      <c r="M4" s="250"/>
      <c r="N4" s="250"/>
      <c r="O4" s="252"/>
      <c r="P4" s="112"/>
    </row>
    <row r="5" spans="1:16" ht="88.5" customHeight="1">
      <c r="A5" s="222"/>
      <c r="B5" s="222" t="s">
        <v>1093</v>
      </c>
      <c r="C5" s="564" t="s">
        <v>869</v>
      </c>
      <c r="D5" s="564"/>
      <c r="E5" s="254"/>
      <c r="F5" s="255"/>
      <c r="G5" s="255"/>
      <c r="H5" s="255"/>
      <c r="I5" s="256"/>
      <c r="J5" s="255"/>
      <c r="K5" s="250"/>
      <c r="L5" s="251"/>
      <c r="M5" s="250"/>
      <c r="N5" s="290"/>
      <c r="O5" s="250"/>
      <c r="P5" s="112"/>
    </row>
    <row r="6" spans="1:16" ht="42">
      <c r="A6" s="222">
        <v>26</v>
      </c>
      <c r="B6" s="254" t="s">
        <v>2640</v>
      </c>
      <c r="C6" s="254" t="s">
        <v>2642</v>
      </c>
      <c r="D6" s="254" t="s">
        <v>2644</v>
      </c>
      <c r="E6" s="254">
        <v>5</v>
      </c>
      <c r="F6" s="255"/>
      <c r="G6" s="255"/>
      <c r="H6" s="255"/>
      <c r="I6" s="256"/>
      <c r="J6" s="255"/>
      <c r="K6" s="250"/>
      <c r="L6" s="251"/>
      <c r="M6" s="250"/>
      <c r="N6" s="290"/>
      <c r="O6" s="250"/>
      <c r="P6" s="112">
        <v>0</v>
      </c>
    </row>
    <row r="7" spans="1:16" ht="21">
      <c r="A7" s="225"/>
      <c r="B7" s="137"/>
      <c r="C7" s="137"/>
      <c r="D7" s="137"/>
      <c r="E7" s="137"/>
      <c r="F7" s="296"/>
      <c r="G7" s="296"/>
      <c r="H7" s="296"/>
      <c r="I7" s="297"/>
      <c r="J7" s="296"/>
      <c r="K7" s="292"/>
      <c r="L7" s="298"/>
      <c r="M7" s="292"/>
      <c r="N7" s="299"/>
      <c r="O7" s="292"/>
      <c r="P7" s="114"/>
    </row>
    <row r="8" spans="1:16" ht="42">
      <c r="A8" s="222">
        <v>27</v>
      </c>
      <c r="B8" s="254" t="s">
        <v>2640</v>
      </c>
      <c r="C8" s="254" t="s">
        <v>2645</v>
      </c>
      <c r="D8" s="254" t="s">
        <v>2646</v>
      </c>
      <c r="E8" s="254">
        <v>10</v>
      </c>
      <c r="F8" s="255"/>
      <c r="G8" s="255"/>
      <c r="H8" s="255"/>
      <c r="I8" s="256"/>
      <c r="J8" s="255"/>
      <c r="K8" s="250"/>
      <c r="L8" s="251"/>
      <c r="M8" s="250"/>
      <c r="N8" s="290"/>
      <c r="O8" s="250"/>
      <c r="P8" s="112">
        <v>0</v>
      </c>
    </row>
    <row r="9" spans="1:16" ht="21">
      <c r="A9" s="225"/>
      <c r="B9" s="137"/>
      <c r="C9" s="137"/>
      <c r="D9" s="137"/>
      <c r="E9" s="137"/>
      <c r="F9" s="296"/>
      <c r="G9" s="296"/>
      <c r="H9" s="296"/>
      <c r="I9" s="297"/>
      <c r="J9" s="296"/>
      <c r="K9" s="292"/>
      <c r="L9" s="298"/>
      <c r="M9" s="292"/>
      <c r="N9" s="299"/>
      <c r="O9" s="292"/>
      <c r="P9" s="114"/>
    </row>
    <row r="10" spans="1:16" ht="42">
      <c r="A10" s="222">
        <v>28</v>
      </c>
      <c r="B10" s="254" t="s">
        <v>2640</v>
      </c>
      <c r="C10" s="254" t="s">
        <v>2645</v>
      </c>
      <c r="D10" s="254" t="s">
        <v>2647</v>
      </c>
      <c r="E10" s="254">
        <v>5</v>
      </c>
      <c r="F10" s="255"/>
      <c r="G10" s="255"/>
      <c r="H10" s="255"/>
      <c r="I10" s="256"/>
      <c r="J10" s="255"/>
      <c r="K10" s="250"/>
      <c r="L10" s="251"/>
      <c r="M10" s="250"/>
      <c r="N10" s="290"/>
      <c r="O10" s="250"/>
      <c r="P10" s="112">
        <v>0</v>
      </c>
    </row>
    <row r="11" spans="1:16" ht="21">
      <c r="A11" s="225"/>
      <c r="B11" s="137"/>
      <c r="C11" s="137"/>
      <c r="D11" s="137"/>
      <c r="E11" s="137"/>
      <c r="F11" s="296"/>
      <c r="G11" s="296"/>
      <c r="H11" s="296"/>
      <c r="I11" s="297"/>
      <c r="J11" s="296"/>
      <c r="K11" s="292"/>
      <c r="L11" s="298"/>
      <c r="M11" s="292"/>
      <c r="N11" s="299"/>
      <c r="O11" s="292"/>
      <c r="P11" s="114"/>
    </row>
    <row r="12" spans="1:16" ht="81.75">
      <c r="A12" s="222"/>
      <c r="B12" s="222" t="s">
        <v>1421</v>
      </c>
      <c r="C12" s="254"/>
      <c r="D12" s="308" t="s">
        <v>297</v>
      </c>
      <c r="E12" s="254"/>
      <c r="F12" s="255"/>
      <c r="G12" s="255"/>
      <c r="H12" s="255"/>
      <c r="I12" s="256"/>
      <c r="J12" s="255"/>
      <c r="K12" s="250"/>
      <c r="L12" s="251"/>
      <c r="M12" s="250"/>
      <c r="N12" s="290"/>
      <c r="O12" s="250"/>
      <c r="P12" s="112"/>
    </row>
    <row r="13" spans="1:16" ht="42">
      <c r="A13" s="222">
        <v>38</v>
      </c>
      <c r="B13" s="254" t="s">
        <v>1424</v>
      </c>
      <c r="C13" s="254" t="s">
        <v>2281</v>
      </c>
      <c r="D13" s="254" t="s">
        <v>2861</v>
      </c>
      <c r="E13" s="254">
        <v>2</v>
      </c>
      <c r="F13" s="255"/>
      <c r="G13" s="255"/>
      <c r="H13" s="255"/>
      <c r="I13" s="256"/>
      <c r="J13" s="255"/>
      <c r="K13" s="250"/>
      <c r="L13" s="251"/>
      <c r="M13" s="250"/>
      <c r="N13" s="290"/>
      <c r="O13" s="250"/>
      <c r="P13" s="112">
        <v>0</v>
      </c>
    </row>
    <row r="14" spans="1:16" ht="21">
      <c r="A14" s="225"/>
      <c r="B14" s="137"/>
      <c r="C14" s="137"/>
      <c r="D14" s="137"/>
      <c r="E14" s="137"/>
      <c r="F14" s="296"/>
      <c r="G14" s="296"/>
      <c r="H14" s="296"/>
      <c r="I14" s="297"/>
      <c r="J14" s="296"/>
      <c r="K14" s="292"/>
      <c r="L14" s="298"/>
      <c r="M14" s="292"/>
      <c r="N14" s="299"/>
      <c r="O14" s="292"/>
      <c r="P14" s="114"/>
    </row>
    <row r="15" spans="1:16" ht="61.5">
      <c r="A15" s="222"/>
      <c r="B15" s="222" t="s">
        <v>1108</v>
      </c>
      <c r="C15" s="254"/>
      <c r="D15" s="308" t="s">
        <v>1607</v>
      </c>
      <c r="E15" s="254"/>
      <c r="F15" s="255"/>
      <c r="G15" s="255"/>
      <c r="H15" s="255"/>
      <c r="I15" s="256"/>
      <c r="J15" s="255"/>
      <c r="K15" s="250"/>
      <c r="L15" s="251"/>
      <c r="M15" s="250"/>
      <c r="N15" s="290"/>
      <c r="O15" s="250"/>
      <c r="P15" s="112"/>
    </row>
    <row r="16" spans="1:16" ht="42">
      <c r="A16" s="222">
        <v>43</v>
      </c>
      <c r="B16" s="254" t="s">
        <v>2752</v>
      </c>
      <c r="C16" s="254" t="s">
        <v>2236</v>
      </c>
      <c r="D16" s="254" t="s">
        <v>2237</v>
      </c>
      <c r="E16" s="254">
        <v>10</v>
      </c>
      <c r="F16" s="255"/>
      <c r="G16" s="255"/>
      <c r="H16" s="255"/>
      <c r="I16" s="256"/>
      <c r="J16" s="255"/>
      <c r="K16" s="250"/>
      <c r="L16" s="251"/>
      <c r="M16" s="250"/>
      <c r="N16" s="290"/>
      <c r="O16" s="250"/>
      <c r="P16" s="112">
        <v>0</v>
      </c>
    </row>
    <row r="17" spans="1:16" ht="21">
      <c r="A17" s="225"/>
      <c r="B17" s="137"/>
      <c r="C17" s="137"/>
      <c r="D17" s="137"/>
      <c r="E17" s="137"/>
      <c r="F17" s="296"/>
      <c r="G17" s="296"/>
      <c r="H17" s="296"/>
      <c r="I17" s="297"/>
      <c r="J17" s="296"/>
      <c r="K17" s="292"/>
      <c r="L17" s="298"/>
      <c r="M17" s="292"/>
      <c r="N17" s="299"/>
      <c r="O17" s="292"/>
      <c r="P17" s="114"/>
    </row>
    <row r="18" spans="1:16" ht="102">
      <c r="A18" s="222"/>
      <c r="B18" s="222" t="s">
        <v>2754</v>
      </c>
      <c r="C18" s="164"/>
      <c r="D18" s="253" t="s">
        <v>1608</v>
      </c>
      <c r="E18" s="254"/>
      <c r="F18" s="255"/>
      <c r="G18" s="255"/>
      <c r="H18" s="255"/>
      <c r="I18" s="256"/>
      <c r="J18" s="255"/>
      <c r="K18" s="250"/>
      <c r="L18" s="251"/>
      <c r="M18" s="250"/>
      <c r="N18" s="290"/>
      <c r="O18" s="250"/>
      <c r="P18" s="112"/>
    </row>
    <row r="19" spans="1:16" ht="42">
      <c r="A19" s="222">
        <v>50</v>
      </c>
      <c r="B19" s="254" t="s">
        <v>1428</v>
      </c>
      <c r="C19" s="254" t="s">
        <v>1429</v>
      </c>
      <c r="D19" s="254" t="s">
        <v>2411</v>
      </c>
      <c r="E19" s="254">
        <v>5</v>
      </c>
      <c r="F19" s="255"/>
      <c r="G19" s="255"/>
      <c r="H19" s="255"/>
      <c r="I19" s="256"/>
      <c r="J19" s="255"/>
      <c r="K19" s="250"/>
      <c r="L19" s="251"/>
      <c r="M19" s="250"/>
      <c r="N19" s="290"/>
      <c r="O19" s="250"/>
      <c r="P19" s="112">
        <v>0</v>
      </c>
    </row>
    <row r="20" spans="1:16" ht="21">
      <c r="A20" s="225"/>
      <c r="B20" s="137"/>
      <c r="C20" s="137"/>
      <c r="D20" s="137"/>
      <c r="E20" s="137"/>
      <c r="F20" s="296"/>
      <c r="G20" s="296"/>
      <c r="H20" s="296"/>
      <c r="I20" s="297"/>
      <c r="J20" s="296"/>
      <c r="K20" s="292"/>
      <c r="L20" s="298"/>
      <c r="M20" s="292"/>
      <c r="N20" s="299"/>
      <c r="O20" s="292"/>
      <c r="P20" s="114"/>
    </row>
    <row r="21" spans="1:16" ht="126">
      <c r="A21" s="222">
        <v>57</v>
      </c>
      <c r="B21" s="254" t="s">
        <v>842</v>
      </c>
      <c r="C21" s="164" t="s">
        <v>971</v>
      </c>
      <c r="D21" s="254" t="s">
        <v>894</v>
      </c>
      <c r="E21" s="254">
        <v>5</v>
      </c>
      <c r="F21" s="255"/>
      <c r="G21" s="255"/>
      <c r="H21" s="255"/>
      <c r="I21" s="256"/>
      <c r="J21" s="255"/>
      <c r="K21" s="250"/>
      <c r="L21" s="251"/>
      <c r="M21" s="250"/>
      <c r="N21" s="290"/>
      <c r="O21" s="250"/>
      <c r="P21" s="112">
        <v>0</v>
      </c>
    </row>
    <row r="22" spans="1:16" ht="21">
      <c r="A22" s="225"/>
      <c r="B22" s="137"/>
      <c r="C22" s="168"/>
      <c r="D22" s="137"/>
      <c r="E22" s="137"/>
      <c r="F22" s="296"/>
      <c r="G22" s="296"/>
      <c r="H22" s="296"/>
      <c r="I22" s="297"/>
      <c r="J22" s="296"/>
      <c r="K22" s="292"/>
      <c r="L22" s="298"/>
      <c r="M22" s="292"/>
      <c r="N22" s="299"/>
      <c r="O22" s="292"/>
      <c r="P22" s="114"/>
    </row>
    <row r="23" spans="1:16" ht="147">
      <c r="A23" s="222">
        <v>58</v>
      </c>
      <c r="B23" s="254" t="s">
        <v>842</v>
      </c>
      <c r="C23" s="164" t="s">
        <v>971</v>
      </c>
      <c r="D23" s="254" t="s">
        <v>895</v>
      </c>
      <c r="E23" s="254">
        <v>5</v>
      </c>
      <c r="F23" s="255"/>
      <c r="G23" s="255"/>
      <c r="H23" s="255"/>
      <c r="I23" s="256"/>
      <c r="J23" s="255"/>
      <c r="K23" s="250"/>
      <c r="L23" s="251"/>
      <c r="M23" s="250"/>
      <c r="N23" s="290"/>
      <c r="O23" s="250"/>
      <c r="P23" s="112">
        <v>0</v>
      </c>
    </row>
    <row r="24" spans="1:16" ht="21">
      <c r="A24" s="225"/>
      <c r="B24" s="137"/>
      <c r="C24" s="168"/>
      <c r="D24" s="137"/>
      <c r="E24" s="137"/>
      <c r="F24" s="296"/>
      <c r="G24" s="296"/>
      <c r="H24" s="296"/>
      <c r="I24" s="297"/>
      <c r="J24" s="296"/>
      <c r="K24" s="292"/>
      <c r="L24" s="298"/>
      <c r="M24" s="292"/>
      <c r="N24" s="299"/>
      <c r="O24" s="292"/>
      <c r="P24" s="114"/>
    </row>
    <row r="25" spans="1:16" ht="126">
      <c r="A25" s="222">
        <v>59</v>
      </c>
      <c r="B25" s="254" t="s">
        <v>842</v>
      </c>
      <c r="C25" s="164" t="s">
        <v>971</v>
      </c>
      <c r="D25" s="254" t="s">
        <v>2419</v>
      </c>
      <c r="E25" s="254">
        <v>20</v>
      </c>
      <c r="F25" s="255"/>
      <c r="G25" s="255"/>
      <c r="H25" s="255"/>
      <c r="I25" s="256"/>
      <c r="J25" s="255"/>
      <c r="K25" s="250"/>
      <c r="L25" s="251"/>
      <c r="M25" s="250"/>
      <c r="N25" s="290"/>
      <c r="O25" s="250"/>
      <c r="P25" s="112">
        <v>0</v>
      </c>
    </row>
    <row r="26" spans="1:16" ht="21">
      <c r="A26" s="225"/>
      <c r="B26" s="137"/>
      <c r="C26" s="168"/>
      <c r="D26" s="137"/>
      <c r="E26" s="137"/>
      <c r="F26" s="296"/>
      <c r="G26" s="296"/>
      <c r="H26" s="296"/>
      <c r="I26" s="297"/>
      <c r="J26" s="296"/>
      <c r="K26" s="292"/>
      <c r="L26" s="298"/>
      <c r="M26" s="292"/>
      <c r="N26" s="299"/>
      <c r="O26" s="292"/>
      <c r="P26" s="114"/>
    </row>
    <row r="27" spans="1:16" ht="61.5">
      <c r="A27" s="222"/>
      <c r="B27" s="222" t="s">
        <v>849</v>
      </c>
      <c r="C27" s="254"/>
      <c r="D27" s="308" t="s">
        <v>2093</v>
      </c>
      <c r="E27" s="254"/>
      <c r="F27" s="255"/>
      <c r="G27" s="255"/>
      <c r="H27" s="255"/>
      <c r="I27" s="256"/>
      <c r="J27" s="255"/>
      <c r="K27" s="250"/>
      <c r="L27" s="251"/>
      <c r="M27" s="250"/>
      <c r="N27" s="290"/>
      <c r="O27" s="250"/>
      <c r="P27" s="112"/>
    </row>
    <row r="28" spans="1:16" ht="42">
      <c r="A28" s="222">
        <v>71</v>
      </c>
      <c r="B28" s="254" t="s">
        <v>2660</v>
      </c>
      <c r="C28" s="254" t="s">
        <v>874</v>
      </c>
      <c r="D28" s="254" t="s">
        <v>1807</v>
      </c>
      <c r="E28" s="254">
        <v>2</v>
      </c>
      <c r="F28" s="255"/>
      <c r="G28" s="255"/>
      <c r="H28" s="255"/>
      <c r="I28" s="256"/>
      <c r="J28" s="255"/>
      <c r="K28" s="250"/>
      <c r="L28" s="251"/>
      <c r="M28" s="250"/>
      <c r="N28" s="290"/>
      <c r="O28" s="250"/>
      <c r="P28" s="112">
        <v>0</v>
      </c>
    </row>
    <row r="29" spans="1:16" ht="21">
      <c r="A29" s="225"/>
      <c r="B29" s="137"/>
      <c r="C29" s="137"/>
      <c r="D29" s="137"/>
      <c r="E29" s="137"/>
      <c r="F29" s="296"/>
      <c r="G29" s="296"/>
      <c r="H29" s="296"/>
      <c r="I29" s="297"/>
      <c r="J29" s="296"/>
      <c r="K29" s="292"/>
      <c r="L29" s="298"/>
      <c r="M29" s="292"/>
      <c r="N29" s="292"/>
      <c r="O29" s="292"/>
      <c r="P29" s="114"/>
    </row>
    <row r="30" spans="1:16" ht="21">
      <c r="A30" s="222"/>
      <c r="B30" s="222" t="s">
        <v>2756</v>
      </c>
      <c r="C30" s="254"/>
      <c r="D30" s="308" t="s">
        <v>2757</v>
      </c>
      <c r="E30" s="254"/>
      <c r="F30" s="255"/>
      <c r="G30" s="255"/>
      <c r="H30" s="255"/>
      <c r="I30" s="256"/>
      <c r="J30" s="255"/>
      <c r="K30" s="250"/>
      <c r="L30" s="251"/>
      <c r="M30" s="250"/>
      <c r="N30" s="290"/>
      <c r="O30" s="250"/>
      <c r="P30" s="112"/>
    </row>
    <row r="31" spans="1:16" ht="42">
      <c r="A31" s="222">
        <v>76</v>
      </c>
      <c r="B31" s="254" t="s">
        <v>2737</v>
      </c>
      <c r="C31" s="254" t="s">
        <v>1444</v>
      </c>
      <c r="D31" s="254" t="s">
        <v>1630</v>
      </c>
      <c r="E31" s="254">
        <v>2</v>
      </c>
      <c r="F31" s="255"/>
      <c r="G31" s="255"/>
      <c r="H31" s="255"/>
      <c r="I31" s="256"/>
      <c r="J31" s="255"/>
      <c r="K31" s="250"/>
      <c r="L31" s="251"/>
      <c r="M31" s="250"/>
      <c r="N31" s="290"/>
      <c r="O31" s="250"/>
      <c r="P31" s="112">
        <v>0</v>
      </c>
    </row>
    <row r="32" spans="1:16" ht="21">
      <c r="A32" s="225"/>
      <c r="B32" s="137"/>
      <c r="C32" s="137"/>
      <c r="D32" s="137"/>
      <c r="E32" s="137"/>
      <c r="F32" s="296"/>
      <c r="G32" s="296"/>
      <c r="H32" s="296"/>
      <c r="I32" s="297"/>
      <c r="J32" s="296"/>
      <c r="K32" s="292"/>
      <c r="L32" s="298"/>
      <c r="M32" s="292"/>
      <c r="N32" s="299"/>
      <c r="O32" s="292"/>
      <c r="P32" s="114"/>
    </row>
    <row r="33" spans="1:16" ht="42">
      <c r="A33" s="222">
        <v>87</v>
      </c>
      <c r="B33" s="254" t="s">
        <v>2357</v>
      </c>
      <c r="C33" s="254" t="s">
        <v>1442</v>
      </c>
      <c r="D33" s="254" t="s">
        <v>1443</v>
      </c>
      <c r="E33" s="254">
        <v>15</v>
      </c>
      <c r="F33" s="255"/>
      <c r="G33" s="255"/>
      <c r="H33" s="255"/>
      <c r="I33" s="256"/>
      <c r="J33" s="255"/>
      <c r="K33" s="250"/>
      <c r="L33" s="251"/>
      <c r="M33" s="250"/>
      <c r="N33" s="290"/>
      <c r="O33" s="250"/>
      <c r="P33" s="112">
        <v>0</v>
      </c>
    </row>
    <row r="34" spans="1:16" ht="21">
      <c r="A34" s="225"/>
      <c r="B34" s="137"/>
      <c r="C34" s="137"/>
      <c r="D34" s="137"/>
      <c r="E34" s="137"/>
      <c r="F34" s="296"/>
      <c r="G34" s="296"/>
      <c r="H34" s="296"/>
      <c r="I34" s="297"/>
      <c r="J34" s="296"/>
      <c r="K34" s="292"/>
      <c r="L34" s="298"/>
      <c r="M34" s="292"/>
      <c r="N34" s="299"/>
      <c r="O34" s="292"/>
      <c r="P34" s="114"/>
    </row>
    <row r="35" spans="1:16" ht="63">
      <c r="A35" s="222">
        <v>89</v>
      </c>
      <c r="B35" s="254" t="s">
        <v>2357</v>
      </c>
      <c r="C35" s="254" t="s">
        <v>971</v>
      </c>
      <c r="D35" s="291" t="s">
        <v>1631</v>
      </c>
      <c r="E35" s="254">
        <v>10</v>
      </c>
      <c r="F35" s="255"/>
      <c r="G35" s="255"/>
      <c r="H35" s="255"/>
      <c r="I35" s="256"/>
      <c r="J35" s="255"/>
      <c r="K35" s="250"/>
      <c r="L35" s="251"/>
      <c r="M35" s="250"/>
      <c r="N35" s="290"/>
      <c r="O35" s="250"/>
      <c r="P35" s="112">
        <v>0</v>
      </c>
    </row>
    <row r="36" spans="1:16" ht="21">
      <c r="A36" s="225"/>
      <c r="B36" s="137"/>
      <c r="C36" s="137"/>
      <c r="D36" s="137"/>
      <c r="E36" s="137"/>
      <c r="F36" s="296"/>
      <c r="G36" s="296"/>
      <c r="H36" s="296"/>
      <c r="I36" s="297"/>
      <c r="J36" s="296"/>
      <c r="K36" s="292"/>
      <c r="L36" s="298"/>
      <c r="M36" s="292"/>
      <c r="N36" s="299"/>
      <c r="O36" s="292"/>
      <c r="P36" s="114"/>
    </row>
    <row r="37" spans="1:16" ht="41.25">
      <c r="A37" s="222"/>
      <c r="B37" s="222"/>
      <c r="C37" s="254"/>
      <c r="D37" s="308" t="s">
        <v>2358</v>
      </c>
      <c r="E37" s="254"/>
      <c r="F37" s="255"/>
      <c r="G37" s="255"/>
      <c r="H37" s="255"/>
      <c r="I37" s="256"/>
      <c r="J37" s="255"/>
      <c r="K37" s="250"/>
      <c r="L37" s="251"/>
      <c r="M37" s="250"/>
      <c r="N37" s="290"/>
      <c r="O37" s="250"/>
      <c r="P37" s="112"/>
    </row>
    <row r="38" spans="1:16" ht="84">
      <c r="A38" s="222">
        <v>90</v>
      </c>
      <c r="B38" s="254" t="s">
        <v>300</v>
      </c>
      <c r="C38" s="254" t="s">
        <v>427</v>
      </c>
      <c r="D38" s="254" t="s">
        <v>1814</v>
      </c>
      <c r="E38" s="254">
        <v>5</v>
      </c>
      <c r="F38" s="255"/>
      <c r="G38" s="255"/>
      <c r="H38" s="255"/>
      <c r="I38" s="256"/>
      <c r="J38" s="255"/>
      <c r="K38" s="250"/>
      <c r="L38" s="251"/>
      <c r="M38" s="250"/>
      <c r="N38" s="290"/>
      <c r="O38" s="250"/>
      <c r="P38" s="112">
        <v>0</v>
      </c>
    </row>
    <row r="39" spans="1:16" ht="21">
      <c r="A39" s="225"/>
      <c r="B39" s="137"/>
      <c r="C39" s="137"/>
      <c r="D39" s="137"/>
      <c r="E39" s="137"/>
      <c r="F39" s="296"/>
      <c r="G39" s="296"/>
      <c r="H39" s="296"/>
      <c r="I39" s="297"/>
      <c r="J39" s="296"/>
      <c r="K39" s="292"/>
      <c r="L39" s="298"/>
      <c r="M39" s="292"/>
      <c r="N39" s="299"/>
      <c r="O39" s="292"/>
      <c r="P39" s="114"/>
    </row>
    <row r="40" spans="1:16" ht="63">
      <c r="A40" s="222">
        <v>93</v>
      </c>
      <c r="B40" s="254" t="s">
        <v>440</v>
      </c>
      <c r="C40" s="254" t="s">
        <v>2133</v>
      </c>
      <c r="D40" s="254" t="s">
        <v>2134</v>
      </c>
      <c r="E40" s="254">
        <v>2</v>
      </c>
      <c r="F40" s="255"/>
      <c r="G40" s="255"/>
      <c r="H40" s="255"/>
      <c r="I40" s="256"/>
      <c r="J40" s="255"/>
      <c r="K40" s="250"/>
      <c r="L40" s="251"/>
      <c r="M40" s="250"/>
      <c r="N40" s="290"/>
      <c r="O40" s="250"/>
      <c r="P40" s="112">
        <v>0</v>
      </c>
    </row>
    <row r="41" spans="1:16" ht="21">
      <c r="A41" s="225"/>
      <c r="B41" s="137"/>
      <c r="C41" s="137"/>
      <c r="D41" s="137"/>
      <c r="E41" s="137"/>
      <c r="F41" s="296"/>
      <c r="G41" s="296"/>
      <c r="H41" s="296"/>
      <c r="I41" s="297"/>
      <c r="J41" s="296"/>
      <c r="K41" s="292"/>
      <c r="L41" s="298"/>
      <c r="M41" s="292"/>
      <c r="N41" s="292"/>
      <c r="O41" s="292"/>
      <c r="P41" s="114"/>
    </row>
    <row r="42" spans="1:16" ht="41.25">
      <c r="A42" s="222"/>
      <c r="B42" s="222" t="s">
        <v>311</v>
      </c>
      <c r="C42" s="254"/>
      <c r="D42" s="308" t="s">
        <v>1097</v>
      </c>
      <c r="E42" s="254"/>
      <c r="F42" s="255"/>
      <c r="G42" s="255"/>
      <c r="H42" s="255"/>
      <c r="I42" s="256"/>
      <c r="J42" s="255"/>
      <c r="K42" s="250"/>
      <c r="L42" s="251"/>
      <c r="M42" s="250"/>
      <c r="N42" s="290"/>
      <c r="O42" s="250"/>
      <c r="P42" s="112"/>
    </row>
    <row r="43" spans="1:16" ht="42">
      <c r="A43" s="222">
        <v>109</v>
      </c>
      <c r="B43" s="254" t="s">
        <v>1597</v>
      </c>
      <c r="C43" s="254" t="s">
        <v>1598</v>
      </c>
      <c r="D43" s="254" t="s">
        <v>1819</v>
      </c>
      <c r="E43" s="254">
        <v>2</v>
      </c>
      <c r="F43" s="255"/>
      <c r="G43" s="255"/>
      <c r="H43" s="255"/>
      <c r="I43" s="256"/>
      <c r="J43" s="255"/>
      <c r="K43" s="250"/>
      <c r="L43" s="251"/>
      <c r="M43" s="250"/>
      <c r="N43" s="290"/>
      <c r="O43" s="250"/>
      <c r="P43" s="112">
        <v>0</v>
      </c>
    </row>
    <row r="44" spans="1:16" ht="21">
      <c r="A44" s="225"/>
      <c r="B44" s="137"/>
      <c r="C44" s="137"/>
      <c r="D44" s="137"/>
      <c r="E44" s="137"/>
      <c r="F44" s="296"/>
      <c r="G44" s="296"/>
      <c r="H44" s="296"/>
      <c r="I44" s="297"/>
      <c r="J44" s="296"/>
      <c r="K44" s="292"/>
      <c r="L44" s="298"/>
      <c r="M44" s="292"/>
      <c r="N44" s="299"/>
      <c r="O44" s="292"/>
      <c r="P44" s="114"/>
    </row>
    <row r="45" spans="1:16" ht="41.25">
      <c r="A45" s="222"/>
      <c r="B45" s="222" t="s">
        <v>1101</v>
      </c>
      <c r="C45" s="254"/>
      <c r="D45" s="308" t="s">
        <v>1102</v>
      </c>
      <c r="E45" s="254"/>
      <c r="F45" s="255"/>
      <c r="G45" s="255"/>
      <c r="H45" s="255"/>
      <c r="I45" s="256"/>
      <c r="J45" s="255"/>
      <c r="K45" s="250"/>
      <c r="L45" s="251"/>
      <c r="M45" s="250"/>
      <c r="N45" s="290"/>
      <c r="O45" s="250"/>
      <c r="P45" s="112"/>
    </row>
    <row r="46" spans="1:16" ht="63">
      <c r="A46" s="222">
        <v>115</v>
      </c>
      <c r="B46" s="254" t="s">
        <v>1103</v>
      </c>
      <c r="C46" s="254" t="s">
        <v>2388</v>
      </c>
      <c r="D46" s="254" t="s">
        <v>2429</v>
      </c>
      <c r="E46" s="254">
        <v>20</v>
      </c>
      <c r="F46" s="255"/>
      <c r="G46" s="255"/>
      <c r="H46" s="255"/>
      <c r="I46" s="256"/>
      <c r="J46" s="255"/>
      <c r="K46" s="250"/>
      <c r="L46" s="251"/>
      <c r="M46" s="250"/>
      <c r="N46" s="290"/>
      <c r="O46" s="250"/>
      <c r="P46" s="112">
        <v>0</v>
      </c>
    </row>
    <row r="47" spans="1:16" ht="21">
      <c r="A47" s="225"/>
      <c r="B47" s="137"/>
      <c r="C47" s="137"/>
      <c r="D47" s="137"/>
      <c r="E47" s="137"/>
      <c r="F47" s="296"/>
      <c r="G47" s="296"/>
      <c r="H47" s="296"/>
      <c r="I47" s="297"/>
      <c r="J47" s="296"/>
      <c r="K47" s="292"/>
      <c r="L47" s="298"/>
      <c r="M47" s="292"/>
      <c r="N47" s="299"/>
      <c r="O47" s="292"/>
      <c r="P47" s="114"/>
    </row>
    <row r="48" spans="1:16" ht="42">
      <c r="A48" s="222">
        <v>120</v>
      </c>
      <c r="B48" s="254" t="s">
        <v>119</v>
      </c>
      <c r="C48" s="254" t="s">
        <v>2704</v>
      </c>
      <c r="D48" s="254" t="s">
        <v>2705</v>
      </c>
      <c r="E48" s="254">
        <v>5</v>
      </c>
      <c r="F48" s="255"/>
      <c r="G48" s="255"/>
      <c r="H48" s="255"/>
      <c r="I48" s="256"/>
      <c r="J48" s="255"/>
      <c r="K48" s="250"/>
      <c r="L48" s="251"/>
      <c r="M48" s="250"/>
      <c r="N48" s="290"/>
      <c r="O48" s="250"/>
      <c r="P48" s="112">
        <v>0</v>
      </c>
    </row>
    <row r="49" spans="1:16" ht="21">
      <c r="A49" s="225"/>
      <c r="B49" s="137"/>
      <c r="C49" s="137"/>
      <c r="D49" s="137"/>
      <c r="E49" s="137"/>
      <c r="F49" s="296"/>
      <c r="G49" s="296"/>
      <c r="H49" s="296"/>
      <c r="I49" s="297"/>
      <c r="J49" s="296"/>
      <c r="K49" s="292"/>
      <c r="L49" s="298"/>
      <c r="M49" s="292"/>
      <c r="N49" s="299"/>
      <c r="O49" s="292"/>
      <c r="P49" s="114"/>
    </row>
    <row r="50" spans="1:16" ht="81">
      <c r="A50" s="222"/>
      <c r="B50" s="222" t="s">
        <v>138</v>
      </c>
      <c r="C50" s="164"/>
      <c r="D50" s="253" t="s">
        <v>139</v>
      </c>
      <c r="E50" s="254"/>
      <c r="F50" s="255"/>
      <c r="G50" s="255"/>
      <c r="H50" s="255"/>
      <c r="I50" s="256"/>
      <c r="J50" s="255"/>
      <c r="K50" s="250"/>
      <c r="L50" s="251"/>
      <c r="M50" s="250"/>
      <c r="N50" s="290"/>
      <c r="O50" s="250"/>
      <c r="P50" s="112"/>
    </row>
    <row r="51" spans="1:16" ht="42">
      <c r="A51" s="222">
        <v>170</v>
      </c>
      <c r="B51" s="254" t="s">
        <v>858</v>
      </c>
      <c r="C51" s="254" t="s">
        <v>2255</v>
      </c>
      <c r="D51" s="254" t="s">
        <v>904</v>
      </c>
      <c r="E51" s="254">
        <v>100</v>
      </c>
      <c r="F51" s="255"/>
      <c r="G51" s="255"/>
      <c r="H51" s="255"/>
      <c r="I51" s="256"/>
      <c r="J51" s="255"/>
      <c r="K51" s="250"/>
      <c r="L51" s="251"/>
      <c r="M51" s="250"/>
      <c r="N51" s="290"/>
      <c r="O51" s="250"/>
      <c r="P51" s="112">
        <v>0</v>
      </c>
    </row>
    <row r="52" spans="1:16" ht="21">
      <c r="A52" s="225"/>
      <c r="B52" s="137"/>
      <c r="C52" s="137"/>
      <c r="D52" s="137"/>
      <c r="E52" s="137"/>
      <c r="F52" s="296"/>
      <c r="G52" s="296"/>
      <c r="H52" s="296"/>
      <c r="I52" s="297"/>
      <c r="J52" s="296"/>
      <c r="K52" s="292"/>
      <c r="L52" s="298"/>
      <c r="M52" s="292"/>
      <c r="N52" s="299"/>
      <c r="O52" s="292"/>
      <c r="P52" s="114"/>
    </row>
    <row r="53" spans="1:16" ht="40.5">
      <c r="A53" s="222"/>
      <c r="B53" s="222" t="s">
        <v>859</v>
      </c>
      <c r="C53" s="164"/>
      <c r="D53" s="253" t="s">
        <v>860</v>
      </c>
      <c r="E53" s="254"/>
      <c r="F53" s="255"/>
      <c r="G53" s="255"/>
      <c r="H53" s="255"/>
      <c r="I53" s="256"/>
      <c r="J53" s="255"/>
      <c r="K53" s="250"/>
      <c r="L53" s="251"/>
      <c r="M53" s="250"/>
      <c r="N53" s="290"/>
      <c r="O53" s="250"/>
      <c r="P53" s="112"/>
    </row>
    <row r="54" spans="1:16" ht="63">
      <c r="A54" s="222">
        <v>189</v>
      </c>
      <c r="B54" s="254" t="s">
        <v>862</v>
      </c>
      <c r="C54" s="254" t="s">
        <v>914</v>
      </c>
      <c r="D54" s="254" t="s">
        <v>1824</v>
      </c>
      <c r="E54" s="254">
        <v>2</v>
      </c>
      <c r="F54" s="255"/>
      <c r="G54" s="255"/>
      <c r="H54" s="255"/>
      <c r="I54" s="256"/>
      <c r="J54" s="255"/>
      <c r="K54" s="250"/>
      <c r="L54" s="251"/>
      <c r="M54" s="250"/>
      <c r="N54" s="290"/>
      <c r="O54" s="250"/>
      <c r="P54" s="112">
        <v>0</v>
      </c>
    </row>
    <row r="55" spans="1:16" ht="21">
      <c r="A55" s="225"/>
      <c r="B55" s="137"/>
      <c r="C55" s="137"/>
      <c r="D55" s="137"/>
      <c r="E55" s="137"/>
      <c r="F55" s="296"/>
      <c r="G55" s="296"/>
      <c r="H55" s="296"/>
      <c r="I55" s="297"/>
      <c r="J55" s="296"/>
      <c r="K55" s="292"/>
      <c r="L55" s="298"/>
      <c r="M55" s="292"/>
      <c r="N55" s="299"/>
      <c r="O55" s="292"/>
      <c r="P55" s="114"/>
    </row>
    <row r="56" spans="1:16" ht="63">
      <c r="A56" s="222">
        <v>195</v>
      </c>
      <c r="B56" s="254" t="s">
        <v>2732</v>
      </c>
      <c r="C56" s="254" t="s">
        <v>1405</v>
      </c>
      <c r="D56" s="254" t="s">
        <v>1406</v>
      </c>
      <c r="E56" s="254">
        <v>30</v>
      </c>
      <c r="F56" s="255"/>
      <c r="G56" s="255"/>
      <c r="H56" s="255"/>
      <c r="I56" s="256"/>
      <c r="J56" s="255"/>
      <c r="K56" s="250"/>
      <c r="L56" s="251"/>
      <c r="M56" s="250"/>
      <c r="N56" s="290"/>
      <c r="O56" s="250"/>
      <c r="P56" s="112">
        <v>0</v>
      </c>
    </row>
    <row r="57" spans="1:16" ht="21">
      <c r="A57" s="225"/>
      <c r="B57" s="137"/>
      <c r="C57" s="137"/>
      <c r="D57" s="137"/>
      <c r="E57" s="137"/>
      <c r="F57" s="296"/>
      <c r="G57" s="296"/>
      <c r="H57" s="296"/>
      <c r="I57" s="297"/>
      <c r="J57" s="296"/>
      <c r="K57" s="292"/>
      <c r="L57" s="298"/>
      <c r="M57" s="292"/>
      <c r="N57" s="299"/>
      <c r="O57" s="292"/>
      <c r="P57" s="114"/>
    </row>
    <row r="58" spans="1:16" ht="42">
      <c r="A58" s="222">
        <v>198</v>
      </c>
      <c r="B58" s="254" t="s">
        <v>2733</v>
      </c>
      <c r="C58" s="254" t="s">
        <v>2289</v>
      </c>
      <c r="D58" s="254" t="s">
        <v>975</v>
      </c>
      <c r="E58" s="254">
        <v>10</v>
      </c>
      <c r="F58" s="255"/>
      <c r="G58" s="255"/>
      <c r="H58" s="255"/>
      <c r="I58" s="256"/>
      <c r="J58" s="255"/>
      <c r="K58" s="250"/>
      <c r="L58" s="251"/>
      <c r="M58" s="250"/>
      <c r="N58" s="290"/>
      <c r="O58" s="250"/>
      <c r="P58" s="112">
        <v>0</v>
      </c>
    </row>
    <row r="59" spans="1:16" ht="21">
      <c r="A59" s="225"/>
      <c r="B59" s="137"/>
      <c r="C59" s="137"/>
      <c r="D59" s="137"/>
      <c r="E59" s="137"/>
      <c r="F59" s="296"/>
      <c r="G59" s="296"/>
      <c r="H59" s="296"/>
      <c r="I59" s="297"/>
      <c r="J59" s="296"/>
      <c r="K59" s="292"/>
      <c r="L59" s="298"/>
      <c r="M59" s="292"/>
      <c r="N59" s="299"/>
      <c r="O59" s="292"/>
      <c r="P59" s="114"/>
    </row>
    <row r="60" spans="1:16" ht="63">
      <c r="A60" s="222">
        <v>201</v>
      </c>
      <c r="B60" s="254" t="s">
        <v>2733</v>
      </c>
      <c r="C60" s="254" t="s">
        <v>658</v>
      </c>
      <c r="D60" s="254" t="s">
        <v>1174</v>
      </c>
      <c r="E60" s="254">
        <v>1</v>
      </c>
      <c r="F60" s="255"/>
      <c r="G60" s="255"/>
      <c r="H60" s="255"/>
      <c r="I60" s="256"/>
      <c r="J60" s="255"/>
      <c r="K60" s="250"/>
      <c r="L60" s="251"/>
      <c r="M60" s="250"/>
      <c r="N60" s="290"/>
      <c r="O60" s="250"/>
      <c r="P60" s="112">
        <v>0</v>
      </c>
    </row>
    <row r="61" spans="1:16" ht="21">
      <c r="A61" s="225"/>
      <c r="B61" s="137"/>
      <c r="C61" s="137"/>
      <c r="D61" s="137"/>
      <c r="E61" s="137"/>
      <c r="F61" s="296"/>
      <c r="G61" s="296"/>
      <c r="H61" s="296"/>
      <c r="I61" s="297"/>
      <c r="J61" s="296"/>
      <c r="K61" s="292"/>
      <c r="L61" s="298"/>
      <c r="M61" s="292"/>
      <c r="N61" s="299"/>
      <c r="O61" s="292"/>
      <c r="P61" s="114"/>
    </row>
    <row r="62" spans="1:16" ht="42">
      <c r="A62" s="222">
        <v>203</v>
      </c>
      <c r="B62" s="254" t="s">
        <v>2734</v>
      </c>
      <c r="C62" s="254" t="s">
        <v>2735</v>
      </c>
      <c r="D62" s="254" t="s">
        <v>102</v>
      </c>
      <c r="E62" s="254">
        <v>2</v>
      </c>
      <c r="F62" s="255"/>
      <c r="G62" s="255"/>
      <c r="H62" s="255"/>
      <c r="I62" s="256"/>
      <c r="J62" s="255"/>
      <c r="K62" s="250"/>
      <c r="L62" s="251"/>
      <c r="M62" s="250"/>
      <c r="N62" s="290"/>
      <c r="O62" s="250"/>
      <c r="P62" s="112">
        <v>0</v>
      </c>
    </row>
    <row r="63" spans="1:16" ht="21">
      <c r="A63" s="225"/>
      <c r="B63" s="137"/>
      <c r="C63" s="137"/>
      <c r="D63" s="137"/>
      <c r="E63" s="137"/>
      <c r="F63" s="296"/>
      <c r="G63" s="296"/>
      <c r="H63" s="296"/>
      <c r="I63" s="297"/>
      <c r="J63" s="296"/>
      <c r="K63" s="292"/>
      <c r="L63" s="298"/>
      <c r="M63" s="292"/>
      <c r="N63" s="299"/>
      <c r="O63" s="292"/>
      <c r="P63" s="114"/>
    </row>
    <row r="64" spans="1:16" ht="42">
      <c r="A64" s="222">
        <v>204</v>
      </c>
      <c r="B64" s="254" t="s">
        <v>2736</v>
      </c>
      <c r="C64" s="254" t="s">
        <v>100</v>
      </c>
      <c r="D64" s="254" t="s">
        <v>103</v>
      </c>
      <c r="E64" s="254">
        <v>2</v>
      </c>
      <c r="F64" s="255"/>
      <c r="G64" s="255"/>
      <c r="H64" s="255"/>
      <c r="I64" s="256"/>
      <c r="J64" s="255"/>
      <c r="K64" s="250"/>
      <c r="L64" s="251"/>
      <c r="M64" s="250"/>
      <c r="N64" s="290"/>
      <c r="O64" s="250"/>
      <c r="P64" s="112">
        <v>0</v>
      </c>
    </row>
    <row r="65" spans="1:16" ht="21">
      <c r="A65" s="225"/>
      <c r="B65" s="137"/>
      <c r="C65" s="137"/>
      <c r="D65" s="137"/>
      <c r="E65" s="137"/>
      <c r="F65" s="296"/>
      <c r="G65" s="296"/>
      <c r="H65" s="296"/>
      <c r="I65" s="297"/>
      <c r="J65" s="296"/>
      <c r="K65" s="292"/>
      <c r="L65" s="298"/>
      <c r="M65" s="292"/>
      <c r="N65" s="292"/>
      <c r="O65" s="292"/>
      <c r="P65" s="114"/>
    </row>
    <row r="66" spans="1:246" ht="21">
      <c r="A66" s="222"/>
      <c r="B66" s="222" t="s">
        <v>304</v>
      </c>
      <c r="C66" s="254"/>
      <c r="D66" s="308" t="s">
        <v>305</v>
      </c>
      <c r="E66" s="254"/>
      <c r="F66" s="255"/>
      <c r="G66" s="255"/>
      <c r="H66" s="255"/>
      <c r="I66" s="254"/>
      <c r="J66" s="254"/>
      <c r="K66" s="403"/>
      <c r="L66" s="404"/>
      <c r="M66" s="403"/>
      <c r="N66" s="405"/>
      <c r="O66" s="403"/>
      <c r="P66" s="115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</row>
    <row r="67" spans="1:246" ht="42">
      <c r="A67" s="222">
        <v>219</v>
      </c>
      <c r="B67" s="254" t="s">
        <v>88</v>
      </c>
      <c r="C67" s="254" t="s">
        <v>283</v>
      </c>
      <c r="D67" s="254" t="s">
        <v>1276</v>
      </c>
      <c r="E67" s="254">
        <v>10</v>
      </c>
      <c r="F67" s="255"/>
      <c r="G67" s="255"/>
      <c r="H67" s="255"/>
      <c r="I67" s="254"/>
      <c r="J67" s="254"/>
      <c r="K67" s="403"/>
      <c r="L67" s="404"/>
      <c r="M67" s="403"/>
      <c r="N67" s="405"/>
      <c r="O67" s="403"/>
      <c r="P67" s="115">
        <v>0</v>
      </c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</row>
    <row r="68" spans="1:246" ht="21">
      <c r="A68" s="225"/>
      <c r="B68" s="137"/>
      <c r="C68" s="137"/>
      <c r="D68" s="137"/>
      <c r="E68" s="137"/>
      <c r="F68" s="296"/>
      <c r="G68" s="296"/>
      <c r="H68" s="296"/>
      <c r="I68" s="137"/>
      <c r="J68" s="137"/>
      <c r="K68" s="406"/>
      <c r="L68" s="407"/>
      <c r="M68" s="406"/>
      <c r="N68" s="408"/>
      <c r="O68" s="406"/>
      <c r="P68" s="133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</row>
    <row r="69" spans="1:246" ht="61.5">
      <c r="A69" s="222"/>
      <c r="B69" s="222" t="s">
        <v>1078</v>
      </c>
      <c r="C69" s="254"/>
      <c r="D69" s="308" t="s">
        <v>441</v>
      </c>
      <c r="E69" s="254"/>
      <c r="F69" s="255"/>
      <c r="G69" s="255"/>
      <c r="H69" s="255"/>
      <c r="I69" s="254"/>
      <c r="J69" s="254"/>
      <c r="K69" s="403"/>
      <c r="L69" s="404"/>
      <c r="M69" s="403"/>
      <c r="N69" s="405"/>
      <c r="O69" s="403"/>
      <c r="P69" s="115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</row>
    <row r="70" spans="1:246" ht="42">
      <c r="A70" s="222">
        <v>223</v>
      </c>
      <c r="B70" s="254" t="s">
        <v>442</v>
      </c>
      <c r="C70" s="254" t="s">
        <v>2759</v>
      </c>
      <c r="D70" s="254" t="s">
        <v>1186</v>
      </c>
      <c r="E70" s="254">
        <v>2</v>
      </c>
      <c r="F70" s="255"/>
      <c r="G70" s="255"/>
      <c r="H70" s="255"/>
      <c r="I70" s="254"/>
      <c r="J70" s="254"/>
      <c r="K70" s="403"/>
      <c r="L70" s="404"/>
      <c r="M70" s="403"/>
      <c r="N70" s="405"/>
      <c r="O70" s="403"/>
      <c r="P70" s="115">
        <v>0</v>
      </c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</row>
    <row r="71" spans="1:246" ht="21">
      <c r="A71" s="225"/>
      <c r="B71" s="137"/>
      <c r="C71" s="137"/>
      <c r="D71" s="137"/>
      <c r="E71" s="137"/>
      <c r="F71" s="296"/>
      <c r="G71" s="296"/>
      <c r="H71" s="296"/>
      <c r="I71" s="137"/>
      <c r="J71" s="137"/>
      <c r="K71" s="406"/>
      <c r="L71" s="407"/>
      <c r="M71" s="406"/>
      <c r="N71" s="408"/>
      <c r="O71" s="406"/>
      <c r="P71" s="133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</row>
    <row r="72" spans="1:246" ht="63">
      <c r="A72" s="222">
        <v>224</v>
      </c>
      <c r="B72" s="254" t="s">
        <v>262</v>
      </c>
      <c r="C72" s="254" t="s">
        <v>1415</v>
      </c>
      <c r="D72" s="254" t="s">
        <v>2834</v>
      </c>
      <c r="E72" s="254">
        <v>10</v>
      </c>
      <c r="F72" s="255"/>
      <c r="G72" s="255"/>
      <c r="H72" s="255"/>
      <c r="I72" s="254"/>
      <c r="J72" s="254"/>
      <c r="K72" s="403"/>
      <c r="L72" s="404"/>
      <c r="M72" s="403"/>
      <c r="N72" s="405"/>
      <c r="O72" s="403"/>
      <c r="P72" s="115">
        <v>0</v>
      </c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</row>
    <row r="73" spans="1:246" ht="21">
      <c r="A73" s="225"/>
      <c r="B73" s="137"/>
      <c r="C73" s="137"/>
      <c r="D73" s="137"/>
      <c r="E73" s="137"/>
      <c r="F73" s="296"/>
      <c r="G73" s="296"/>
      <c r="H73" s="296"/>
      <c r="I73" s="137"/>
      <c r="J73" s="137"/>
      <c r="K73" s="406"/>
      <c r="L73" s="407"/>
      <c r="M73" s="406"/>
      <c r="N73" s="408"/>
      <c r="O73" s="406"/>
      <c r="P73" s="133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</row>
    <row r="74" spans="1:16" ht="41.25">
      <c r="A74" s="222"/>
      <c r="B74" s="222" t="s">
        <v>2166</v>
      </c>
      <c r="C74" s="254"/>
      <c r="D74" s="308" t="s">
        <v>2167</v>
      </c>
      <c r="E74" s="254"/>
      <c r="F74" s="255"/>
      <c r="G74" s="255"/>
      <c r="H74" s="255"/>
      <c r="I74" s="256"/>
      <c r="J74" s="255"/>
      <c r="K74" s="250"/>
      <c r="L74" s="251"/>
      <c r="M74" s="250"/>
      <c r="N74" s="290"/>
      <c r="O74" s="250"/>
      <c r="P74" s="112"/>
    </row>
    <row r="75" spans="1:16" ht="105">
      <c r="A75" s="222">
        <v>226</v>
      </c>
      <c r="B75" s="254" t="s">
        <v>1528</v>
      </c>
      <c r="C75" s="254" t="s">
        <v>971</v>
      </c>
      <c r="D75" s="254" t="s">
        <v>1529</v>
      </c>
      <c r="E75" s="254">
        <v>23</v>
      </c>
      <c r="F75" s="255"/>
      <c r="G75" s="255"/>
      <c r="H75" s="255"/>
      <c r="I75" s="256"/>
      <c r="J75" s="255"/>
      <c r="K75" s="250"/>
      <c r="L75" s="251"/>
      <c r="M75" s="250"/>
      <c r="N75" s="290"/>
      <c r="O75" s="250"/>
      <c r="P75" s="112">
        <v>0</v>
      </c>
    </row>
    <row r="76" spans="1:16" ht="21">
      <c r="A76" s="225"/>
      <c r="B76" s="137"/>
      <c r="C76" s="137"/>
      <c r="D76" s="137"/>
      <c r="E76" s="137"/>
      <c r="F76" s="296"/>
      <c r="G76" s="296"/>
      <c r="H76" s="296"/>
      <c r="I76" s="297"/>
      <c r="J76" s="296"/>
      <c r="K76" s="292"/>
      <c r="L76" s="298"/>
      <c r="M76" s="292"/>
      <c r="N76" s="299"/>
      <c r="O76" s="292"/>
      <c r="P76" s="114"/>
    </row>
    <row r="77" spans="1:16" ht="105">
      <c r="A77" s="222">
        <v>227</v>
      </c>
      <c r="B77" s="254" t="s">
        <v>1528</v>
      </c>
      <c r="C77" s="254" t="s">
        <v>971</v>
      </c>
      <c r="D77" s="254" t="s">
        <v>2124</v>
      </c>
      <c r="E77" s="254">
        <v>50</v>
      </c>
      <c r="F77" s="255"/>
      <c r="G77" s="255"/>
      <c r="H77" s="255"/>
      <c r="I77" s="256"/>
      <c r="J77" s="255"/>
      <c r="K77" s="250"/>
      <c r="L77" s="251"/>
      <c r="M77" s="250"/>
      <c r="N77" s="290"/>
      <c r="O77" s="250"/>
      <c r="P77" s="112">
        <v>0</v>
      </c>
    </row>
    <row r="78" spans="1:16" ht="21">
      <c r="A78" s="225"/>
      <c r="B78" s="137"/>
      <c r="C78" s="137"/>
      <c r="D78" s="137"/>
      <c r="E78" s="137"/>
      <c r="F78" s="296"/>
      <c r="G78" s="296"/>
      <c r="H78" s="296"/>
      <c r="I78" s="297"/>
      <c r="J78" s="296"/>
      <c r="K78" s="292"/>
      <c r="L78" s="298"/>
      <c r="M78" s="292"/>
      <c r="N78" s="299"/>
      <c r="O78" s="292"/>
      <c r="P78" s="114"/>
    </row>
    <row r="79" spans="1:16" ht="41.25">
      <c r="A79" s="222"/>
      <c r="B79" s="222" t="s">
        <v>2376</v>
      </c>
      <c r="C79" s="254"/>
      <c r="D79" s="308" t="s">
        <v>2377</v>
      </c>
      <c r="E79" s="254"/>
      <c r="F79" s="255"/>
      <c r="G79" s="255"/>
      <c r="H79" s="255"/>
      <c r="I79" s="256"/>
      <c r="J79" s="255"/>
      <c r="K79" s="250"/>
      <c r="L79" s="251"/>
      <c r="M79" s="250"/>
      <c r="N79" s="290"/>
      <c r="O79" s="250"/>
      <c r="P79" s="112"/>
    </row>
    <row r="80" spans="1:16" ht="42">
      <c r="A80" s="222">
        <v>250</v>
      </c>
      <c r="B80" s="254" t="s">
        <v>2378</v>
      </c>
      <c r="C80" s="254" t="s">
        <v>2210</v>
      </c>
      <c r="D80" s="254" t="s">
        <v>1199</v>
      </c>
      <c r="E80" s="254">
        <v>3</v>
      </c>
      <c r="F80" s="255"/>
      <c r="G80" s="255"/>
      <c r="H80" s="255"/>
      <c r="I80" s="256"/>
      <c r="J80" s="255"/>
      <c r="K80" s="250"/>
      <c r="L80" s="251"/>
      <c r="M80" s="250"/>
      <c r="N80" s="290"/>
      <c r="O80" s="250"/>
      <c r="P80" s="112">
        <v>0</v>
      </c>
    </row>
    <row r="81" spans="1:16" ht="21">
      <c r="A81" s="225"/>
      <c r="B81" s="137"/>
      <c r="C81" s="137"/>
      <c r="D81" s="137"/>
      <c r="E81" s="137"/>
      <c r="F81" s="296"/>
      <c r="G81" s="296"/>
      <c r="H81" s="296"/>
      <c r="I81" s="297"/>
      <c r="J81" s="296"/>
      <c r="K81" s="292"/>
      <c r="L81" s="298"/>
      <c r="M81" s="292"/>
      <c r="N81" s="299"/>
      <c r="O81" s="292"/>
      <c r="P81" s="114"/>
    </row>
    <row r="82" spans="1:16" ht="102">
      <c r="A82" s="222"/>
      <c r="B82" s="222"/>
      <c r="C82" s="254"/>
      <c r="D82" s="308" t="s">
        <v>884</v>
      </c>
      <c r="E82" s="254"/>
      <c r="F82" s="255"/>
      <c r="G82" s="255"/>
      <c r="H82" s="255"/>
      <c r="I82" s="256"/>
      <c r="J82" s="255"/>
      <c r="K82" s="250"/>
      <c r="L82" s="251"/>
      <c r="M82" s="250"/>
      <c r="N82" s="290"/>
      <c r="O82" s="250"/>
      <c r="P82" s="112"/>
    </row>
    <row r="83" spans="1:16" ht="42">
      <c r="A83" s="222">
        <v>261</v>
      </c>
      <c r="B83" s="254" t="s">
        <v>889</v>
      </c>
      <c r="C83" s="254" t="s">
        <v>667</v>
      </c>
      <c r="D83" s="254" t="s">
        <v>1206</v>
      </c>
      <c r="E83" s="254">
        <v>1</v>
      </c>
      <c r="F83" s="255"/>
      <c r="G83" s="255"/>
      <c r="H83" s="255"/>
      <c r="I83" s="256"/>
      <c r="J83" s="255"/>
      <c r="K83" s="250"/>
      <c r="L83" s="251"/>
      <c r="M83" s="250"/>
      <c r="N83" s="290"/>
      <c r="O83" s="250"/>
      <c r="P83" s="112">
        <v>0</v>
      </c>
    </row>
    <row r="84" spans="1:16" ht="21">
      <c r="A84" s="225"/>
      <c r="B84" s="137"/>
      <c r="C84" s="137"/>
      <c r="D84" s="137"/>
      <c r="E84" s="137"/>
      <c r="F84" s="296"/>
      <c r="G84" s="296"/>
      <c r="H84" s="296"/>
      <c r="I84" s="297"/>
      <c r="J84" s="296"/>
      <c r="K84" s="292"/>
      <c r="L84" s="298"/>
      <c r="M84" s="292"/>
      <c r="N84" s="299"/>
      <c r="O84" s="292"/>
      <c r="P84" s="114"/>
    </row>
    <row r="85" spans="1:16" ht="42">
      <c r="A85" s="222">
        <v>262</v>
      </c>
      <c r="B85" s="254" t="s">
        <v>889</v>
      </c>
      <c r="C85" s="254" t="s">
        <v>669</v>
      </c>
      <c r="D85" s="254" t="s">
        <v>1207</v>
      </c>
      <c r="E85" s="254">
        <v>1</v>
      </c>
      <c r="F85" s="255"/>
      <c r="G85" s="255"/>
      <c r="H85" s="255"/>
      <c r="I85" s="256"/>
      <c r="J85" s="255"/>
      <c r="K85" s="250"/>
      <c r="L85" s="251"/>
      <c r="M85" s="250"/>
      <c r="N85" s="290"/>
      <c r="O85" s="250"/>
      <c r="P85" s="112">
        <v>0</v>
      </c>
    </row>
    <row r="86" spans="1:16" ht="21">
      <c r="A86" s="225"/>
      <c r="B86" s="137"/>
      <c r="C86" s="137"/>
      <c r="D86" s="137"/>
      <c r="E86" s="137"/>
      <c r="F86" s="296"/>
      <c r="G86" s="296"/>
      <c r="H86" s="296"/>
      <c r="I86" s="297"/>
      <c r="J86" s="296"/>
      <c r="K86" s="292"/>
      <c r="L86" s="298"/>
      <c r="M86" s="292"/>
      <c r="N86" s="292"/>
      <c r="O86" s="292"/>
      <c r="P86" s="114"/>
    </row>
    <row r="87" spans="1:16" ht="42">
      <c r="A87" s="222">
        <v>265</v>
      </c>
      <c r="B87" s="254" t="s">
        <v>668</v>
      </c>
      <c r="C87" s="254" t="s">
        <v>2147</v>
      </c>
      <c r="D87" s="254" t="s">
        <v>2148</v>
      </c>
      <c r="E87" s="254">
        <v>2</v>
      </c>
      <c r="F87" s="255"/>
      <c r="G87" s="255"/>
      <c r="H87" s="255"/>
      <c r="I87" s="256"/>
      <c r="J87" s="255"/>
      <c r="K87" s="250"/>
      <c r="L87" s="251"/>
      <c r="M87" s="250"/>
      <c r="N87" s="290"/>
      <c r="O87" s="250"/>
      <c r="P87" s="112">
        <v>0</v>
      </c>
    </row>
    <row r="88" spans="1:16" ht="21">
      <c r="A88" s="225"/>
      <c r="B88" s="137"/>
      <c r="C88" s="137"/>
      <c r="D88" s="137"/>
      <c r="E88" s="137"/>
      <c r="F88" s="296"/>
      <c r="G88" s="296"/>
      <c r="H88" s="296"/>
      <c r="I88" s="297"/>
      <c r="J88" s="296"/>
      <c r="K88" s="292"/>
      <c r="L88" s="298"/>
      <c r="M88" s="292"/>
      <c r="N88" s="299"/>
      <c r="O88" s="292"/>
      <c r="P88" s="114"/>
    </row>
    <row r="89" spans="1:16" ht="81.75">
      <c r="A89" s="222"/>
      <c r="B89" s="222" t="s">
        <v>1416</v>
      </c>
      <c r="C89" s="254"/>
      <c r="D89" s="308" t="s">
        <v>2090</v>
      </c>
      <c r="E89" s="254"/>
      <c r="F89" s="255"/>
      <c r="G89" s="255"/>
      <c r="H89" s="255"/>
      <c r="I89" s="256"/>
      <c r="J89" s="255"/>
      <c r="K89" s="250"/>
      <c r="L89" s="251"/>
      <c r="M89" s="250"/>
      <c r="N89" s="290"/>
      <c r="O89" s="250"/>
      <c r="P89" s="112"/>
    </row>
    <row r="90" spans="1:16" ht="63">
      <c r="A90" s="226">
        <v>266</v>
      </c>
      <c r="B90" s="254" t="s">
        <v>1417</v>
      </c>
      <c r="C90" s="254" t="s">
        <v>2285</v>
      </c>
      <c r="D90" s="254" t="s">
        <v>1</v>
      </c>
      <c r="E90" s="254">
        <v>2</v>
      </c>
      <c r="F90" s="255"/>
      <c r="G90" s="255"/>
      <c r="H90" s="255"/>
      <c r="I90" s="256"/>
      <c r="J90" s="255"/>
      <c r="K90" s="250"/>
      <c r="L90" s="251"/>
      <c r="M90" s="250"/>
      <c r="N90" s="290"/>
      <c r="O90" s="250"/>
      <c r="P90" s="112">
        <v>0</v>
      </c>
    </row>
    <row r="91" spans="1:16" ht="21">
      <c r="A91" s="225"/>
      <c r="B91" s="137"/>
      <c r="C91" s="137"/>
      <c r="D91" s="137"/>
      <c r="E91" s="137"/>
      <c r="F91" s="111"/>
      <c r="G91" s="111"/>
      <c r="H91" s="272"/>
      <c r="I91" s="111"/>
      <c r="J91" s="111"/>
      <c r="K91" s="272"/>
      <c r="L91" s="273"/>
      <c r="M91" s="274"/>
      <c r="N91" s="272"/>
      <c r="O91" s="272"/>
      <c r="P91" s="114"/>
    </row>
    <row r="92" spans="1:16" ht="61.5">
      <c r="A92" s="222"/>
      <c r="B92" s="222"/>
      <c r="C92" s="254"/>
      <c r="D92" s="308" t="s">
        <v>1590</v>
      </c>
      <c r="E92" s="254"/>
      <c r="F92" s="255"/>
      <c r="G92" s="255"/>
      <c r="H92" s="255"/>
      <c r="I92" s="256"/>
      <c r="J92" s="255"/>
      <c r="K92" s="250"/>
      <c r="L92" s="251"/>
      <c r="M92" s="250"/>
      <c r="N92" s="290"/>
      <c r="O92" s="250"/>
      <c r="P92" s="112"/>
    </row>
    <row r="93" spans="1:16" ht="84">
      <c r="A93" s="222">
        <v>268</v>
      </c>
      <c r="B93" s="254" t="s">
        <v>2264</v>
      </c>
      <c r="C93" s="254" t="s">
        <v>2650</v>
      </c>
      <c r="D93" s="254" t="s">
        <v>1315</v>
      </c>
      <c r="E93" s="254">
        <v>5</v>
      </c>
      <c r="F93" s="255"/>
      <c r="G93" s="255"/>
      <c r="H93" s="255"/>
      <c r="I93" s="256"/>
      <c r="J93" s="255"/>
      <c r="K93" s="250"/>
      <c r="L93" s="251"/>
      <c r="M93" s="250"/>
      <c r="N93" s="290"/>
      <c r="O93" s="250"/>
      <c r="P93" s="112">
        <v>0</v>
      </c>
    </row>
    <row r="94" spans="1:16" ht="21">
      <c r="A94" s="225"/>
      <c r="B94" s="137"/>
      <c r="C94" s="137"/>
      <c r="D94" s="137"/>
      <c r="E94" s="137"/>
      <c r="F94" s="296"/>
      <c r="G94" s="296"/>
      <c r="H94" s="296"/>
      <c r="I94" s="297"/>
      <c r="J94" s="296"/>
      <c r="K94" s="292"/>
      <c r="L94" s="298"/>
      <c r="M94" s="292"/>
      <c r="N94" s="292"/>
      <c r="O94" s="292"/>
      <c r="P94" s="114"/>
    </row>
    <row r="95" spans="1:16" ht="42">
      <c r="A95" s="222">
        <v>272</v>
      </c>
      <c r="B95" s="254" t="s">
        <v>2264</v>
      </c>
      <c r="C95" s="254" t="s">
        <v>971</v>
      </c>
      <c r="D95" s="276" t="s">
        <v>2138</v>
      </c>
      <c r="E95" s="254">
        <v>2</v>
      </c>
      <c r="F95" s="255"/>
      <c r="G95" s="255"/>
      <c r="H95" s="255"/>
      <c r="I95" s="256"/>
      <c r="J95" s="255"/>
      <c r="K95" s="250"/>
      <c r="L95" s="251"/>
      <c r="M95" s="250"/>
      <c r="N95" s="290"/>
      <c r="O95" s="250"/>
      <c r="P95" s="112">
        <v>0</v>
      </c>
    </row>
    <row r="96" spans="1:16" ht="21">
      <c r="A96" s="225"/>
      <c r="B96" s="137"/>
      <c r="C96" s="137"/>
      <c r="D96" s="272"/>
      <c r="E96" s="137"/>
      <c r="F96" s="296"/>
      <c r="G96" s="296"/>
      <c r="H96" s="296"/>
      <c r="I96" s="297"/>
      <c r="J96" s="296"/>
      <c r="K96" s="292"/>
      <c r="L96" s="298"/>
      <c r="M96" s="292"/>
      <c r="N96" s="299"/>
      <c r="O96" s="292"/>
      <c r="P96" s="114"/>
    </row>
    <row r="97" spans="1:16" ht="42">
      <c r="A97" s="222">
        <v>273</v>
      </c>
      <c r="B97" s="254" t="s">
        <v>2264</v>
      </c>
      <c r="C97" s="254" t="s">
        <v>971</v>
      </c>
      <c r="D97" s="276" t="s">
        <v>1520</v>
      </c>
      <c r="E97" s="254">
        <v>2</v>
      </c>
      <c r="F97" s="255"/>
      <c r="G97" s="255"/>
      <c r="H97" s="255"/>
      <c r="I97" s="256"/>
      <c r="J97" s="255"/>
      <c r="K97" s="250"/>
      <c r="L97" s="251"/>
      <c r="M97" s="250"/>
      <c r="N97" s="290"/>
      <c r="O97" s="250"/>
      <c r="P97" s="112">
        <v>0</v>
      </c>
    </row>
    <row r="98" spans="1:16" ht="21">
      <c r="A98" s="225"/>
      <c r="B98" s="137"/>
      <c r="C98" s="137"/>
      <c r="D98" s="272"/>
      <c r="E98" s="137"/>
      <c r="F98" s="296"/>
      <c r="G98" s="296"/>
      <c r="H98" s="296"/>
      <c r="I98" s="297"/>
      <c r="J98" s="296"/>
      <c r="K98" s="292"/>
      <c r="L98" s="298"/>
      <c r="M98" s="292"/>
      <c r="N98" s="299"/>
      <c r="O98" s="292"/>
      <c r="P98" s="114"/>
    </row>
    <row r="99" spans="1:16" ht="123">
      <c r="A99" s="222"/>
      <c r="B99" s="222" t="s">
        <v>2989</v>
      </c>
      <c r="C99" s="164"/>
      <c r="D99" s="308" t="s">
        <v>2990</v>
      </c>
      <c r="E99" s="254"/>
      <c r="F99" s="255"/>
      <c r="G99" s="255"/>
      <c r="H99" s="255"/>
      <c r="I99" s="256"/>
      <c r="J99" s="255"/>
      <c r="K99" s="250"/>
      <c r="L99" s="251"/>
      <c r="M99" s="250"/>
      <c r="N99" s="290"/>
      <c r="O99" s="250"/>
      <c r="P99" s="112"/>
    </row>
    <row r="100" spans="1:16" ht="84">
      <c r="A100" s="222">
        <v>287</v>
      </c>
      <c r="B100" s="254" t="s">
        <v>2991</v>
      </c>
      <c r="C100" s="254" t="s">
        <v>971</v>
      </c>
      <c r="D100" s="254" t="s">
        <v>2068</v>
      </c>
      <c r="E100" s="254">
        <v>5</v>
      </c>
      <c r="F100" s="255"/>
      <c r="G100" s="255"/>
      <c r="H100" s="255"/>
      <c r="I100" s="256"/>
      <c r="J100" s="255"/>
      <c r="K100" s="250"/>
      <c r="L100" s="251"/>
      <c r="M100" s="250"/>
      <c r="N100" s="290"/>
      <c r="O100" s="250"/>
      <c r="P100" s="112">
        <v>0</v>
      </c>
    </row>
    <row r="101" spans="1:16" ht="21">
      <c r="A101" s="225"/>
      <c r="B101" s="137"/>
      <c r="C101" s="137"/>
      <c r="D101" s="137"/>
      <c r="E101" s="137"/>
      <c r="F101" s="296"/>
      <c r="G101" s="296"/>
      <c r="H101" s="296"/>
      <c r="I101" s="297"/>
      <c r="J101" s="296"/>
      <c r="K101" s="292"/>
      <c r="L101" s="298"/>
      <c r="M101" s="292"/>
      <c r="N101" s="299"/>
      <c r="O101" s="292"/>
      <c r="P101" s="114"/>
    </row>
    <row r="102" spans="1:16" ht="105">
      <c r="A102" s="222">
        <v>288</v>
      </c>
      <c r="B102" s="254" t="s">
        <v>2991</v>
      </c>
      <c r="C102" s="254" t="s">
        <v>971</v>
      </c>
      <c r="D102" s="254" t="s">
        <v>2069</v>
      </c>
      <c r="E102" s="254">
        <v>5</v>
      </c>
      <c r="F102" s="255"/>
      <c r="G102" s="255"/>
      <c r="H102" s="255"/>
      <c r="I102" s="256"/>
      <c r="J102" s="255"/>
      <c r="K102" s="250"/>
      <c r="L102" s="251"/>
      <c r="M102" s="250"/>
      <c r="N102" s="290"/>
      <c r="O102" s="250"/>
      <c r="P102" s="112">
        <v>0</v>
      </c>
    </row>
    <row r="103" spans="1:16" ht="21">
      <c r="A103" s="225"/>
      <c r="B103" s="137"/>
      <c r="C103" s="137"/>
      <c r="D103" s="137"/>
      <c r="E103" s="137"/>
      <c r="F103" s="296"/>
      <c r="G103" s="296"/>
      <c r="H103" s="296"/>
      <c r="I103" s="297"/>
      <c r="J103" s="296"/>
      <c r="K103" s="292"/>
      <c r="L103" s="298"/>
      <c r="M103" s="292"/>
      <c r="N103" s="299"/>
      <c r="O103" s="292"/>
      <c r="P103" s="114"/>
    </row>
    <row r="104" spans="1:16" ht="147">
      <c r="A104" s="222">
        <v>289</v>
      </c>
      <c r="B104" s="254" t="s">
        <v>2991</v>
      </c>
      <c r="C104" s="254" t="s">
        <v>971</v>
      </c>
      <c r="D104" s="254" t="s">
        <v>2070</v>
      </c>
      <c r="E104" s="254">
        <v>5</v>
      </c>
      <c r="F104" s="255"/>
      <c r="G104" s="255"/>
      <c r="H104" s="255"/>
      <c r="I104" s="256"/>
      <c r="J104" s="255"/>
      <c r="K104" s="250"/>
      <c r="L104" s="251"/>
      <c r="M104" s="250"/>
      <c r="N104" s="290"/>
      <c r="O104" s="250"/>
      <c r="P104" s="112">
        <v>0</v>
      </c>
    </row>
    <row r="105" spans="1:16" ht="21">
      <c r="A105" s="225"/>
      <c r="B105" s="137"/>
      <c r="C105" s="137"/>
      <c r="D105" s="137"/>
      <c r="E105" s="137"/>
      <c r="F105" s="296"/>
      <c r="G105" s="296"/>
      <c r="H105" s="296"/>
      <c r="I105" s="297"/>
      <c r="J105" s="296"/>
      <c r="K105" s="292"/>
      <c r="L105" s="298"/>
      <c r="M105" s="292"/>
      <c r="N105" s="299"/>
      <c r="O105" s="292"/>
      <c r="P105" s="114"/>
    </row>
    <row r="106" spans="1:16" ht="81">
      <c r="A106" s="222"/>
      <c r="B106" s="222" t="s">
        <v>2723</v>
      </c>
      <c r="C106" s="164"/>
      <c r="D106" s="253" t="s">
        <v>2846</v>
      </c>
      <c r="E106" s="254"/>
      <c r="F106" s="255"/>
      <c r="G106" s="255"/>
      <c r="H106" s="255"/>
      <c r="I106" s="256"/>
      <c r="J106" s="255"/>
      <c r="K106" s="250"/>
      <c r="L106" s="251"/>
      <c r="M106" s="250"/>
      <c r="N106" s="290"/>
      <c r="O106" s="250"/>
      <c r="P106" s="112"/>
    </row>
    <row r="107" spans="1:16" ht="105">
      <c r="A107" s="222">
        <v>296</v>
      </c>
      <c r="B107" s="254" t="s">
        <v>2193</v>
      </c>
      <c r="C107" s="164" t="s">
        <v>971</v>
      </c>
      <c r="D107" s="254" t="s">
        <v>1591</v>
      </c>
      <c r="E107" s="254">
        <v>5</v>
      </c>
      <c r="F107" s="255"/>
      <c r="G107" s="255"/>
      <c r="H107" s="255"/>
      <c r="I107" s="256"/>
      <c r="J107" s="255"/>
      <c r="K107" s="250"/>
      <c r="L107" s="251"/>
      <c r="M107" s="250"/>
      <c r="N107" s="290"/>
      <c r="O107" s="250"/>
      <c r="P107" s="112">
        <v>0</v>
      </c>
    </row>
    <row r="108" spans="1:16" ht="21">
      <c r="A108" s="225"/>
      <c r="B108" s="137"/>
      <c r="C108" s="168"/>
      <c r="D108" s="137"/>
      <c r="E108" s="137"/>
      <c r="F108" s="296"/>
      <c r="G108" s="296"/>
      <c r="H108" s="296"/>
      <c r="I108" s="297"/>
      <c r="J108" s="296"/>
      <c r="K108" s="292"/>
      <c r="L108" s="298"/>
      <c r="M108" s="292"/>
      <c r="N108" s="299"/>
      <c r="O108" s="292"/>
      <c r="P108" s="114"/>
    </row>
    <row r="109" spans="1:16" ht="41.25">
      <c r="A109" s="222"/>
      <c r="B109" s="222" t="s">
        <v>2361</v>
      </c>
      <c r="C109" s="254"/>
      <c r="D109" s="308" t="s">
        <v>2362</v>
      </c>
      <c r="E109" s="254"/>
      <c r="F109" s="255"/>
      <c r="G109" s="255"/>
      <c r="H109" s="255"/>
      <c r="I109" s="256"/>
      <c r="J109" s="255"/>
      <c r="K109" s="250"/>
      <c r="L109" s="251"/>
      <c r="M109" s="250"/>
      <c r="N109" s="290"/>
      <c r="O109" s="250"/>
      <c r="P109" s="112"/>
    </row>
    <row r="110" spans="1:16" ht="63">
      <c r="A110" s="222">
        <v>314</v>
      </c>
      <c r="B110" s="254" t="s">
        <v>91</v>
      </c>
      <c r="C110" s="254" t="s">
        <v>2259</v>
      </c>
      <c r="D110" s="254" t="s">
        <v>2260</v>
      </c>
      <c r="E110" s="254">
        <v>5</v>
      </c>
      <c r="F110" s="255"/>
      <c r="G110" s="255"/>
      <c r="H110" s="255"/>
      <c r="I110" s="256"/>
      <c r="J110" s="255"/>
      <c r="K110" s="250"/>
      <c r="L110" s="251"/>
      <c r="M110" s="250"/>
      <c r="N110" s="290"/>
      <c r="O110" s="250"/>
      <c r="P110" s="112">
        <v>0</v>
      </c>
    </row>
    <row r="111" spans="1:16" ht="21">
      <c r="A111" s="225"/>
      <c r="B111" s="137"/>
      <c r="C111" s="137"/>
      <c r="D111" s="137"/>
      <c r="E111" s="137"/>
      <c r="F111" s="296"/>
      <c r="G111" s="296"/>
      <c r="H111" s="296"/>
      <c r="I111" s="297"/>
      <c r="J111" s="296"/>
      <c r="K111" s="292"/>
      <c r="L111" s="298"/>
      <c r="M111" s="292"/>
      <c r="N111" s="299"/>
      <c r="O111" s="292"/>
      <c r="P111" s="114"/>
    </row>
    <row r="112" spans="1:16" ht="63">
      <c r="A112" s="222">
        <v>315</v>
      </c>
      <c r="B112" s="254" t="s">
        <v>2319</v>
      </c>
      <c r="C112" s="254" t="s">
        <v>2320</v>
      </c>
      <c r="D112" s="254" t="s">
        <v>2321</v>
      </c>
      <c r="E112" s="254">
        <v>3</v>
      </c>
      <c r="F112" s="255"/>
      <c r="G112" s="255"/>
      <c r="H112" s="255"/>
      <c r="I112" s="256"/>
      <c r="J112" s="255"/>
      <c r="K112" s="250"/>
      <c r="L112" s="251"/>
      <c r="M112" s="250"/>
      <c r="N112" s="290"/>
      <c r="O112" s="250"/>
      <c r="P112" s="112">
        <v>0</v>
      </c>
    </row>
    <row r="113" spans="1:16" ht="21">
      <c r="A113" s="225"/>
      <c r="B113" s="137"/>
      <c r="C113" s="137"/>
      <c r="D113" s="137"/>
      <c r="E113" s="137"/>
      <c r="F113" s="296"/>
      <c r="G113" s="296"/>
      <c r="H113" s="296"/>
      <c r="I113" s="297"/>
      <c r="J113" s="296"/>
      <c r="K113" s="292"/>
      <c r="L113" s="298"/>
      <c r="M113" s="292"/>
      <c r="N113" s="299"/>
      <c r="O113" s="292"/>
      <c r="P113" s="114"/>
    </row>
    <row r="114" spans="1:16" ht="63">
      <c r="A114" s="522">
        <v>317</v>
      </c>
      <c r="B114" s="523" t="s">
        <v>1526</v>
      </c>
      <c r="C114" s="524" t="s">
        <v>2322</v>
      </c>
      <c r="D114" s="524" t="s">
        <v>2323</v>
      </c>
      <c r="E114" s="523">
        <v>2</v>
      </c>
      <c r="F114" s="525"/>
      <c r="G114" s="525"/>
      <c r="H114" s="525"/>
      <c r="I114" s="526"/>
      <c r="J114" s="525"/>
      <c r="K114" s="527"/>
      <c r="L114" s="528"/>
      <c r="M114" s="527"/>
      <c r="N114" s="529"/>
      <c r="O114" s="530"/>
      <c r="P114" s="531">
        <v>0</v>
      </c>
    </row>
    <row r="115" spans="1:16" ht="21">
      <c r="A115" s="225"/>
      <c r="B115" s="137"/>
      <c r="C115" s="168"/>
      <c r="D115" s="168"/>
      <c r="E115" s="137"/>
      <c r="F115" s="341"/>
      <c r="G115" s="341"/>
      <c r="H115" s="341"/>
      <c r="I115" s="372"/>
      <c r="J115" s="341"/>
      <c r="K115" s="373"/>
      <c r="L115" s="374"/>
      <c r="M115" s="373"/>
      <c r="N115" s="373"/>
      <c r="O115" s="373"/>
      <c r="P115" s="114"/>
    </row>
    <row r="116" spans="1:16" ht="81.75">
      <c r="A116" s="222"/>
      <c r="B116" s="222"/>
      <c r="C116" s="254"/>
      <c r="D116" s="308" t="s">
        <v>1088</v>
      </c>
      <c r="E116" s="254"/>
      <c r="F116" s="255"/>
      <c r="G116" s="255"/>
      <c r="H116" s="255"/>
      <c r="I116" s="256"/>
      <c r="J116" s="255"/>
      <c r="K116" s="250"/>
      <c r="L116" s="251"/>
      <c r="M116" s="250"/>
      <c r="N116" s="290"/>
      <c r="O116" s="250"/>
      <c r="P116" s="112"/>
    </row>
    <row r="117" spans="1:16" ht="63">
      <c r="A117" s="222">
        <v>318</v>
      </c>
      <c r="B117" s="254" t="s">
        <v>2145</v>
      </c>
      <c r="C117" s="254" t="s">
        <v>2144</v>
      </c>
      <c r="D117" s="254" t="s">
        <v>2146</v>
      </c>
      <c r="E117" s="254">
        <v>2</v>
      </c>
      <c r="F117" s="255"/>
      <c r="G117" s="255"/>
      <c r="H117" s="255"/>
      <c r="I117" s="256"/>
      <c r="J117" s="255"/>
      <c r="K117" s="250"/>
      <c r="L117" s="251"/>
      <c r="M117" s="250"/>
      <c r="N117" s="290"/>
      <c r="O117" s="250"/>
      <c r="P117" s="112">
        <v>0</v>
      </c>
    </row>
    <row r="118" spans="1:16" ht="21">
      <c r="A118" s="225"/>
      <c r="B118" s="137"/>
      <c r="C118" s="137"/>
      <c r="D118" s="137"/>
      <c r="E118" s="137"/>
      <c r="F118" s="296"/>
      <c r="G118" s="296"/>
      <c r="H118" s="296"/>
      <c r="I118" s="297"/>
      <c r="J118" s="296"/>
      <c r="K118" s="292"/>
      <c r="L118" s="298"/>
      <c r="M118" s="292"/>
      <c r="N118" s="299"/>
      <c r="O118" s="292"/>
      <c r="P118" s="114"/>
    </row>
    <row r="119" spans="1:16" ht="42">
      <c r="A119" s="222">
        <v>320</v>
      </c>
      <c r="B119" s="254" t="s">
        <v>2414</v>
      </c>
      <c r="C119" s="254" t="s">
        <v>2091</v>
      </c>
      <c r="D119" s="254" t="s">
        <v>2092</v>
      </c>
      <c r="E119" s="254">
        <v>15</v>
      </c>
      <c r="F119" s="255"/>
      <c r="G119" s="255"/>
      <c r="H119" s="255"/>
      <c r="I119" s="256"/>
      <c r="J119" s="255"/>
      <c r="K119" s="250"/>
      <c r="L119" s="251"/>
      <c r="M119" s="250"/>
      <c r="N119" s="290"/>
      <c r="O119" s="250"/>
      <c r="P119" s="112">
        <v>0</v>
      </c>
    </row>
    <row r="120" spans="1:16" ht="21">
      <c r="A120" s="225"/>
      <c r="B120" s="137"/>
      <c r="C120" s="137"/>
      <c r="D120" s="137"/>
      <c r="E120" s="137"/>
      <c r="F120" s="296"/>
      <c r="G120" s="296"/>
      <c r="H120" s="296"/>
      <c r="I120" s="297"/>
      <c r="J120" s="296"/>
      <c r="K120" s="292"/>
      <c r="L120" s="298"/>
      <c r="M120" s="292"/>
      <c r="N120" s="299"/>
      <c r="O120" s="292"/>
      <c r="P120" s="114"/>
    </row>
    <row r="121" spans="1:16" ht="42">
      <c r="A121" s="222">
        <v>321</v>
      </c>
      <c r="B121" s="254" t="s">
        <v>472</v>
      </c>
      <c r="C121" s="254" t="s">
        <v>1310</v>
      </c>
      <c r="D121" s="254" t="s">
        <v>3</v>
      </c>
      <c r="E121" s="254">
        <v>2</v>
      </c>
      <c r="F121" s="255"/>
      <c r="G121" s="255"/>
      <c r="H121" s="255"/>
      <c r="I121" s="256"/>
      <c r="J121" s="255"/>
      <c r="K121" s="250"/>
      <c r="L121" s="251"/>
      <c r="M121" s="250"/>
      <c r="N121" s="290"/>
      <c r="O121" s="250"/>
      <c r="P121" s="112">
        <v>0</v>
      </c>
    </row>
    <row r="122" spans="1:16" ht="21">
      <c r="A122" s="225"/>
      <c r="B122" s="137"/>
      <c r="C122" s="137"/>
      <c r="D122" s="137"/>
      <c r="E122" s="137"/>
      <c r="F122" s="296"/>
      <c r="G122" s="296"/>
      <c r="H122" s="296"/>
      <c r="I122" s="297"/>
      <c r="J122" s="296"/>
      <c r="K122" s="292"/>
      <c r="L122" s="298"/>
      <c r="M122" s="292"/>
      <c r="N122" s="299"/>
      <c r="O122" s="292"/>
      <c r="P122" s="114"/>
    </row>
    <row r="123" spans="1:16" ht="41.25">
      <c r="A123" s="222"/>
      <c r="B123" s="222" t="s">
        <v>92</v>
      </c>
      <c r="C123" s="254"/>
      <c r="D123" s="308" t="s">
        <v>93</v>
      </c>
      <c r="E123" s="254"/>
      <c r="F123" s="255"/>
      <c r="G123" s="255"/>
      <c r="H123" s="255"/>
      <c r="I123" s="256"/>
      <c r="J123" s="255"/>
      <c r="K123" s="250"/>
      <c r="L123" s="251"/>
      <c r="M123" s="250"/>
      <c r="N123" s="290"/>
      <c r="O123" s="250"/>
      <c r="P123" s="112"/>
    </row>
    <row r="124" spans="1:16" ht="42">
      <c r="A124" s="222">
        <v>325</v>
      </c>
      <c r="B124" s="254" t="s">
        <v>94</v>
      </c>
      <c r="C124" s="254" t="s">
        <v>1418</v>
      </c>
      <c r="D124" s="254" t="s">
        <v>2342</v>
      </c>
      <c r="E124" s="254">
        <v>2</v>
      </c>
      <c r="F124" s="255"/>
      <c r="G124" s="255"/>
      <c r="H124" s="255"/>
      <c r="I124" s="256"/>
      <c r="J124" s="255"/>
      <c r="K124" s="250"/>
      <c r="L124" s="251"/>
      <c r="M124" s="250"/>
      <c r="N124" s="290"/>
      <c r="O124" s="250"/>
      <c r="P124" s="112">
        <v>0</v>
      </c>
    </row>
    <row r="125" spans="1:16" ht="21">
      <c r="A125" s="225"/>
      <c r="B125" s="137"/>
      <c r="C125" s="137"/>
      <c r="D125" s="137"/>
      <c r="E125" s="137"/>
      <c r="F125" s="296"/>
      <c r="G125" s="296"/>
      <c r="H125" s="296"/>
      <c r="I125" s="297"/>
      <c r="J125" s="296"/>
      <c r="K125" s="292"/>
      <c r="L125" s="298"/>
      <c r="M125" s="292"/>
      <c r="N125" s="299"/>
      <c r="O125" s="292"/>
      <c r="P125" s="114"/>
    </row>
    <row r="126" spans="1:16" ht="61.5">
      <c r="A126" s="222"/>
      <c r="B126" s="222" t="s">
        <v>1299</v>
      </c>
      <c r="C126" s="254"/>
      <c r="D126" s="308" t="s">
        <v>1300</v>
      </c>
      <c r="E126" s="254"/>
      <c r="F126" s="255"/>
      <c r="G126" s="255"/>
      <c r="H126" s="255"/>
      <c r="I126" s="256"/>
      <c r="J126" s="255"/>
      <c r="K126" s="250"/>
      <c r="L126" s="251"/>
      <c r="M126" s="250"/>
      <c r="N126" s="290"/>
      <c r="O126" s="250"/>
      <c r="P126" s="112"/>
    </row>
    <row r="127" spans="1:16" ht="63">
      <c r="A127" s="222">
        <v>331</v>
      </c>
      <c r="B127" s="254" t="s">
        <v>2694</v>
      </c>
      <c r="C127" s="254" t="s">
        <v>85</v>
      </c>
      <c r="D127" s="254" t="s">
        <v>296</v>
      </c>
      <c r="E127" s="254">
        <v>100</v>
      </c>
      <c r="F127" s="255"/>
      <c r="G127" s="255"/>
      <c r="H127" s="255"/>
      <c r="I127" s="256"/>
      <c r="J127" s="255"/>
      <c r="K127" s="250"/>
      <c r="L127" s="251"/>
      <c r="M127" s="250"/>
      <c r="N127" s="290"/>
      <c r="O127" s="250"/>
      <c r="P127" s="112">
        <v>0</v>
      </c>
    </row>
    <row r="128" spans="1:16" ht="21">
      <c r="A128" s="225"/>
      <c r="B128" s="137"/>
      <c r="C128" s="137"/>
      <c r="D128" s="137"/>
      <c r="E128" s="137"/>
      <c r="F128" s="296"/>
      <c r="G128" s="296"/>
      <c r="H128" s="296"/>
      <c r="I128" s="297"/>
      <c r="J128" s="296"/>
      <c r="K128" s="292"/>
      <c r="L128" s="298"/>
      <c r="M128" s="292"/>
      <c r="N128" s="299"/>
      <c r="O128" s="292"/>
      <c r="P128" s="114"/>
    </row>
    <row r="129" spans="1:16" ht="84">
      <c r="A129" s="222">
        <v>332</v>
      </c>
      <c r="B129" s="254" t="s">
        <v>2694</v>
      </c>
      <c r="C129" s="254" t="s">
        <v>2695</v>
      </c>
      <c r="D129" s="254" t="s">
        <v>993</v>
      </c>
      <c r="E129" s="254">
        <v>5</v>
      </c>
      <c r="F129" s="255"/>
      <c r="G129" s="255"/>
      <c r="H129" s="255"/>
      <c r="I129" s="256"/>
      <c r="J129" s="255"/>
      <c r="K129" s="250"/>
      <c r="L129" s="251"/>
      <c r="M129" s="250"/>
      <c r="N129" s="290"/>
      <c r="O129" s="250"/>
      <c r="P129" s="112">
        <v>0</v>
      </c>
    </row>
    <row r="130" spans="1:16" ht="21">
      <c r="A130" s="225"/>
      <c r="B130" s="137"/>
      <c r="C130" s="137"/>
      <c r="D130" s="137"/>
      <c r="E130" s="137"/>
      <c r="F130" s="296"/>
      <c r="G130" s="296"/>
      <c r="H130" s="296"/>
      <c r="I130" s="297"/>
      <c r="J130" s="296"/>
      <c r="K130" s="292"/>
      <c r="L130" s="298"/>
      <c r="M130" s="292"/>
      <c r="N130" s="299"/>
      <c r="O130" s="292"/>
      <c r="P130" s="114"/>
    </row>
    <row r="131" spans="1:16" ht="84">
      <c r="A131" s="222">
        <v>333</v>
      </c>
      <c r="B131" s="254" t="s">
        <v>2694</v>
      </c>
      <c r="C131" s="254" t="s">
        <v>2695</v>
      </c>
      <c r="D131" s="254" t="s">
        <v>665</v>
      </c>
      <c r="E131" s="254">
        <v>5</v>
      </c>
      <c r="F131" s="255"/>
      <c r="G131" s="255"/>
      <c r="H131" s="255"/>
      <c r="I131" s="256"/>
      <c r="J131" s="255"/>
      <c r="K131" s="250"/>
      <c r="L131" s="251"/>
      <c r="M131" s="250"/>
      <c r="N131" s="290"/>
      <c r="O131" s="250"/>
      <c r="P131" s="112">
        <v>0</v>
      </c>
    </row>
    <row r="132" spans="1:16" ht="21">
      <c r="A132" s="225"/>
      <c r="B132" s="137"/>
      <c r="C132" s="137"/>
      <c r="D132" s="137"/>
      <c r="E132" s="137"/>
      <c r="F132" s="296"/>
      <c r="G132" s="296"/>
      <c r="H132" s="296"/>
      <c r="I132" s="297"/>
      <c r="J132" s="296"/>
      <c r="K132" s="292"/>
      <c r="L132" s="298"/>
      <c r="M132" s="292"/>
      <c r="N132" s="299"/>
      <c r="O132" s="292"/>
      <c r="P132" s="114"/>
    </row>
    <row r="133" spans="1:16" ht="60.75">
      <c r="A133" s="222"/>
      <c r="B133" s="222" t="s">
        <v>2696</v>
      </c>
      <c r="C133" s="164"/>
      <c r="D133" s="253" t="s">
        <v>2697</v>
      </c>
      <c r="E133" s="254"/>
      <c r="F133" s="255"/>
      <c r="G133" s="255"/>
      <c r="H133" s="255"/>
      <c r="I133" s="256"/>
      <c r="J133" s="255"/>
      <c r="K133" s="250"/>
      <c r="L133" s="251"/>
      <c r="M133" s="250"/>
      <c r="N133" s="290"/>
      <c r="O133" s="250"/>
      <c r="P133" s="112"/>
    </row>
    <row r="134" spans="1:16" ht="42">
      <c r="A134" s="222">
        <v>342</v>
      </c>
      <c r="B134" s="254" t="s">
        <v>2698</v>
      </c>
      <c r="C134" s="254" t="s">
        <v>2223</v>
      </c>
      <c r="D134" s="254" t="s">
        <v>2818</v>
      </c>
      <c r="E134" s="254">
        <v>5</v>
      </c>
      <c r="F134" s="255"/>
      <c r="G134" s="255"/>
      <c r="H134" s="255"/>
      <c r="I134" s="256"/>
      <c r="J134" s="255"/>
      <c r="K134" s="250"/>
      <c r="L134" s="251"/>
      <c r="M134" s="250"/>
      <c r="N134" s="290"/>
      <c r="O134" s="250"/>
      <c r="P134" s="112">
        <v>0</v>
      </c>
    </row>
    <row r="135" spans="1:16" ht="21">
      <c r="A135" s="225"/>
      <c r="B135" s="137"/>
      <c r="C135" s="137"/>
      <c r="D135" s="137"/>
      <c r="E135" s="137"/>
      <c r="F135" s="296"/>
      <c r="G135" s="296"/>
      <c r="H135" s="296"/>
      <c r="I135" s="297"/>
      <c r="J135" s="296"/>
      <c r="K135" s="292"/>
      <c r="L135" s="298"/>
      <c r="M135" s="292"/>
      <c r="N135" s="299"/>
      <c r="O135" s="292"/>
      <c r="P135" s="114"/>
    </row>
    <row r="136" spans="1:16" ht="61.5">
      <c r="A136" s="222"/>
      <c r="B136" s="222" t="s">
        <v>2152</v>
      </c>
      <c r="C136" s="254"/>
      <c r="D136" s="308" t="s">
        <v>2153</v>
      </c>
      <c r="E136" s="254"/>
      <c r="F136" s="255"/>
      <c r="G136" s="255"/>
      <c r="H136" s="255"/>
      <c r="I136" s="256"/>
      <c r="J136" s="255"/>
      <c r="K136" s="250"/>
      <c r="L136" s="251"/>
      <c r="M136" s="250"/>
      <c r="N136" s="290"/>
      <c r="O136" s="250"/>
      <c r="P136" s="112"/>
    </row>
    <row r="137" spans="1:16" ht="63">
      <c r="A137" s="222">
        <v>343</v>
      </c>
      <c r="B137" s="254" t="s">
        <v>2154</v>
      </c>
      <c r="C137" s="254" t="s">
        <v>2224</v>
      </c>
      <c r="D137" s="254" t="s">
        <v>4</v>
      </c>
      <c r="E137" s="254">
        <v>3</v>
      </c>
      <c r="F137" s="255"/>
      <c r="G137" s="255"/>
      <c r="H137" s="255"/>
      <c r="I137" s="256"/>
      <c r="J137" s="255"/>
      <c r="K137" s="250"/>
      <c r="L137" s="251"/>
      <c r="M137" s="250"/>
      <c r="N137" s="290"/>
      <c r="O137" s="250"/>
      <c r="P137" s="112">
        <v>0</v>
      </c>
    </row>
    <row r="138" spans="1:16" ht="21">
      <c r="A138" s="225"/>
      <c r="B138" s="137"/>
      <c r="C138" s="137"/>
      <c r="D138" s="137"/>
      <c r="E138" s="137"/>
      <c r="F138" s="296"/>
      <c r="G138" s="296"/>
      <c r="H138" s="296"/>
      <c r="I138" s="297"/>
      <c r="J138" s="296"/>
      <c r="K138" s="292"/>
      <c r="L138" s="298"/>
      <c r="M138" s="292"/>
      <c r="N138" s="299"/>
      <c r="O138" s="292"/>
      <c r="P138" s="114"/>
    </row>
    <row r="139" spans="1:16" ht="81.75">
      <c r="A139" s="222"/>
      <c r="B139" s="222" t="s">
        <v>1286</v>
      </c>
      <c r="C139" s="164"/>
      <c r="D139" s="308" t="s">
        <v>1287</v>
      </c>
      <c r="E139" s="254"/>
      <c r="F139" s="255"/>
      <c r="G139" s="255"/>
      <c r="H139" s="255"/>
      <c r="I139" s="256"/>
      <c r="J139" s="255"/>
      <c r="K139" s="250"/>
      <c r="L139" s="251"/>
      <c r="M139" s="250"/>
      <c r="N139" s="290"/>
      <c r="O139" s="250"/>
      <c r="P139" s="112"/>
    </row>
    <row r="140" spans="1:16" ht="42">
      <c r="A140" s="222">
        <v>351</v>
      </c>
      <c r="B140" s="254" t="s">
        <v>1589</v>
      </c>
      <c r="C140" s="254" t="s">
        <v>675</v>
      </c>
      <c r="D140" s="254" t="s">
        <v>2835</v>
      </c>
      <c r="E140" s="101">
        <v>50</v>
      </c>
      <c r="F140" s="255"/>
      <c r="G140" s="255"/>
      <c r="H140" s="255"/>
      <c r="I140" s="256"/>
      <c r="J140" s="255"/>
      <c r="K140" s="250"/>
      <c r="L140" s="251"/>
      <c r="M140" s="250"/>
      <c r="N140" s="290"/>
      <c r="O140" s="250"/>
      <c r="P140" s="112">
        <v>0</v>
      </c>
    </row>
    <row r="141" spans="1:16" ht="21">
      <c r="A141" s="225"/>
      <c r="B141" s="137"/>
      <c r="C141" s="137"/>
      <c r="D141" s="137"/>
      <c r="E141" s="137"/>
      <c r="F141" s="296"/>
      <c r="G141" s="296"/>
      <c r="H141" s="296"/>
      <c r="I141" s="297"/>
      <c r="J141" s="296"/>
      <c r="K141" s="292"/>
      <c r="L141" s="298"/>
      <c r="M141" s="292"/>
      <c r="N141" s="299"/>
      <c r="O141" s="292"/>
      <c r="P141" s="114"/>
    </row>
    <row r="142" spans="1:16" ht="42">
      <c r="A142" s="222">
        <v>380</v>
      </c>
      <c r="B142" s="254" t="s">
        <v>466</v>
      </c>
      <c r="C142" s="254" t="s">
        <v>937</v>
      </c>
      <c r="D142" s="254" t="s">
        <v>1462</v>
      </c>
      <c r="E142" s="254">
        <v>10</v>
      </c>
      <c r="F142" s="255"/>
      <c r="G142" s="255"/>
      <c r="H142" s="255"/>
      <c r="I142" s="256"/>
      <c r="J142" s="255"/>
      <c r="K142" s="250"/>
      <c r="L142" s="251"/>
      <c r="M142" s="250"/>
      <c r="N142" s="290"/>
      <c r="O142" s="250"/>
      <c r="P142" s="112">
        <v>0</v>
      </c>
    </row>
    <row r="143" spans="1:16" ht="21">
      <c r="A143" s="225"/>
      <c r="B143" s="137"/>
      <c r="C143" s="137"/>
      <c r="D143" s="137"/>
      <c r="E143" s="137"/>
      <c r="F143" s="296"/>
      <c r="G143" s="296"/>
      <c r="H143" s="296"/>
      <c r="I143" s="297"/>
      <c r="J143" s="296"/>
      <c r="K143" s="292"/>
      <c r="L143" s="298"/>
      <c r="M143" s="292"/>
      <c r="N143" s="299"/>
      <c r="O143" s="292"/>
      <c r="P143" s="114"/>
    </row>
    <row r="144" spans="1:16" ht="63">
      <c r="A144" s="222">
        <v>383</v>
      </c>
      <c r="B144" s="254" t="s">
        <v>2177</v>
      </c>
      <c r="C144" s="254" t="s">
        <v>2178</v>
      </c>
      <c r="D144" s="254" t="s">
        <v>1626</v>
      </c>
      <c r="E144" s="254">
        <v>10</v>
      </c>
      <c r="F144" s="255"/>
      <c r="G144" s="255"/>
      <c r="H144" s="255"/>
      <c r="I144" s="256"/>
      <c r="J144" s="255"/>
      <c r="K144" s="250"/>
      <c r="L144" s="251"/>
      <c r="M144" s="250"/>
      <c r="N144" s="290"/>
      <c r="O144" s="250"/>
      <c r="P144" s="112">
        <v>0</v>
      </c>
    </row>
    <row r="145" spans="1:16" ht="21">
      <c r="A145" s="225"/>
      <c r="B145" s="137"/>
      <c r="C145" s="137"/>
      <c r="D145" s="137"/>
      <c r="E145" s="137"/>
      <c r="F145" s="296"/>
      <c r="G145" s="296"/>
      <c r="H145" s="296"/>
      <c r="I145" s="297"/>
      <c r="J145" s="296"/>
      <c r="K145" s="292"/>
      <c r="L145" s="298"/>
      <c r="M145" s="292"/>
      <c r="N145" s="292"/>
      <c r="O145" s="292"/>
      <c r="P145" s="114"/>
    </row>
    <row r="146" spans="1:16" ht="63">
      <c r="A146" s="222">
        <v>385</v>
      </c>
      <c r="B146" s="254" t="s">
        <v>2177</v>
      </c>
      <c r="C146" s="254" t="s">
        <v>660</v>
      </c>
      <c r="D146" s="254" t="s">
        <v>2244</v>
      </c>
      <c r="E146" s="254">
        <v>20</v>
      </c>
      <c r="F146" s="255"/>
      <c r="G146" s="255"/>
      <c r="H146" s="255"/>
      <c r="I146" s="256"/>
      <c r="J146" s="255"/>
      <c r="K146" s="250"/>
      <c r="L146" s="251"/>
      <c r="M146" s="250"/>
      <c r="N146" s="290"/>
      <c r="O146" s="250"/>
      <c r="P146" s="112">
        <v>0</v>
      </c>
    </row>
    <row r="147" spans="1:16" ht="21">
      <c r="A147" s="225"/>
      <c r="B147" s="137"/>
      <c r="C147" s="137"/>
      <c r="D147" s="137"/>
      <c r="E147" s="137"/>
      <c r="F147" s="296"/>
      <c r="G147" s="296"/>
      <c r="H147" s="296"/>
      <c r="I147" s="297"/>
      <c r="J147" s="296"/>
      <c r="K147" s="292"/>
      <c r="L147" s="298"/>
      <c r="M147" s="292"/>
      <c r="N147" s="292"/>
      <c r="O147" s="292"/>
      <c r="P147" s="114"/>
    </row>
    <row r="148" spans="1:16" ht="63">
      <c r="A148" s="222">
        <v>390</v>
      </c>
      <c r="B148" s="254" t="s">
        <v>2179</v>
      </c>
      <c r="C148" s="254" t="s">
        <v>2844</v>
      </c>
      <c r="D148" s="254" t="s">
        <v>944</v>
      </c>
      <c r="E148" s="254">
        <v>15</v>
      </c>
      <c r="F148" s="255"/>
      <c r="G148" s="255"/>
      <c r="H148" s="255"/>
      <c r="I148" s="256"/>
      <c r="J148" s="255"/>
      <c r="K148" s="250"/>
      <c r="L148" s="251"/>
      <c r="M148" s="250"/>
      <c r="N148" s="290"/>
      <c r="O148" s="250"/>
      <c r="P148" s="112">
        <v>0</v>
      </c>
    </row>
    <row r="149" spans="1:16" ht="21">
      <c r="A149" s="225"/>
      <c r="B149" s="137"/>
      <c r="C149" s="137"/>
      <c r="D149" s="137"/>
      <c r="E149" s="137"/>
      <c r="F149" s="296"/>
      <c r="G149" s="296"/>
      <c r="H149" s="296"/>
      <c r="I149" s="297"/>
      <c r="J149" s="296"/>
      <c r="K149" s="292"/>
      <c r="L149" s="298"/>
      <c r="M149" s="292"/>
      <c r="N149" s="292"/>
      <c r="O149" s="292"/>
      <c r="P149" s="114"/>
    </row>
    <row r="150" spans="1:16" ht="81">
      <c r="A150" s="222"/>
      <c r="B150" s="222" t="s">
        <v>2107</v>
      </c>
      <c r="C150" s="164"/>
      <c r="D150" s="253" t="s">
        <v>1109</v>
      </c>
      <c r="E150" s="254"/>
      <c r="F150" s="255"/>
      <c r="G150" s="255"/>
      <c r="H150" s="255"/>
      <c r="I150" s="256"/>
      <c r="J150" s="255"/>
      <c r="K150" s="250"/>
      <c r="L150" s="251"/>
      <c r="M150" s="250"/>
      <c r="N150" s="290"/>
      <c r="O150" s="250"/>
      <c r="P150" s="112"/>
    </row>
    <row r="151" spans="1:16" ht="42">
      <c r="A151" s="222">
        <v>409</v>
      </c>
      <c r="B151" s="254" t="s">
        <v>1644</v>
      </c>
      <c r="C151" s="164" t="s">
        <v>1642</v>
      </c>
      <c r="D151" s="164" t="s">
        <v>1645</v>
      </c>
      <c r="E151" s="254">
        <v>5</v>
      </c>
      <c r="F151" s="255"/>
      <c r="G151" s="255"/>
      <c r="H151" s="255"/>
      <c r="I151" s="256"/>
      <c r="J151" s="255"/>
      <c r="K151" s="250"/>
      <c r="L151" s="251"/>
      <c r="M151" s="250"/>
      <c r="N151" s="290"/>
      <c r="O151" s="250"/>
      <c r="P151" s="112">
        <v>0</v>
      </c>
    </row>
    <row r="152" spans="1:16" ht="21">
      <c r="A152" s="225"/>
      <c r="B152" s="137"/>
      <c r="C152" s="168"/>
      <c r="D152" s="168"/>
      <c r="E152" s="137"/>
      <c r="F152" s="296"/>
      <c r="G152" s="296"/>
      <c r="H152" s="296"/>
      <c r="I152" s="297"/>
      <c r="J152" s="296"/>
      <c r="K152" s="292"/>
      <c r="L152" s="298"/>
      <c r="M152" s="292"/>
      <c r="N152" s="299"/>
      <c r="O152" s="292"/>
      <c r="P152" s="114"/>
    </row>
    <row r="153" spans="1:16" ht="81">
      <c r="A153" s="222"/>
      <c r="B153" s="222" t="s">
        <v>1114</v>
      </c>
      <c r="C153" s="164"/>
      <c r="D153" s="253" t="s">
        <v>1085</v>
      </c>
      <c r="E153" s="254"/>
      <c r="F153" s="255"/>
      <c r="G153" s="255"/>
      <c r="H153" s="255"/>
      <c r="I153" s="256"/>
      <c r="J153" s="255"/>
      <c r="K153" s="250"/>
      <c r="L153" s="251"/>
      <c r="M153" s="250"/>
      <c r="N153" s="290"/>
      <c r="O153" s="250"/>
      <c r="P153" s="112"/>
    </row>
    <row r="154" spans="1:16" ht="42">
      <c r="A154" s="222">
        <v>432</v>
      </c>
      <c r="B154" s="254" t="s">
        <v>1408</v>
      </c>
      <c r="C154" s="254" t="s">
        <v>2128</v>
      </c>
      <c r="D154" s="254" t="s">
        <v>2129</v>
      </c>
      <c r="E154" s="254">
        <v>2</v>
      </c>
      <c r="F154" s="255"/>
      <c r="G154" s="255"/>
      <c r="H154" s="255"/>
      <c r="I154" s="256"/>
      <c r="J154" s="255"/>
      <c r="K154" s="250"/>
      <c r="L154" s="251"/>
      <c r="M154" s="250"/>
      <c r="N154" s="290"/>
      <c r="O154" s="250"/>
      <c r="P154" s="112">
        <v>0</v>
      </c>
    </row>
    <row r="155" spans="1:16" ht="21">
      <c r="A155" s="225"/>
      <c r="B155" s="137"/>
      <c r="C155" s="137"/>
      <c r="D155" s="137"/>
      <c r="E155" s="137"/>
      <c r="F155" s="296"/>
      <c r="G155" s="296"/>
      <c r="H155" s="296"/>
      <c r="I155" s="297"/>
      <c r="J155" s="296"/>
      <c r="K155" s="292"/>
      <c r="L155" s="298"/>
      <c r="M155" s="292"/>
      <c r="N155" s="292"/>
      <c r="O155" s="292"/>
      <c r="P155" s="114"/>
    </row>
    <row r="156" spans="1:16" ht="81.75">
      <c r="A156" s="222"/>
      <c r="B156" s="222" t="s">
        <v>960</v>
      </c>
      <c r="C156" s="254"/>
      <c r="D156" s="308" t="s">
        <v>961</v>
      </c>
      <c r="E156" s="254"/>
      <c r="F156" s="255"/>
      <c r="G156" s="255"/>
      <c r="H156" s="255"/>
      <c r="I156" s="256"/>
      <c r="J156" s="255"/>
      <c r="K156" s="250"/>
      <c r="L156" s="251"/>
      <c r="M156" s="250"/>
      <c r="N156" s="290"/>
      <c r="O156" s="250"/>
      <c r="P156" s="112"/>
    </row>
    <row r="157" spans="1:16" ht="42">
      <c r="A157" s="222">
        <v>438</v>
      </c>
      <c r="B157" s="254" t="s">
        <v>1637</v>
      </c>
      <c r="C157" s="254" t="s">
        <v>1638</v>
      </c>
      <c r="D157" s="254" t="s">
        <v>1639</v>
      </c>
      <c r="E157" s="254">
        <v>15</v>
      </c>
      <c r="F157" s="255"/>
      <c r="G157" s="255"/>
      <c r="H157" s="255"/>
      <c r="I157" s="256"/>
      <c r="J157" s="255"/>
      <c r="K157" s="250"/>
      <c r="L157" s="251"/>
      <c r="M157" s="250"/>
      <c r="N157" s="290"/>
      <c r="O157" s="250"/>
      <c r="P157" s="112">
        <v>0</v>
      </c>
    </row>
    <row r="158" spans="1:16" ht="21">
      <c r="A158" s="225"/>
      <c r="B158" s="137"/>
      <c r="C158" s="137"/>
      <c r="D158" s="137"/>
      <c r="E158" s="137"/>
      <c r="F158" s="296"/>
      <c r="G158" s="296"/>
      <c r="H158" s="296"/>
      <c r="I158" s="297"/>
      <c r="J158" s="296"/>
      <c r="K158" s="292"/>
      <c r="L158" s="298"/>
      <c r="M158" s="292"/>
      <c r="N158" s="299"/>
      <c r="O158" s="292"/>
      <c r="P158" s="114"/>
    </row>
    <row r="159" spans="1:16" ht="21">
      <c r="A159" s="222"/>
      <c r="B159" s="222" t="s">
        <v>2157</v>
      </c>
      <c r="C159" s="254"/>
      <c r="D159" s="308" t="s">
        <v>2158</v>
      </c>
      <c r="E159" s="254"/>
      <c r="F159" s="255"/>
      <c r="G159" s="255"/>
      <c r="H159" s="255"/>
      <c r="I159" s="256"/>
      <c r="J159" s="255"/>
      <c r="K159" s="250"/>
      <c r="L159" s="251"/>
      <c r="M159" s="250"/>
      <c r="N159" s="290"/>
      <c r="O159" s="250"/>
      <c r="P159" s="112"/>
    </row>
    <row r="160" spans="1:16" ht="84">
      <c r="A160" s="222">
        <v>442</v>
      </c>
      <c r="B160" s="254" t="s">
        <v>2159</v>
      </c>
      <c r="C160" s="254" t="s">
        <v>2160</v>
      </c>
      <c r="D160" s="254" t="s">
        <v>1270</v>
      </c>
      <c r="E160" s="254">
        <v>1200</v>
      </c>
      <c r="F160" s="255"/>
      <c r="G160" s="255"/>
      <c r="H160" s="255"/>
      <c r="I160" s="256"/>
      <c r="J160" s="255"/>
      <c r="K160" s="250"/>
      <c r="L160" s="251"/>
      <c r="M160" s="250"/>
      <c r="N160" s="290"/>
      <c r="O160" s="250"/>
      <c r="P160" s="112">
        <v>0</v>
      </c>
    </row>
    <row r="161" spans="1:16" ht="21">
      <c r="A161" s="225"/>
      <c r="B161" s="137"/>
      <c r="C161" s="137"/>
      <c r="D161" s="137"/>
      <c r="E161" s="137"/>
      <c r="F161" s="296"/>
      <c r="G161" s="296"/>
      <c r="H161" s="296"/>
      <c r="I161" s="297"/>
      <c r="J161" s="296"/>
      <c r="K161" s="292"/>
      <c r="L161" s="298"/>
      <c r="M161" s="292"/>
      <c r="N161" s="292"/>
      <c r="O161" s="292"/>
      <c r="P161" s="114"/>
    </row>
    <row r="162" spans="1:16" ht="21">
      <c r="A162" s="222"/>
      <c r="B162" s="222" t="s">
        <v>2115</v>
      </c>
      <c r="C162" s="254"/>
      <c r="D162" s="308" t="s">
        <v>2116</v>
      </c>
      <c r="E162" s="254"/>
      <c r="F162" s="255"/>
      <c r="G162" s="255"/>
      <c r="H162" s="255"/>
      <c r="I162" s="256"/>
      <c r="J162" s="255"/>
      <c r="K162" s="250"/>
      <c r="L162" s="251"/>
      <c r="M162" s="250"/>
      <c r="N162" s="290"/>
      <c r="O162" s="250"/>
      <c r="P162" s="112"/>
    </row>
    <row r="163" spans="1:16" ht="42">
      <c r="A163" s="222">
        <v>452</v>
      </c>
      <c r="B163" s="254" t="s">
        <v>839</v>
      </c>
      <c r="C163" s="254" t="s">
        <v>1209</v>
      </c>
      <c r="D163" s="254" t="s">
        <v>1210</v>
      </c>
      <c r="E163" s="444">
        <v>1000</v>
      </c>
      <c r="F163" s="255"/>
      <c r="G163" s="255"/>
      <c r="H163" s="255"/>
      <c r="I163" s="256"/>
      <c r="J163" s="255"/>
      <c r="K163" s="250"/>
      <c r="L163" s="251"/>
      <c r="M163" s="250"/>
      <c r="N163" s="290"/>
      <c r="O163" s="250"/>
      <c r="P163" s="112">
        <v>0</v>
      </c>
    </row>
    <row r="164" spans="1:16" ht="21">
      <c r="A164" s="225"/>
      <c r="B164" s="137"/>
      <c r="C164" s="137"/>
      <c r="D164" s="137"/>
      <c r="E164" s="446"/>
      <c r="F164" s="296"/>
      <c r="G164" s="296"/>
      <c r="H164" s="296"/>
      <c r="I164" s="297"/>
      <c r="J164" s="296"/>
      <c r="K164" s="292"/>
      <c r="L164" s="298"/>
      <c r="M164" s="292"/>
      <c r="N164" s="292"/>
      <c r="O164" s="292"/>
      <c r="P164" s="114"/>
    </row>
    <row r="165" spans="1:16" ht="21">
      <c r="A165" s="222"/>
      <c r="B165" s="222" t="s">
        <v>2276</v>
      </c>
      <c r="C165" s="254"/>
      <c r="D165" s="308" t="s">
        <v>1086</v>
      </c>
      <c r="E165" s="254"/>
      <c r="F165" s="255"/>
      <c r="G165" s="255"/>
      <c r="H165" s="255"/>
      <c r="I165" s="256"/>
      <c r="J165" s="255"/>
      <c r="K165" s="250"/>
      <c r="L165" s="251"/>
      <c r="M165" s="250"/>
      <c r="N165" s="290"/>
      <c r="O165" s="250"/>
      <c r="P165" s="112"/>
    </row>
    <row r="166" spans="1:16" ht="84">
      <c r="A166" s="222">
        <v>465</v>
      </c>
      <c r="B166" s="254" t="s">
        <v>1087</v>
      </c>
      <c r="C166" s="254" t="s">
        <v>2269</v>
      </c>
      <c r="D166" s="254" t="s">
        <v>2205</v>
      </c>
      <c r="E166" s="254">
        <v>200</v>
      </c>
      <c r="F166" s="255"/>
      <c r="G166" s="255"/>
      <c r="H166" s="255"/>
      <c r="I166" s="256"/>
      <c r="J166" s="255"/>
      <c r="K166" s="250"/>
      <c r="L166" s="251"/>
      <c r="M166" s="250"/>
      <c r="N166" s="290"/>
      <c r="O166" s="250"/>
      <c r="P166" s="112">
        <v>0</v>
      </c>
    </row>
    <row r="167" spans="1:16" ht="21">
      <c r="A167" s="225"/>
      <c r="B167" s="137"/>
      <c r="C167" s="137"/>
      <c r="D167" s="137"/>
      <c r="E167" s="446"/>
      <c r="F167" s="296"/>
      <c r="G167" s="296"/>
      <c r="H167" s="296"/>
      <c r="I167" s="297"/>
      <c r="J167" s="296"/>
      <c r="K167" s="292"/>
      <c r="L167" s="298"/>
      <c r="M167" s="292"/>
      <c r="N167" s="299"/>
      <c r="O167" s="292"/>
      <c r="P167" s="114"/>
    </row>
    <row r="168" spans="1:16" ht="42">
      <c r="A168" s="222">
        <v>467</v>
      </c>
      <c r="B168" s="254" t="s">
        <v>1087</v>
      </c>
      <c r="C168" s="254" t="s">
        <v>2269</v>
      </c>
      <c r="D168" s="254" t="s">
        <v>2407</v>
      </c>
      <c r="E168" s="254">
        <v>50</v>
      </c>
      <c r="F168" s="255"/>
      <c r="G168" s="255"/>
      <c r="H168" s="255"/>
      <c r="I168" s="256"/>
      <c r="J168" s="255"/>
      <c r="K168" s="250"/>
      <c r="L168" s="251"/>
      <c r="M168" s="250"/>
      <c r="N168" s="290"/>
      <c r="O168" s="250"/>
      <c r="P168" s="112">
        <v>0</v>
      </c>
    </row>
    <row r="169" spans="1:16" ht="21">
      <c r="A169" s="225"/>
      <c r="B169" s="137"/>
      <c r="C169" s="137"/>
      <c r="D169" s="137"/>
      <c r="E169" s="137"/>
      <c r="F169" s="296"/>
      <c r="G169" s="296"/>
      <c r="H169" s="296"/>
      <c r="I169" s="297"/>
      <c r="J169" s="296"/>
      <c r="K169" s="292"/>
      <c r="L169" s="298"/>
      <c r="M169" s="292"/>
      <c r="N169" s="292"/>
      <c r="O169" s="292"/>
      <c r="P169" s="114"/>
    </row>
    <row r="170" spans="1:16" ht="42">
      <c r="A170" s="222">
        <v>468</v>
      </c>
      <c r="B170" s="254" t="s">
        <v>1087</v>
      </c>
      <c r="C170" s="254" t="s">
        <v>2269</v>
      </c>
      <c r="D170" s="254" t="s">
        <v>2408</v>
      </c>
      <c r="E170" s="254">
        <v>20</v>
      </c>
      <c r="F170" s="255"/>
      <c r="G170" s="255"/>
      <c r="H170" s="255"/>
      <c r="I170" s="256"/>
      <c r="J170" s="255"/>
      <c r="K170" s="250"/>
      <c r="L170" s="251"/>
      <c r="M170" s="250"/>
      <c r="N170" s="290"/>
      <c r="O170" s="250"/>
      <c r="P170" s="112">
        <v>0</v>
      </c>
    </row>
    <row r="171" spans="1:16" ht="21">
      <c r="A171" s="225"/>
      <c r="B171" s="137"/>
      <c r="C171" s="137"/>
      <c r="D171" s="137"/>
      <c r="E171" s="137"/>
      <c r="F171" s="296"/>
      <c r="G171" s="296"/>
      <c r="H171" s="296"/>
      <c r="I171" s="297"/>
      <c r="J171" s="296"/>
      <c r="K171" s="292"/>
      <c r="L171" s="298"/>
      <c r="M171" s="292"/>
      <c r="N171" s="292"/>
      <c r="O171" s="292"/>
      <c r="P171" s="114"/>
    </row>
    <row r="172" spans="1:16" ht="63">
      <c r="A172" s="222">
        <v>489</v>
      </c>
      <c r="B172" s="254" t="s">
        <v>1118</v>
      </c>
      <c r="C172" s="254" t="s">
        <v>2273</v>
      </c>
      <c r="D172" s="254" t="s">
        <v>2324</v>
      </c>
      <c r="E172" s="254">
        <v>100</v>
      </c>
      <c r="F172" s="255"/>
      <c r="G172" s="255"/>
      <c r="H172" s="255"/>
      <c r="I172" s="256"/>
      <c r="J172" s="255"/>
      <c r="K172" s="250"/>
      <c r="L172" s="251"/>
      <c r="M172" s="250"/>
      <c r="N172" s="290"/>
      <c r="O172" s="250"/>
      <c r="P172" s="112">
        <v>0</v>
      </c>
    </row>
    <row r="173" spans="1:16" ht="21">
      <c r="A173" s="225"/>
      <c r="B173" s="137"/>
      <c r="C173" s="137"/>
      <c r="D173" s="137"/>
      <c r="E173" s="137"/>
      <c r="F173" s="296"/>
      <c r="G173" s="296"/>
      <c r="H173" s="296"/>
      <c r="I173" s="297"/>
      <c r="J173" s="296"/>
      <c r="K173" s="292"/>
      <c r="L173" s="298"/>
      <c r="M173" s="292"/>
      <c r="N173" s="292"/>
      <c r="O173" s="292"/>
      <c r="P173" s="114"/>
    </row>
    <row r="174" spans="1:16" ht="41.25">
      <c r="A174" s="222"/>
      <c r="B174" s="222" t="s">
        <v>1292</v>
      </c>
      <c r="C174" s="254"/>
      <c r="D174" s="308" t="s">
        <v>1293</v>
      </c>
      <c r="E174" s="254"/>
      <c r="F174" s="255"/>
      <c r="G174" s="255"/>
      <c r="H174" s="255"/>
      <c r="I174" s="256"/>
      <c r="J174" s="255"/>
      <c r="K174" s="250"/>
      <c r="L174" s="251"/>
      <c r="M174" s="250"/>
      <c r="N174" s="290"/>
      <c r="O174" s="250"/>
      <c r="P174" s="112"/>
    </row>
    <row r="175" spans="1:16" ht="42">
      <c r="A175" s="222">
        <v>520</v>
      </c>
      <c r="B175" s="254" t="s">
        <v>1330</v>
      </c>
      <c r="C175" s="254" t="s">
        <v>2072</v>
      </c>
      <c r="D175" s="254" t="s">
        <v>1107</v>
      </c>
      <c r="E175" s="254">
        <v>20</v>
      </c>
      <c r="F175" s="255"/>
      <c r="G175" s="255"/>
      <c r="H175" s="255"/>
      <c r="I175" s="256"/>
      <c r="J175" s="255"/>
      <c r="K175" s="250"/>
      <c r="L175" s="251"/>
      <c r="M175" s="250"/>
      <c r="N175" s="290"/>
      <c r="O175" s="250"/>
      <c r="P175" s="112">
        <v>0</v>
      </c>
    </row>
    <row r="176" spans="1:16" ht="21">
      <c r="A176" s="225"/>
      <c r="B176" s="137"/>
      <c r="C176" s="137"/>
      <c r="D176" s="137"/>
      <c r="E176" s="137"/>
      <c r="F176" s="296"/>
      <c r="G176" s="296"/>
      <c r="H176" s="296"/>
      <c r="I176" s="297"/>
      <c r="J176" s="296"/>
      <c r="K176" s="292"/>
      <c r="L176" s="298"/>
      <c r="M176" s="292"/>
      <c r="N176" s="292"/>
      <c r="O176" s="292"/>
      <c r="P176" s="114"/>
    </row>
    <row r="177" spans="1:16" ht="81">
      <c r="A177" s="222"/>
      <c r="B177" s="222" t="s">
        <v>662</v>
      </c>
      <c r="C177" s="164"/>
      <c r="D177" s="253" t="s">
        <v>663</v>
      </c>
      <c r="E177" s="254"/>
      <c r="F177" s="255"/>
      <c r="G177" s="255"/>
      <c r="H177" s="255"/>
      <c r="I177" s="256"/>
      <c r="J177" s="255"/>
      <c r="K177" s="250"/>
      <c r="L177" s="251"/>
      <c r="M177" s="250"/>
      <c r="N177" s="290"/>
      <c r="O177" s="250"/>
      <c r="P177" s="112"/>
    </row>
    <row r="178" spans="1:16" ht="84">
      <c r="A178" s="222">
        <v>525</v>
      </c>
      <c r="B178" s="254" t="s">
        <v>664</v>
      </c>
      <c r="C178" s="254" t="s">
        <v>2354</v>
      </c>
      <c r="D178" s="164" t="s">
        <v>1460</v>
      </c>
      <c r="E178" s="444">
        <v>200</v>
      </c>
      <c r="F178" s="255"/>
      <c r="G178" s="255"/>
      <c r="H178" s="255"/>
      <c r="I178" s="256"/>
      <c r="J178" s="255"/>
      <c r="K178" s="250"/>
      <c r="L178" s="251"/>
      <c r="M178" s="250"/>
      <c r="N178" s="290"/>
      <c r="O178" s="250"/>
      <c r="P178" s="112">
        <v>0</v>
      </c>
    </row>
    <row r="179" spans="1:16" ht="21">
      <c r="A179" s="225"/>
      <c r="B179" s="137"/>
      <c r="C179" s="137"/>
      <c r="D179" s="168"/>
      <c r="E179" s="446"/>
      <c r="F179" s="296"/>
      <c r="G179" s="296"/>
      <c r="H179" s="296"/>
      <c r="I179" s="297"/>
      <c r="J179" s="296"/>
      <c r="K179" s="292"/>
      <c r="L179" s="298"/>
      <c r="M179" s="292"/>
      <c r="N179" s="292"/>
      <c r="O179" s="292"/>
      <c r="P179" s="114"/>
    </row>
    <row r="180" spans="1:16" ht="84">
      <c r="A180" s="222">
        <v>527</v>
      </c>
      <c r="B180" s="254" t="s">
        <v>664</v>
      </c>
      <c r="C180" s="254" t="s">
        <v>854</v>
      </c>
      <c r="D180" s="254" t="s">
        <v>926</v>
      </c>
      <c r="E180" s="254">
        <v>75</v>
      </c>
      <c r="F180" s="255"/>
      <c r="G180" s="255"/>
      <c r="H180" s="255"/>
      <c r="I180" s="256"/>
      <c r="J180" s="255"/>
      <c r="K180" s="250"/>
      <c r="L180" s="251"/>
      <c r="M180" s="250"/>
      <c r="N180" s="290"/>
      <c r="O180" s="250"/>
      <c r="P180" s="112">
        <v>0</v>
      </c>
    </row>
    <row r="181" spans="1:16" ht="21">
      <c r="A181" s="225"/>
      <c r="B181" s="137"/>
      <c r="C181" s="137"/>
      <c r="D181" s="137"/>
      <c r="E181" s="137"/>
      <c r="F181" s="296"/>
      <c r="G181" s="296"/>
      <c r="H181" s="296"/>
      <c r="I181" s="297"/>
      <c r="J181" s="296"/>
      <c r="K181" s="292"/>
      <c r="L181" s="298"/>
      <c r="M181" s="292"/>
      <c r="N181" s="292"/>
      <c r="O181" s="292"/>
      <c r="P181" s="114"/>
    </row>
    <row r="182" spans="1:16" ht="41.25">
      <c r="A182" s="222"/>
      <c r="B182" s="222" t="s">
        <v>2709</v>
      </c>
      <c r="C182" s="254"/>
      <c r="D182" s="308" t="s">
        <v>2710</v>
      </c>
      <c r="E182" s="254"/>
      <c r="F182" s="255"/>
      <c r="G182" s="255"/>
      <c r="H182" s="255"/>
      <c r="I182" s="256"/>
      <c r="J182" s="255"/>
      <c r="K182" s="250"/>
      <c r="L182" s="251"/>
      <c r="M182" s="250"/>
      <c r="N182" s="290"/>
      <c r="O182" s="250"/>
      <c r="P182" s="112"/>
    </row>
    <row r="183" spans="1:16" ht="42">
      <c r="A183" s="222">
        <v>534</v>
      </c>
      <c r="B183" s="254" t="s">
        <v>1627</v>
      </c>
      <c r="C183" s="254" t="s">
        <v>971</v>
      </c>
      <c r="D183" s="254" t="s">
        <v>1629</v>
      </c>
      <c r="E183" s="254">
        <v>5</v>
      </c>
      <c r="F183" s="255"/>
      <c r="G183" s="255"/>
      <c r="H183" s="255"/>
      <c r="I183" s="256"/>
      <c r="J183" s="255"/>
      <c r="K183" s="250"/>
      <c r="L183" s="251"/>
      <c r="M183" s="250"/>
      <c r="N183" s="290"/>
      <c r="O183" s="250"/>
      <c r="P183" s="112">
        <v>0</v>
      </c>
    </row>
    <row r="184" spans="1:16" ht="21">
      <c r="A184" s="225"/>
      <c r="B184" s="137"/>
      <c r="C184" s="137"/>
      <c r="D184" s="137"/>
      <c r="E184" s="137"/>
      <c r="F184" s="296"/>
      <c r="G184" s="296"/>
      <c r="H184" s="296"/>
      <c r="I184" s="297"/>
      <c r="J184" s="296"/>
      <c r="K184" s="292"/>
      <c r="L184" s="298"/>
      <c r="M184" s="292"/>
      <c r="N184" s="292"/>
      <c r="O184" s="292"/>
      <c r="P184" s="114"/>
    </row>
    <row r="185" spans="1:16" ht="41.25">
      <c r="A185" s="222"/>
      <c r="B185" s="222" t="s">
        <v>2712</v>
      </c>
      <c r="C185" s="254"/>
      <c r="D185" s="308" t="s">
        <v>2713</v>
      </c>
      <c r="E185" s="254"/>
      <c r="F185" s="255"/>
      <c r="G185" s="255"/>
      <c r="H185" s="255"/>
      <c r="I185" s="256"/>
      <c r="J185" s="255"/>
      <c r="K185" s="250"/>
      <c r="L185" s="251"/>
      <c r="M185" s="250"/>
      <c r="N185" s="290"/>
      <c r="O185" s="250"/>
      <c r="P185" s="112"/>
    </row>
    <row r="186" spans="1:16" ht="63">
      <c r="A186" s="222">
        <v>538</v>
      </c>
      <c r="B186" s="254" t="s">
        <v>2716</v>
      </c>
      <c r="C186" s="254" t="s">
        <v>1302</v>
      </c>
      <c r="D186" s="254" t="s">
        <v>1252</v>
      </c>
      <c r="E186" s="254">
        <v>10</v>
      </c>
      <c r="F186" s="255"/>
      <c r="G186" s="255"/>
      <c r="H186" s="255"/>
      <c r="I186" s="256"/>
      <c r="J186" s="255"/>
      <c r="K186" s="250"/>
      <c r="L186" s="251"/>
      <c r="M186" s="250"/>
      <c r="N186" s="290"/>
      <c r="O186" s="250"/>
      <c r="P186" s="112">
        <v>0</v>
      </c>
    </row>
    <row r="187" spans="1:16" ht="21">
      <c r="A187" s="225"/>
      <c r="B187" s="137"/>
      <c r="C187" s="137"/>
      <c r="D187" s="137"/>
      <c r="E187" s="137"/>
      <c r="F187" s="296"/>
      <c r="G187" s="296"/>
      <c r="H187" s="296"/>
      <c r="I187" s="297"/>
      <c r="J187" s="296"/>
      <c r="K187" s="292"/>
      <c r="L187" s="298"/>
      <c r="M187" s="292"/>
      <c r="N187" s="292"/>
      <c r="O187" s="292"/>
      <c r="P187" s="114"/>
    </row>
    <row r="188" spans="1:16" ht="102">
      <c r="A188" s="222"/>
      <c r="B188" s="222" t="s">
        <v>2655</v>
      </c>
      <c r="C188" s="164"/>
      <c r="D188" s="308" t="s">
        <v>2841</v>
      </c>
      <c r="E188" s="254"/>
      <c r="F188" s="255"/>
      <c r="G188" s="255"/>
      <c r="H188" s="255"/>
      <c r="I188" s="256"/>
      <c r="J188" s="255"/>
      <c r="K188" s="250"/>
      <c r="L188" s="251"/>
      <c r="M188" s="250"/>
      <c r="N188" s="290"/>
      <c r="O188" s="250"/>
      <c r="P188" s="112"/>
    </row>
    <row r="189" spans="1:16" ht="147">
      <c r="A189" s="222">
        <v>548</v>
      </c>
      <c r="B189" s="254" t="s">
        <v>853</v>
      </c>
      <c r="C189" s="164" t="s">
        <v>971</v>
      </c>
      <c r="D189" s="254" t="s">
        <v>2120</v>
      </c>
      <c r="E189" s="254">
        <v>60</v>
      </c>
      <c r="F189" s="255"/>
      <c r="G189" s="255"/>
      <c r="H189" s="255"/>
      <c r="I189" s="256"/>
      <c r="J189" s="255"/>
      <c r="K189" s="250"/>
      <c r="L189" s="251"/>
      <c r="M189" s="250"/>
      <c r="N189" s="290"/>
      <c r="O189" s="250"/>
      <c r="P189" s="112">
        <v>0</v>
      </c>
    </row>
    <row r="190" spans="1:16" ht="21">
      <c r="A190" s="225"/>
      <c r="B190" s="137"/>
      <c r="C190" s="168"/>
      <c r="D190" s="137"/>
      <c r="E190" s="137"/>
      <c r="F190" s="296"/>
      <c r="G190" s="296"/>
      <c r="H190" s="296"/>
      <c r="I190" s="297"/>
      <c r="J190" s="296"/>
      <c r="K190" s="292"/>
      <c r="L190" s="298"/>
      <c r="M190" s="292"/>
      <c r="N190" s="299"/>
      <c r="O190" s="292"/>
      <c r="P190" s="114"/>
    </row>
    <row r="191" spans="1:16" ht="81.75">
      <c r="A191" s="222"/>
      <c r="B191" s="222" t="s">
        <v>1295</v>
      </c>
      <c r="C191" s="164"/>
      <c r="D191" s="308" t="s">
        <v>1072</v>
      </c>
      <c r="E191" s="254"/>
      <c r="F191" s="255"/>
      <c r="G191" s="255"/>
      <c r="H191" s="255"/>
      <c r="I191" s="256"/>
      <c r="J191" s="255"/>
      <c r="K191" s="250"/>
      <c r="L191" s="251"/>
      <c r="M191" s="250"/>
      <c r="N191" s="290"/>
      <c r="O191" s="250"/>
      <c r="P191" s="112"/>
    </row>
    <row r="192" spans="1:16" ht="63">
      <c r="A192" s="222">
        <v>553</v>
      </c>
      <c r="B192" s="254" t="s">
        <v>2247</v>
      </c>
      <c r="C192" s="254" t="s">
        <v>1073</v>
      </c>
      <c r="D192" s="254" t="s">
        <v>1260</v>
      </c>
      <c r="E192" s="254">
        <v>2</v>
      </c>
      <c r="F192" s="255"/>
      <c r="G192" s="255"/>
      <c r="H192" s="255"/>
      <c r="I192" s="256"/>
      <c r="J192" s="255"/>
      <c r="K192" s="250"/>
      <c r="L192" s="251"/>
      <c r="M192" s="250"/>
      <c r="N192" s="290"/>
      <c r="O192" s="250"/>
      <c r="P192" s="112">
        <v>0</v>
      </c>
    </row>
    <row r="193" spans="1:16" ht="21">
      <c r="A193" s="225"/>
      <c r="B193" s="137"/>
      <c r="C193" s="137"/>
      <c r="D193" s="137"/>
      <c r="E193" s="137"/>
      <c r="F193" s="296"/>
      <c r="G193" s="296"/>
      <c r="H193" s="296"/>
      <c r="I193" s="297"/>
      <c r="J193" s="296"/>
      <c r="K193" s="292"/>
      <c r="L193" s="298"/>
      <c r="M193" s="292"/>
      <c r="N193" s="292"/>
      <c r="O193" s="292"/>
      <c r="P193" s="114"/>
    </row>
    <row r="194" spans="1:16" ht="42">
      <c r="A194" s="222">
        <v>559</v>
      </c>
      <c r="B194" s="254" t="s">
        <v>2249</v>
      </c>
      <c r="C194" s="254" t="s">
        <v>2142</v>
      </c>
      <c r="D194" s="254" t="s">
        <v>2143</v>
      </c>
      <c r="E194" s="254">
        <v>2</v>
      </c>
      <c r="F194" s="255"/>
      <c r="G194" s="255"/>
      <c r="H194" s="255"/>
      <c r="I194" s="256"/>
      <c r="J194" s="255"/>
      <c r="K194" s="250"/>
      <c r="L194" s="251"/>
      <c r="M194" s="250"/>
      <c r="N194" s="290"/>
      <c r="O194" s="250"/>
      <c r="P194" s="112">
        <v>0</v>
      </c>
    </row>
    <row r="195" spans="1:16" ht="21">
      <c r="A195" s="225"/>
      <c r="B195" s="137"/>
      <c r="C195" s="137"/>
      <c r="D195" s="137"/>
      <c r="E195" s="137"/>
      <c r="F195" s="296"/>
      <c r="G195" s="296"/>
      <c r="H195" s="296"/>
      <c r="I195" s="297"/>
      <c r="J195" s="296"/>
      <c r="K195" s="292"/>
      <c r="L195" s="298"/>
      <c r="M195" s="292"/>
      <c r="N195" s="292"/>
      <c r="O195" s="292"/>
      <c r="P195" s="114"/>
    </row>
    <row r="196" spans="1:16" ht="41.25">
      <c r="A196" s="222"/>
      <c r="B196" s="254"/>
      <c r="C196" s="254"/>
      <c r="D196" s="308" t="s">
        <v>295</v>
      </c>
      <c r="E196" s="254"/>
      <c r="F196" s="255"/>
      <c r="G196" s="255"/>
      <c r="H196" s="255"/>
      <c r="I196" s="256"/>
      <c r="J196" s="255"/>
      <c r="K196" s="250"/>
      <c r="L196" s="251"/>
      <c r="M196" s="250"/>
      <c r="N196" s="290"/>
      <c r="O196" s="250"/>
      <c r="P196" s="112"/>
    </row>
    <row r="197" spans="1:16" ht="63">
      <c r="A197" s="222">
        <v>575</v>
      </c>
      <c r="B197" s="254" t="s">
        <v>294</v>
      </c>
      <c r="C197" s="254" t="s">
        <v>938</v>
      </c>
      <c r="D197" s="254" t="s">
        <v>938</v>
      </c>
      <c r="E197" s="254">
        <v>60</v>
      </c>
      <c r="F197" s="255"/>
      <c r="G197" s="255"/>
      <c r="H197" s="255"/>
      <c r="I197" s="256"/>
      <c r="J197" s="255"/>
      <c r="K197" s="250"/>
      <c r="L197" s="251"/>
      <c r="M197" s="250"/>
      <c r="N197" s="290"/>
      <c r="O197" s="250"/>
      <c r="P197" s="112">
        <v>0</v>
      </c>
    </row>
    <row r="198" spans="1:16" ht="21">
      <c r="A198" s="225"/>
      <c r="B198" s="137"/>
      <c r="C198" s="137"/>
      <c r="D198" s="137"/>
      <c r="E198" s="137"/>
      <c r="F198" s="296"/>
      <c r="G198" s="296"/>
      <c r="H198" s="296"/>
      <c r="I198" s="297"/>
      <c r="J198" s="296"/>
      <c r="K198" s="292"/>
      <c r="L198" s="298"/>
      <c r="M198" s="292"/>
      <c r="N198" s="292"/>
      <c r="O198" s="292"/>
      <c r="P198" s="114"/>
    </row>
    <row r="199" spans="1:16" ht="61.5">
      <c r="A199" s="222"/>
      <c r="B199" s="222" t="s">
        <v>2728</v>
      </c>
      <c r="C199" s="254"/>
      <c r="D199" s="222" t="s">
        <v>871</v>
      </c>
      <c r="E199" s="254"/>
      <c r="F199" s="255"/>
      <c r="G199" s="255"/>
      <c r="H199" s="255"/>
      <c r="I199" s="256"/>
      <c r="J199" s="255"/>
      <c r="K199" s="250"/>
      <c r="L199" s="251"/>
      <c r="M199" s="250"/>
      <c r="N199" s="290"/>
      <c r="O199" s="250"/>
      <c r="P199" s="112"/>
    </row>
    <row r="200" spans="1:16" ht="105">
      <c r="A200" s="222">
        <v>589</v>
      </c>
      <c r="B200" s="254" t="s">
        <v>464</v>
      </c>
      <c r="C200" s="254" t="s">
        <v>971</v>
      </c>
      <c r="D200" s="254" t="s">
        <v>2986</v>
      </c>
      <c r="E200" s="254">
        <v>23</v>
      </c>
      <c r="F200" s="255"/>
      <c r="G200" s="255"/>
      <c r="H200" s="255"/>
      <c r="I200" s="256"/>
      <c r="J200" s="255"/>
      <c r="K200" s="250"/>
      <c r="L200" s="251"/>
      <c r="M200" s="250"/>
      <c r="N200" s="290"/>
      <c r="O200" s="250"/>
      <c r="P200" s="112">
        <v>0</v>
      </c>
    </row>
    <row r="201" spans="1:16" ht="21">
      <c r="A201" s="225"/>
      <c r="B201" s="137"/>
      <c r="C201" s="137"/>
      <c r="D201" s="137"/>
      <c r="E201" s="137"/>
      <c r="F201" s="296"/>
      <c r="G201" s="296"/>
      <c r="H201" s="296"/>
      <c r="I201" s="297"/>
      <c r="J201" s="296"/>
      <c r="K201" s="292"/>
      <c r="L201" s="298"/>
      <c r="M201" s="292"/>
      <c r="N201" s="292"/>
      <c r="O201" s="292"/>
      <c r="P201" s="114"/>
    </row>
    <row r="202" spans="1:16" ht="63">
      <c r="A202" s="222">
        <v>590</v>
      </c>
      <c r="B202" s="254" t="s">
        <v>464</v>
      </c>
      <c r="C202" s="104" t="s">
        <v>2078</v>
      </c>
      <c r="D202" s="104" t="s">
        <v>2079</v>
      </c>
      <c r="E202" s="254">
        <v>5</v>
      </c>
      <c r="F202" s="255"/>
      <c r="G202" s="255"/>
      <c r="H202" s="255"/>
      <c r="I202" s="256"/>
      <c r="J202" s="255"/>
      <c r="K202" s="250"/>
      <c r="L202" s="251"/>
      <c r="M202" s="250"/>
      <c r="N202" s="290"/>
      <c r="O202" s="250"/>
      <c r="P202" s="112">
        <v>0</v>
      </c>
    </row>
    <row r="203" spans="1:16" ht="21">
      <c r="A203" s="225"/>
      <c r="B203" s="137"/>
      <c r="C203" s="143"/>
      <c r="D203" s="143"/>
      <c r="E203" s="137"/>
      <c r="F203" s="296"/>
      <c r="G203" s="296"/>
      <c r="H203" s="296"/>
      <c r="I203" s="297"/>
      <c r="J203" s="296"/>
      <c r="K203" s="292"/>
      <c r="L203" s="298"/>
      <c r="M203" s="292"/>
      <c r="N203" s="292"/>
      <c r="O203" s="292"/>
      <c r="P203" s="114"/>
    </row>
    <row r="204" spans="1:16" ht="84">
      <c r="A204" s="222">
        <v>591</v>
      </c>
      <c r="B204" s="254" t="s">
        <v>464</v>
      </c>
      <c r="C204" s="104" t="s">
        <v>2080</v>
      </c>
      <c r="D204" s="104" t="s">
        <v>2081</v>
      </c>
      <c r="E204" s="254">
        <v>2</v>
      </c>
      <c r="F204" s="255"/>
      <c r="G204" s="255"/>
      <c r="H204" s="255"/>
      <c r="I204" s="256"/>
      <c r="J204" s="255"/>
      <c r="K204" s="250"/>
      <c r="L204" s="251"/>
      <c r="M204" s="250"/>
      <c r="N204" s="290"/>
      <c r="O204" s="250"/>
      <c r="P204" s="112">
        <v>0</v>
      </c>
    </row>
    <row r="205" spans="1:16" ht="21">
      <c r="A205" s="225"/>
      <c r="B205" s="137"/>
      <c r="C205" s="143"/>
      <c r="D205" s="143"/>
      <c r="E205" s="137"/>
      <c r="F205" s="296"/>
      <c r="G205" s="296"/>
      <c r="H205" s="296"/>
      <c r="I205" s="297"/>
      <c r="J205" s="296"/>
      <c r="K205" s="292"/>
      <c r="L205" s="298"/>
      <c r="M205" s="292"/>
      <c r="N205" s="292"/>
      <c r="O205" s="292"/>
      <c r="P205" s="114"/>
    </row>
    <row r="206" spans="1:16" ht="21">
      <c r="A206" s="222"/>
      <c r="B206" s="254"/>
      <c r="C206" s="254"/>
      <c r="D206" s="308" t="s">
        <v>897</v>
      </c>
      <c r="E206" s="254"/>
      <c r="F206" s="255"/>
      <c r="G206" s="255"/>
      <c r="H206" s="255"/>
      <c r="I206" s="256"/>
      <c r="J206" s="255"/>
      <c r="K206" s="250"/>
      <c r="L206" s="251"/>
      <c r="M206" s="250"/>
      <c r="N206" s="290"/>
      <c r="O206" s="250"/>
      <c r="P206" s="112"/>
    </row>
    <row r="207" spans="1:246" ht="42">
      <c r="A207" s="222">
        <v>605</v>
      </c>
      <c r="B207" s="254" t="s">
        <v>974</v>
      </c>
      <c r="C207" s="254" t="s">
        <v>2719</v>
      </c>
      <c r="D207" s="467" t="s">
        <v>2339</v>
      </c>
      <c r="E207" s="254">
        <v>100</v>
      </c>
      <c r="F207" s="255"/>
      <c r="G207" s="255"/>
      <c r="H207" s="255"/>
      <c r="I207" s="254"/>
      <c r="J207" s="254"/>
      <c r="K207" s="403"/>
      <c r="L207" s="404"/>
      <c r="M207" s="403"/>
      <c r="N207" s="405"/>
      <c r="O207" s="403"/>
      <c r="P207" s="115">
        <v>0</v>
      </c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CK207" s="100"/>
      <c r="CL207" s="100"/>
      <c r="CM207" s="100"/>
      <c r="CN207" s="100"/>
      <c r="CO207" s="100"/>
      <c r="CP207" s="100"/>
      <c r="CQ207" s="100"/>
      <c r="CR207" s="100"/>
      <c r="CS207" s="100"/>
      <c r="CT207" s="100"/>
      <c r="CU207" s="100"/>
      <c r="CV207" s="100"/>
      <c r="CW207" s="100"/>
      <c r="CX207" s="100"/>
      <c r="CY207" s="100"/>
      <c r="CZ207" s="100"/>
      <c r="DA207" s="100"/>
      <c r="DB207" s="100"/>
      <c r="DC207" s="100"/>
      <c r="DD207" s="100"/>
      <c r="DE207" s="100"/>
      <c r="DF207" s="100"/>
      <c r="DG207" s="100"/>
      <c r="DH207" s="100"/>
      <c r="DI207" s="100"/>
      <c r="DJ207" s="100"/>
      <c r="DK207" s="100"/>
      <c r="DL207" s="100"/>
      <c r="DM207" s="100"/>
      <c r="DN207" s="100"/>
      <c r="DO207" s="100"/>
      <c r="DP207" s="100"/>
      <c r="DQ207" s="100"/>
      <c r="DR207" s="100"/>
      <c r="DS207" s="100"/>
      <c r="DT207" s="100"/>
      <c r="DU207" s="100"/>
      <c r="DV207" s="100"/>
      <c r="DW207" s="100"/>
      <c r="DX207" s="100"/>
      <c r="DY207" s="100"/>
      <c r="DZ207" s="100"/>
      <c r="EA207" s="100"/>
      <c r="EB207" s="100"/>
      <c r="EC207" s="100"/>
      <c r="ED207" s="100"/>
      <c r="EE207" s="100"/>
      <c r="EF207" s="100"/>
      <c r="EG207" s="100"/>
      <c r="EH207" s="100"/>
      <c r="EI207" s="100"/>
      <c r="EJ207" s="100"/>
      <c r="EK207" s="100"/>
      <c r="EL207" s="100"/>
      <c r="EM207" s="100"/>
      <c r="EN207" s="100"/>
      <c r="EO207" s="100"/>
      <c r="EP207" s="100"/>
      <c r="EQ207" s="100"/>
      <c r="ER207" s="100"/>
      <c r="ES207" s="100"/>
      <c r="ET207" s="100"/>
      <c r="EU207" s="100"/>
      <c r="EV207" s="100"/>
      <c r="EW207" s="100"/>
      <c r="EX207" s="100"/>
      <c r="EY207" s="100"/>
      <c r="EZ207" s="100"/>
      <c r="FA207" s="100"/>
      <c r="FB207" s="100"/>
      <c r="FC207" s="100"/>
      <c r="FD207" s="100"/>
      <c r="FE207" s="100"/>
      <c r="FF207" s="100"/>
      <c r="FG207" s="100"/>
      <c r="FH207" s="100"/>
      <c r="FI207" s="100"/>
      <c r="FJ207" s="100"/>
      <c r="FK207" s="100"/>
      <c r="FL207" s="100"/>
      <c r="FM207" s="100"/>
      <c r="FN207" s="100"/>
      <c r="FO207" s="100"/>
      <c r="FP207" s="100"/>
      <c r="FQ207" s="100"/>
      <c r="FR207" s="100"/>
      <c r="FS207" s="100"/>
      <c r="FT207" s="100"/>
      <c r="FU207" s="100"/>
      <c r="FV207" s="100"/>
      <c r="FW207" s="100"/>
      <c r="FX207" s="100"/>
      <c r="FY207" s="100"/>
      <c r="FZ207" s="100"/>
      <c r="GA207" s="100"/>
      <c r="GB207" s="100"/>
      <c r="GC207" s="100"/>
      <c r="GD207" s="100"/>
      <c r="GE207" s="100"/>
      <c r="GF207" s="100"/>
      <c r="GG207" s="100"/>
      <c r="GH207" s="100"/>
      <c r="GI207" s="100"/>
      <c r="GJ207" s="100"/>
      <c r="GK207" s="100"/>
      <c r="GL207" s="100"/>
      <c r="GM207" s="100"/>
      <c r="GN207" s="100"/>
      <c r="GO207" s="100"/>
      <c r="GP207" s="100"/>
      <c r="GQ207" s="100"/>
      <c r="GR207" s="100"/>
      <c r="GS207" s="100"/>
      <c r="GT207" s="100"/>
      <c r="GU207" s="100"/>
      <c r="GV207" s="100"/>
      <c r="GW207" s="100"/>
      <c r="GX207" s="100"/>
      <c r="GY207" s="100"/>
      <c r="GZ207" s="100"/>
      <c r="HA207" s="100"/>
      <c r="HB207" s="100"/>
      <c r="HC207" s="100"/>
      <c r="HD207" s="100"/>
      <c r="HE207" s="100"/>
      <c r="HF207" s="100"/>
      <c r="HG207" s="100"/>
      <c r="HH207" s="100"/>
      <c r="HI207" s="100"/>
      <c r="HJ207" s="100"/>
      <c r="HK207" s="100"/>
      <c r="HL207" s="100"/>
      <c r="HM207" s="100"/>
      <c r="HN207" s="100"/>
      <c r="HO207" s="100"/>
      <c r="HP207" s="100"/>
      <c r="HQ207" s="100"/>
      <c r="HR207" s="100"/>
      <c r="HS207" s="100"/>
      <c r="HT207" s="100"/>
      <c r="HU207" s="100"/>
      <c r="HV207" s="100"/>
      <c r="HW207" s="100"/>
      <c r="HX207" s="100"/>
      <c r="HY207" s="100"/>
      <c r="HZ207" s="100"/>
      <c r="IA207" s="100"/>
      <c r="IB207" s="100"/>
      <c r="IC207" s="100"/>
      <c r="ID207" s="100"/>
      <c r="IE207" s="100"/>
      <c r="IF207" s="100"/>
      <c r="IG207" s="100"/>
      <c r="IH207" s="100"/>
      <c r="II207" s="100"/>
      <c r="IJ207" s="100"/>
      <c r="IK207" s="100"/>
      <c r="IL207" s="100"/>
    </row>
    <row r="208" spans="1:246" ht="21">
      <c r="A208" s="240"/>
      <c r="B208" s="468"/>
      <c r="C208" s="468"/>
      <c r="D208" s="469"/>
      <c r="E208" s="468"/>
      <c r="F208" s="350"/>
      <c r="G208" s="350"/>
      <c r="H208" s="350"/>
      <c r="I208" s="468"/>
      <c r="J208" s="468"/>
      <c r="K208" s="470"/>
      <c r="L208" s="471"/>
      <c r="M208" s="470"/>
      <c r="N208" s="470"/>
      <c r="O208" s="470"/>
      <c r="P208" s="149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CK208" s="100"/>
      <c r="CL208" s="100"/>
      <c r="CM208" s="100"/>
      <c r="CN208" s="100"/>
      <c r="CO208" s="100"/>
      <c r="CP208" s="100"/>
      <c r="CQ208" s="100"/>
      <c r="CR208" s="100"/>
      <c r="CS208" s="100"/>
      <c r="CT208" s="100"/>
      <c r="CU208" s="100"/>
      <c r="CV208" s="100"/>
      <c r="CW208" s="100"/>
      <c r="CX208" s="100"/>
      <c r="CY208" s="100"/>
      <c r="CZ208" s="100"/>
      <c r="DA208" s="100"/>
      <c r="DB208" s="100"/>
      <c r="DC208" s="100"/>
      <c r="DD208" s="100"/>
      <c r="DE208" s="100"/>
      <c r="DF208" s="100"/>
      <c r="DG208" s="100"/>
      <c r="DH208" s="100"/>
      <c r="DI208" s="100"/>
      <c r="DJ208" s="100"/>
      <c r="DK208" s="100"/>
      <c r="DL208" s="100"/>
      <c r="DM208" s="100"/>
      <c r="DN208" s="100"/>
      <c r="DO208" s="100"/>
      <c r="DP208" s="100"/>
      <c r="DQ208" s="100"/>
      <c r="DR208" s="100"/>
      <c r="DS208" s="100"/>
      <c r="DT208" s="100"/>
      <c r="DU208" s="100"/>
      <c r="DV208" s="100"/>
      <c r="DW208" s="100"/>
      <c r="DX208" s="100"/>
      <c r="DY208" s="100"/>
      <c r="DZ208" s="100"/>
      <c r="EA208" s="100"/>
      <c r="EB208" s="100"/>
      <c r="EC208" s="100"/>
      <c r="ED208" s="100"/>
      <c r="EE208" s="100"/>
      <c r="EF208" s="100"/>
      <c r="EG208" s="100"/>
      <c r="EH208" s="100"/>
      <c r="EI208" s="100"/>
      <c r="EJ208" s="100"/>
      <c r="EK208" s="100"/>
      <c r="EL208" s="100"/>
      <c r="EM208" s="100"/>
      <c r="EN208" s="100"/>
      <c r="EO208" s="100"/>
      <c r="EP208" s="100"/>
      <c r="EQ208" s="100"/>
      <c r="ER208" s="100"/>
      <c r="ES208" s="100"/>
      <c r="ET208" s="100"/>
      <c r="EU208" s="100"/>
      <c r="EV208" s="100"/>
      <c r="EW208" s="100"/>
      <c r="EX208" s="100"/>
      <c r="EY208" s="100"/>
      <c r="EZ208" s="100"/>
      <c r="FA208" s="100"/>
      <c r="FB208" s="100"/>
      <c r="FC208" s="100"/>
      <c r="FD208" s="100"/>
      <c r="FE208" s="100"/>
      <c r="FF208" s="100"/>
      <c r="FG208" s="100"/>
      <c r="FH208" s="100"/>
      <c r="FI208" s="100"/>
      <c r="FJ208" s="100"/>
      <c r="FK208" s="100"/>
      <c r="FL208" s="100"/>
      <c r="FM208" s="100"/>
      <c r="FN208" s="100"/>
      <c r="FO208" s="100"/>
      <c r="FP208" s="100"/>
      <c r="FQ208" s="100"/>
      <c r="FR208" s="100"/>
      <c r="FS208" s="100"/>
      <c r="FT208" s="100"/>
      <c r="FU208" s="100"/>
      <c r="FV208" s="100"/>
      <c r="FW208" s="100"/>
      <c r="FX208" s="100"/>
      <c r="FY208" s="100"/>
      <c r="FZ208" s="100"/>
      <c r="GA208" s="100"/>
      <c r="GB208" s="100"/>
      <c r="GC208" s="100"/>
      <c r="GD208" s="100"/>
      <c r="GE208" s="100"/>
      <c r="GF208" s="100"/>
      <c r="GG208" s="100"/>
      <c r="GH208" s="100"/>
      <c r="GI208" s="100"/>
      <c r="GJ208" s="100"/>
      <c r="GK208" s="100"/>
      <c r="GL208" s="100"/>
      <c r="GM208" s="100"/>
      <c r="GN208" s="100"/>
      <c r="GO208" s="100"/>
      <c r="GP208" s="100"/>
      <c r="GQ208" s="100"/>
      <c r="GR208" s="100"/>
      <c r="GS208" s="100"/>
      <c r="GT208" s="100"/>
      <c r="GU208" s="100"/>
      <c r="GV208" s="100"/>
      <c r="GW208" s="100"/>
      <c r="GX208" s="100"/>
      <c r="GY208" s="100"/>
      <c r="GZ208" s="100"/>
      <c r="HA208" s="100"/>
      <c r="HB208" s="100"/>
      <c r="HC208" s="100"/>
      <c r="HD208" s="100"/>
      <c r="HE208" s="100"/>
      <c r="HF208" s="100"/>
      <c r="HG208" s="100"/>
      <c r="HH208" s="100"/>
      <c r="HI208" s="100"/>
      <c r="HJ208" s="100"/>
      <c r="HK208" s="100"/>
      <c r="HL208" s="100"/>
      <c r="HM208" s="100"/>
      <c r="HN208" s="100"/>
      <c r="HO208" s="100"/>
      <c r="HP208" s="100"/>
      <c r="HQ208" s="100"/>
      <c r="HR208" s="100"/>
      <c r="HS208" s="100"/>
      <c r="HT208" s="100"/>
      <c r="HU208" s="100"/>
      <c r="HV208" s="100"/>
      <c r="HW208" s="100"/>
      <c r="HX208" s="100"/>
      <c r="HY208" s="100"/>
      <c r="HZ208" s="100"/>
      <c r="IA208" s="100"/>
      <c r="IB208" s="100"/>
      <c r="IC208" s="100"/>
      <c r="ID208" s="100"/>
      <c r="IE208" s="100"/>
      <c r="IF208" s="100"/>
      <c r="IG208" s="100"/>
      <c r="IH208" s="100"/>
      <c r="II208" s="100"/>
      <c r="IJ208" s="100"/>
      <c r="IK208" s="100"/>
      <c r="IL208" s="100"/>
    </row>
    <row r="209" spans="1:246" ht="21">
      <c r="A209" s="541"/>
      <c r="B209" s="541"/>
      <c r="C209" s="241"/>
      <c r="D209" s="241"/>
      <c r="E209" s="472"/>
      <c r="F209" s="241"/>
      <c r="G209" s="241"/>
      <c r="H209" s="241"/>
      <c r="I209" s="241"/>
      <c r="J209" s="241"/>
      <c r="K209" s="473"/>
      <c r="L209" s="474"/>
      <c r="M209" s="473"/>
      <c r="N209" s="473"/>
      <c r="O209" s="473"/>
      <c r="P209" s="108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  <c r="CW209" s="100"/>
      <c r="CX209" s="100"/>
      <c r="CY209" s="100"/>
      <c r="CZ209" s="100"/>
      <c r="DA209" s="100"/>
      <c r="DB209" s="100"/>
      <c r="DC209" s="100"/>
      <c r="DD209" s="100"/>
      <c r="DE209" s="100"/>
      <c r="DF209" s="100"/>
      <c r="DG209" s="100"/>
      <c r="DH209" s="100"/>
      <c r="DI209" s="100"/>
      <c r="DJ209" s="100"/>
      <c r="DK209" s="100"/>
      <c r="DL209" s="100"/>
      <c r="DM209" s="100"/>
      <c r="DN209" s="100"/>
      <c r="DO209" s="100"/>
      <c r="DP209" s="100"/>
      <c r="DQ209" s="100"/>
      <c r="DR209" s="100"/>
      <c r="DS209" s="100"/>
      <c r="DT209" s="100"/>
      <c r="DU209" s="100"/>
      <c r="DV209" s="100"/>
      <c r="DW209" s="100"/>
      <c r="DX209" s="100"/>
      <c r="DY209" s="100"/>
      <c r="DZ209" s="100"/>
      <c r="EA209" s="100"/>
      <c r="EB209" s="100"/>
      <c r="EC209" s="100"/>
      <c r="ED209" s="100"/>
      <c r="EE209" s="100"/>
      <c r="EF209" s="100"/>
      <c r="EG209" s="100"/>
      <c r="EH209" s="100"/>
      <c r="EI209" s="100"/>
      <c r="EJ209" s="100"/>
      <c r="EK209" s="100"/>
      <c r="EL209" s="100"/>
      <c r="EM209" s="100"/>
      <c r="EN209" s="100"/>
      <c r="EO209" s="100"/>
      <c r="EP209" s="100"/>
      <c r="EQ209" s="100"/>
      <c r="ER209" s="100"/>
      <c r="ES209" s="100"/>
      <c r="ET209" s="100"/>
      <c r="EU209" s="100"/>
      <c r="EV209" s="100"/>
      <c r="EW209" s="100"/>
      <c r="EX209" s="100"/>
      <c r="EY209" s="100"/>
      <c r="EZ209" s="100"/>
      <c r="FA209" s="100"/>
      <c r="FB209" s="100"/>
      <c r="FC209" s="100"/>
      <c r="FD209" s="100"/>
      <c r="FE209" s="100"/>
      <c r="FF209" s="100"/>
      <c r="FG209" s="100"/>
      <c r="FH209" s="100"/>
      <c r="FI209" s="100"/>
      <c r="FJ209" s="100"/>
      <c r="FK209" s="100"/>
      <c r="FL209" s="100"/>
      <c r="FM209" s="100"/>
      <c r="FN209" s="100"/>
      <c r="FO209" s="100"/>
      <c r="FP209" s="100"/>
      <c r="FQ209" s="100"/>
      <c r="FR209" s="100"/>
      <c r="FS209" s="100"/>
      <c r="FT209" s="100"/>
      <c r="FU209" s="100"/>
      <c r="FV209" s="100"/>
      <c r="FW209" s="100"/>
      <c r="FX209" s="100"/>
      <c r="FY209" s="100"/>
      <c r="FZ209" s="100"/>
      <c r="GA209" s="100"/>
      <c r="GB209" s="100"/>
      <c r="GC209" s="100"/>
      <c r="GD209" s="100"/>
      <c r="GE209" s="100"/>
      <c r="GF209" s="100"/>
      <c r="GG209" s="100"/>
      <c r="GH209" s="100"/>
      <c r="GI209" s="100"/>
      <c r="GJ209" s="100"/>
      <c r="GK209" s="100"/>
      <c r="GL209" s="100"/>
      <c r="GM209" s="100"/>
      <c r="GN209" s="100"/>
      <c r="GO209" s="100"/>
      <c r="GP209" s="100"/>
      <c r="GQ209" s="100"/>
      <c r="GR209" s="100"/>
      <c r="GS209" s="100"/>
      <c r="GT209" s="100"/>
      <c r="GU209" s="100"/>
      <c r="GV209" s="100"/>
      <c r="GW209" s="100"/>
      <c r="GX209" s="100"/>
      <c r="GY209" s="100"/>
      <c r="GZ209" s="100"/>
      <c r="HA209" s="100"/>
      <c r="HB209" s="100"/>
      <c r="HC209" s="100"/>
      <c r="HD209" s="100"/>
      <c r="HE209" s="100"/>
      <c r="HF209" s="100"/>
      <c r="HG209" s="100"/>
      <c r="HH209" s="100"/>
      <c r="HI209" s="100"/>
      <c r="HJ209" s="100"/>
      <c r="HK209" s="100"/>
      <c r="HL209" s="100"/>
      <c r="HM209" s="100"/>
      <c r="HN209" s="100"/>
      <c r="HO209" s="100"/>
      <c r="HP209" s="100"/>
      <c r="HQ209" s="100"/>
      <c r="HR209" s="100"/>
      <c r="HS209" s="100"/>
      <c r="HT209" s="100"/>
      <c r="HU209" s="100"/>
      <c r="HV209" s="100"/>
      <c r="HW209" s="100"/>
      <c r="HX209" s="100"/>
      <c r="HY209" s="100"/>
      <c r="HZ209" s="100"/>
      <c r="IA209" s="100"/>
      <c r="IB209" s="100"/>
      <c r="IC209" s="100"/>
      <c r="ID209" s="100"/>
      <c r="IE209" s="100"/>
      <c r="IF209" s="100"/>
      <c r="IG209" s="100"/>
      <c r="IH209" s="100"/>
      <c r="II209" s="100"/>
      <c r="IJ209" s="100"/>
      <c r="IK209" s="100"/>
      <c r="IL209" s="100"/>
    </row>
    <row r="210" spans="1:246" ht="21">
      <c r="A210" s="561" t="s">
        <v>1049</v>
      </c>
      <c r="B210" s="561"/>
      <c r="C210" s="561"/>
      <c r="D210" s="561"/>
      <c r="E210" s="561"/>
      <c r="F210" s="561"/>
      <c r="G210" s="561"/>
      <c r="H210" s="561"/>
      <c r="I210" s="561"/>
      <c r="J210" s="561"/>
      <c r="K210" s="561"/>
      <c r="L210" s="561"/>
      <c r="M210" s="561"/>
      <c r="N210" s="561"/>
      <c r="O210" s="561"/>
      <c r="P210" s="561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  <c r="DB210" s="100"/>
      <c r="DC210" s="100"/>
      <c r="DD210" s="100"/>
      <c r="DE210" s="100"/>
      <c r="DF210" s="100"/>
      <c r="DG210" s="100"/>
      <c r="DH210" s="100"/>
      <c r="DI210" s="100"/>
      <c r="DJ210" s="100"/>
      <c r="DK210" s="100"/>
      <c r="DL210" s="100"/>
      <c r="DM210" s="100"/>
      <c r="DN210" s="100"/>
      <c r="DO210" s="100"/>
      <c r="DP210" s="100"/>
      <c r="DQ210" s="100"/>
      <c r="DR210" s="100"/>
      <c r="DS210" s="100"/>
      <c r="DT210" s="100"/>
      <c r="DU210" s="100"/>
      <c r="DV210" s="100"/>
      <c r="DW210" s="100"/>
      <c r="DX210" s="100"/>
      <c r="DY210" s="100"/>
      <c r="DZ210" s="100"/>
      <c r="EA210" s="100"/>
      <c r="EB210" s="100"/>
      <c r="EC210" s="100"/>
      <c r="ED210" s="100"/>
      <c r="EE210" s="100"/>
      <c r="EF210" s="100"/>
      <c r="EG210" s="100"/>
      <c r="EH210" s="100"/>
      <c r="EI210" s="100"/>
      <c r="EJ210" s="100"/>
      <c r="EK210" s="100"/>
      <c r="EL210" s="100"/>
      <c r="EM210" s="100"/>
      <c r="EN210" s="100"/>
      <c r="EO210" s="100"/>
      <c r="EP210" s="100"/>
      <c r="EQ210" s="100"/>
      <c r="ER210" s="100"/>
      <c r="ES210" s="100"/>
      <c r="ET210" s="100"/>
      <c r="EU210" s="100"/>
      <c r="EV210" s="100"/>
      <c r="EW210" s="100"/>
      <c r="EX210" s="100"/>
      <c r="EY210" s="100"/>
      <c r="EZ210" s="100"/>
      <c r="FA210" s="100"/>
      <c r="FB210" s="100"/>
      <c r="FC210" s="100"/>
      <c r="FD210" s="100"/>
      <c r="FE210" s="100"/>
      <c r="FF210" s="100"/>
      <c r="FG210" s="100"/>
      <c r="FH210" s="100"/>
      <c r="FI210" s="100"/>
      <c r="FJ210" s="100"/>
      <c r="FK210" s="100"/>
      <c r="FL210" s="100"/>
      <c r="FM210" s="100"/>
      <c r="FN210" s="100"/>
      <c r="FO210" s="100"/>
      <c r="FP210" s="100"/>
      <c r="FQ210" s="100"/>
      <c r="FR210" s="100"/>
      <c r="FS210" s="100"/>
      <c r="FT210" s="100"/>
      <c r="FU210" s="100"/>
      <c r="FV210" s="100"/>
      <c r="FW210" s="100"/>
      <c r="FX210" s="100"/>
      <c r="FY210" s="100"/>
      <c r="FZ210" s="100"/>
      <c r="GA210" s="100"/>
      <c r="GB210" s="100"/>
      <c r="GC210" s="100"/>
      <c r="GD210" s="100"/>
      <c r="GE210" s="100"/>
      <c r="GF210" s="100"/>
      <c r="GG210" s="100"/>
      <c r="GH210" s="100"/>
      <c r="GI210" s="100"/>
      <c r="GJ210" s="100"/>
      <c r="GK210" s="100"/>
      <c r="GL210" s="100"/>
      <c r="GM210" s="100"/>
      <c r="GN210" s="100"/>
      <c r="GO210" s="100"/>
      <c r="GP210" s="100"/>
      <c r="GQ210" s="100"/>
      <c r="GR210" s="100"/>
      <c r="GS210" s="100"/>
      <c r="GT210" s="100"/>
      <c r="GU210" s="100"/>
      <c r="GV210" s="100"/>
      <c r="GW210" s="100"/>
      <c r="GX210" s="100"/>
      <c r="GY210" s="100"/>
      <c r="GZ210" s="100"/>
      <c r="HA210" s="100"/>
      <c r="HB210" s="100"/>
      <c r="HC210" s="100"/>
      <c r="HD210" s="100"/>
      <c r="HE210" s="100"/>
      <c r="HF210" s="100"/>
      <c r="HG210" s="100"/>
      <c r="HH210" s="100"/>
      <c r="HI210" s="100"/>
      <c r="HJ210" s="100"/>
      <c r="HK210" s="100"/>
      <c r="HL210" s="100"/>
      <c r="HM210" s="100"/>
      <c r="HN210" s="100"/>
      <c r="HO210" s="100"/>
      <c r="HP210" s="100"/>
      <c r="HQ210" s="100"/>
      <c r="HR210" s="100"/>
      <c r="HS210" s="100"/>
      <c r="HT210" s="100"/>
      <c r="HU210" s="100"/>
      <c r="HV210" s="100"/>
      <c r="HW210" s="100"/>
      <c r="HX210" s="100"/>
      <c r="HY210" s="100"/>
      <c r="HZ210" s="100"/>
      <c r="IA210" s="100"/>
      <c r="IB210" s="100"/>
      <c r="IC210" s="100"/>
      <c r="ID210" s="100"/>
      <c r="IE210" s="100"/>
      <c r="IF210" s="100"/>
      <c r="IG210" s="100"/>
      <c r="IH210" s="100"/>
      <c r="II210" s="100"/>
      <c r="IJ210" s="100"/>
      <c r="IK210" s="100"/>
      <c r="IL210" s="100"/>
    </row>
    <row r="211" spans="1:16" ht="20.25">
      <c r="A211" s="561"/>
      <c r="B211" s="561"/>
      <c r="C211" s="561"/>
      <c r="D211" s="561"/>
      <c r="E211" s="561"/>
      <c r="F211" s="561"/>
      <c r="G211" s="561"/>
      <c r="H211" s="561"/>
      <c r="I211" s="561"/>
      <c r="J211" s="561"/>
      <c r="K211" s="561"/>
      <c r="L211" s="561"/>
      <c r="M211" s="561"/>
      <c r="N211" s="561"/>
      <c r="O211" s="561"/>
      <c r="P211" s="561"/>
    </row>
    <row r="212" spans="1:16" ht="224.25">
      <c r="A212" s="83" t="s">
        <v>1712</v>
      </c>
      <c r="B212" s="151" t="s">
        <v>1715</v>
      </c>
      <c r="C212" s="84" t="s">
        <v>260</v>
      </c>
      <c r="D212" s="85" t="s">
        <v>2097</v>
      </c>
      <c r="E212" s="86" t="s">
        <v>2633</v>
      </c>
      <c r="F212" s="152" t="s">
        <v>1716</v>
      </c>
      <c r="G212" s="87" t="s">
        <v>1125</v>
      </c>
      <c r="H212" s="87" t="s">
        <v>1126</v>
      </c>
      <c r="I212" s="87" t="s">
        <v>1717</v>
      </c>
      <c r="J212" s="87" t="s">
        <v>1718</v>
      </c>
      <c r="K212" s="153" t="s">
        <v>1719</v>
      </c>
      <c r="L212" s="154" t="s">
        <v>1720</v>
      </c>
      <c r="M212" s="153" t="s">
        <v>2002</v>
      </c>
      <c r="N212" s="153" t="s">
        <v>2632</v>
      </c>
      <c r="O212" s="87" t="s">
        <v>1218</v>
      </c>
      <c r="P212" s="155" t="s">
        <v>1050</v>
      </c>
    </row>
    <row r="213" spans="1:16" ht="21">
      <c r="A213" s="570" t="s">
        <v>2327</v>
      </c>
      <c r="B213" s="571"/>
      <c r="C213" s="571"/>
      <c r="D213" s="571"/>
      <c r="E213" s="571"/>
      <c r="F213" s="571"/>
      <c r="G213" s="571"/>
      <c r="H213" s="571"/>
      <c r="I213" s="571"/>
      <c r="J213" s="571"/>
      <c r="K213" s="572"/>
      <c r="L213" s="98"/>
      <c r="M213" s="97"/>
      <c r="N213" s="97"/>
      <c r="O213" s="97"/>
      <c r="P213" s="115"/>
    </row>
    <row r="214" spans="1:16" ht="21">
      <c r="A214" s="157"/>
      <c r="B214" s="157" t="s">
        <v>964</v>
      </c>
      <c r="C214" s="158"/>
      <c r="D214" s="573" t="s">
        <v>943</v>
      </c>
      <c r="E214" s="574"/>
      <c r="F214" s="574"/>
      <c r="G214" s="574"/>
      <c r="H214" s="574"/>
      <c r="I214" s="575"/>
      <c r="J214" s="94"/>
      <c r="K214" s="159"/>
      <c r="L214" s="160"/>
      <c r="M214" s="159"/>
      <c r="N214" s="159"/>
      <c r="O214" s="159"/>
      <c r="P214" s="115"/>
    </row>
    <row r="215" spans="1:17" ht="42">
      <c r="A215" s="222">
        <v>5</v>
      </c>
      <c r="B215" s="254" t="s">
        <v>1489</v>
      </c>
      <c r="C215" s="254" t="s">
        <v>1490</v>
      </c>
      <c r="D215" s="254" t="s">
        <v>2312</v>
      </c>
      <c r="E215" s="254">
        <v>50</v>
      </c>
      <c r="F215" s="254"/>
      <c r="G215" s="254"/>
      <c r="H215" s="254"/>
      <c r="I215" s="254"/>
      <c r="J215" s="254"/>
      <c r="K215" s="403"/>
      <c r="L215" s="404"/>
      <c r="M215" s="403"/>
      <c r="N215" s="403"/>
      <c r="O215" s="403"/>
      <c r="P215" s="115">
        <v>0</v>
      </c>
      <c r="Q215" s="162"/>
    </row>
    <row r="216" spans="1:17" ht="21">
      <c r="A216" s="225"/>
      <c r="B216" s="137"/>
      <c r="C216" s="137"/>
      <c r="D216" s="137"/>
      <c r="E216" s="137"/>
      <c r="F216" s="137"/>
      <c r="G216" s="137"/>
      <c r="H216" s="137"/>
      <c r="I216" s="137"/>
      <c r="J216" s="137"/>
      <c r="K216" s="406"/>
      <c r="L216" s="407"/>
      <c r="M216" s="406"/>
      <c r="N216" s="406"/>
      <c r="O216" s="406"/>
      <c r="P216" s="133"/>
      <c r="Q216" s="162"/>
    </row>
    <row r="217" spans="1:17" ht="63">
      <c r="A217" s="222">
        <v>9</v>
      </c>
      <c r="B217" s="254" t="s">
        <v>1493</v>
      </c>
      <c r="C217" s="254" t="s">
        <v>1494</v>
      </c>
      <c r="D217" s="254" t="s">
        <v>2294</v>
      </c>
      <c r="E217" s="254">
        <v>10</v>
      </c>
      <c r="F217" s="254"/>
      <c r="G217" s="254"/>
      <c r="H217" s="254"/>
      <c r="I217" s="254"/>
      <c r="J217" s="254"/>
      <c r="K217" s="403"/>
      <c r="L217" s="404"/>
      <c r="M217" s="403"/>
      <c r="N217" s="403"/>
      <c r="O217" s="403"/>
      <c r="P217" s="115">
        <v>0</v>
      </c>
      <c r="Q217" s="162"/>
    </row>
    <row r="218" spans="1:17" ht="21">
      <c r="A218" s="225"/>
      <c r="B218" s="137"/>
      <c r="C218" s="137"/>
      <c r="D218" s="137"/>
      <c r="E218" s="137"/>
      <c r="F218" s="137"/>
      <c r="G218" s="137"/>
      <c r="H218" s="137"/>
      <c r="I218" s="137"/>
      <c r="J218" s="137"/>
      <c r="K218" s="406"/>
      <c r="L218" s="407"/>
      <c r="M218" s="406"/>
      <c r="N218" s="406"/>
      <c r="O218" s="406"/>
      <c r="P218" s="133"/>
      <c r="Q218" s="162"/>
    </row>
    <row r="219" spans="1:17" ht="63">
      <c r="A219" s="222">
        <v>10</v>
      </c>
      <c r="B219" s="254" t="s">
        <v>1493</v>
      </c>
      <c r="C219" s="254" t="s">
        <v>1495</v>
      </c>
      <c r="D219" s="254" t="s">
        <v>2295</v>
      </c>
      <c r="E219" s="254">
        <v>10</v>
      </c>
      <c r="F219" s="254"/>
      <c r="G219" s="254"/>
      <c r="H219" s="254"/>
      <c r="I219" s="254"/>
      <c r="J219" s="254"/>
      <c r="K219" s="403"/>
      <c r="L219" s="404"/>
      <c r="M219" s="403"/>
      <c r="N219" s="403"/>
      <c r="O219" s="403"/>
      <c r="P219" s="115">
        <v>0</v>
      </c>
      <c r="Q219" s="162"/>
    </row>
    <row r="220" spans="1:17" ht="21">
      <c r="A220" s="225"/>
      <c r="B220" s="137"/>
      <c r="C220" s="137"/>
      <c r="D220" s="137"/>
      <c r="E220" s="137"/>
      <c r="F220" s="137"/>
      <c r="G220" s="137"/>
      <c r="H220" s="137"/>
      <c r="I220" s="137"/>
      <c r="J220" s="137"/>
      <c r="K220" s="406"/>
      <c r="L220" s="407"/>
      <c r="M220" s="406"/>
      <c r="N220" s="406"/>
      <c r="O220" s="406"/>
      <c r="P220" s="133"/>
      <c r="Q220" s="162"/>
    </row>
    <row r="221" spans="1:17" ht="42">
      <c r="A221" s="222">
        <v>25</v>
      </c>
      <c r="B221" s="254" t="s">
        <v>1503</v>
      </c>
      <c r="C221" s="254" t="s">
        <v>1508</v>
      </c>
      <c r="D221" s="254" t="s">
        <v>1509</v>
      </c>
      <c r="E221" s="254">
        <v>250</v>
      </c>
      <c r="F221" s="254"/>
      <c r="G221" s="254"/>
      <c r="H221" s="254"/>
      <c r="I221" s="254"/>
      <c r="J221" s="254"/>
      <c r="K221" s="403"/>
      <c r="L221" s="404"/>
      <c r="M221" s="403"/>
      <c r="N221" s="403"/>
      <c r="O221" s="403"/>
      <c r="P221" s="115">
        <v>0</v>
      </c>
      <c r="Q221" s="162"/>
    </row>
    <row r="222" spans="1:17" ht="21">
      <c r="A222" s="225"/>
      <c r="B222" s="137"/>
      <c r="C222" s="137"/>
      <c r="D222" s="137"/>
      <c r="E222" s="137"/>
      <c r="F222" s="137"/>
      <c r="G222" s="137"/>
      <c r="H222" s="137"/>
      <c r="I222" s="137"/>
      <c r="J222" s="137"/>
      <c r="K222" s="406"/>
      <c r="L222" s="407"/>
      <c r="M222" s="406"/>
      <c r="N222" s="406"/>
      <c r="O222" s="406"/>
      <c r="P222" s="133"/>
      <c r="Q222" s="162"/>
    </row>
    <row r="223" spans="1:17" ht="42">
      <c r="A223" s="222">
        <v>33</v>
      </c>
      <c r="B223" s="177" t="s">
        <v>1515</v>
      </c>
      <c r="C223" s="177" t="s">
        <v>273</v>
      </c>
      <c r="D223" s="177" t="s">
        <v>274</v>
      </c>
      <c r="E223" s="254">
        <v>24</v>
      </c>
      <c r="F223" s="254"/>
      <c r="G223" s="254"/>
      <c r="H223" s="254"/>
      <c r="I223" s="254"/>
      <c r="J223" s="254"/>
      <c r="K223" s="403"/>
      <c r="L223" s="404"/>
      <c r="M223" s="403"/>
      <c r="N223" s="403"/>
      <c r="O223" s="403"/>
      <c r="P223" s="115">
        <v>0</v>
      </c>
      <c r="Q223" s="162"/>
    </row>
    <row r="224" spans="1:17" ht="21">
      <c r="A224" s="225"/>
      <c r="B224" s="129"/>
      <c r="C224" s="129"/>
      <c r="D224" s="129"/>
      <c r="E224" s="137"/>
      <c r="F224" s="137"/>
      <c r="G224" s="137"/>
      <c r="H224" s="137"/>
      <c r="I224" s="137"/>
      <c r="J224" s="137"/>
      <c r="K224" s="406"/>
      <c r="L224" s="407"/>
      <c r="M224" s="406"/>
      <c r="N224" s="406"/>
      <c r="O224" s="406"/>
      <c r="P224" s="133"/>
      <c r="Q224" s="162"/>
    </row>
    <row r="225" spans="1:17" ht="42">
      <c r="A225" s="222">
        <v>39</v>
      </c>
      <c r="B225" s="254" t="s">
        <v>2304</v>
      </c>
      <c r="C225" s="254" t="s">
        <v>2329</v>
      </c>
      <c r="D225" s="254" t="s">
        <v>2330</v>
      </c>
      <c r="E225" s="254">
        <v>2000</v>
      </c>
      <c r="F225" s="254"/>
      <c r="G225" s="254"/>
      <c r="H225" s="254"/>
      <c r="I225" s="254"/>
      <c r="J225" s="254"/>
      <c r="K225" s="403"/>
      <c r="L225" s="404"/>
      <c r="M225" s="403"/>
      <c r="N225" s="403"/>
      <c r="O225" s="403"/>
      <c r="P225" s="115">
        <v>0</v>
      </c>
      <c r="Q225" s="162"/>
    </row>
    <row r="226" spans="1:17" ht="21">
      <c r="A226" s="225"/>
      <c r="B226" s="137"/>
      <c r="C226" s="137"/>
      <c r="D226" s="137"/>
      <c r="E226" s="137"/>
      <c r="F226" s="137"/>
      <c r="G226" s="137"/>
      <c r="H226" s="137"/>
      <c r="I226" s="137"/>
      <c r="J226" s="137"/>
      <c r="K226" s="406"/>
      <c r="L226" s="407"/>
      <c r="M226" s="406"/>
      <c r="N226" s="406"/>
      <c r="O226" s="406"/>
      <c r="P226" s="133"/>
      <c r="Q226" s="162"/>
    </row>
    <row r="227" spans="1:17" ht="42">
      <c r="A227" s="222">
        <v>40</v>
      </c>
      <c r="B227" s="254" t="s">
        <v>2304</v>
      </c>
      <c r="C227" s="254" t="s">
        <v>2329</v>
      </c>
      <c r="D227" s="254" t="s">
        <v>2331</v>
      </c>
      <c r="E227" s="254">
        <v>800</v>
      </c>
      <c r="F227" s="254"/>
      <c r="G227" s="254"/>
      <c r="H227" s="254"/>
      <c r="I227" s="254"/>
      <c r="J227" s="254"/>
      <c r="K227" s="403"/>
      <c r="L227" s="404"/>
      <c r="M227" s="403"/>
      <c r="N227" s="403"/>
      <c r="O227" s="403"/>
      <c r="P227" s="115">
        <v>0</v>
      </c>
      <c r="Q227" s="162"/>
    </row>
    <row r="228" spans="1:17" ht="21">
      <c r="A228" s="225"/>
      <c r="B228" s="137"/>
      <c r="C228" s="137"/>
      <c r="D228" s="137"/>
      <c r="E228" s="137"/>
      <c r="F228" s="137"/>
      <c r="G228" s="137"/>
      <c r="H228" s="137"/>
      <c r="I228" s="137"/>
      <c r="J228" s="137"/>
      <c r="K228" s="406"/>
      <c r="L228" s="407"/>
      <c r="M228" s="406"/>
      <c r="N228" s="406"/>
      <c r="O228" s="406"/>
      <c r="P228" s="133"/>
      <c r="Q228" s="162"/>
    </row>
    <row r="229" spans="1:17" ht="42">
      <c r="A229" s="222">
        <v>41</v>
      </c>
      <c r="B229" s="254" t="s">
        <v>2304</v>
      </c>
      <c r="C229" s="254" t="s">
        <v>2305</v>
      </c>
      <c r="D229" s="254" t="s">
        <v>1721</v>
      </c>
      <c r="E229" s="254">
        <v>100</v>
      </c>
      <c r="F229" s="254"/>
      <c r="G229" s="254"/>
      <c r="H229" s="254"/>
      <c r="I229" s="254"/>
      <c r="J229" s="254"/>
      <c r="K229" s="403"/>
      <c r="L229" s="404"/>
      <c r="M229" s="403"/>
      <c r="N229" s="403"/>
      <c r="O229" s="403"/>
      <c r="P229" s="115">
        <v>0</v>
      </c>
      <c r="Q229" s="162"/>
    </row>
    <row r="230" spans="1:17" ht="21">
      <c r="A230" s="225"/>
      <c r="B230" s="137"/>
      <c r="C230" s="137"/>
      <c r="D230" s="137"/>
      <c r="E230" s="137"/>
      <c r="F230" s="137"/>
      <c r="G230" s="137"/>
      <c r="H230" s="137"/>
      <c r="I230" s="137"/>
      <c r="J230" s="137"/>
      <c r="K230" s="406"/>
      <c r="L230" s="407"/>
      <c r="M230" s="406"/>
      <c r="N230" s="406"/>
      <c r="O230" s="406"/>
      <c r="P230" s="133"/>
      <c r="Q230" s="162"/>
    </row>
  </sheetData>
  <sheetProtection/>
  <mergeCells count="6">
    <mergeCell ref="D214:I214"/>
    <mergeCell ref="A210:P211"/>
    <mergeCell ref="A213:K213"/>
    <mergeCell ref="A1:P2"/>
    <mergeCell ref="A4:J4"/>
    <mergeCell ref="C5:D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zoomScale="44" zoomScaleNormal="44" zoomScalePageLayoutView="0" workbookViewId="0" topLeftCell="A1">
      <selection activeCell="Q11" sqref="Q11"/>
    </sheetView>
  </sheetViews>
  <sheetFormatPr defaultColWidth="9.140625" defaultRowHeight="12.75"/>
  <cols>
    <col min="1" max="1" width="6.8515625" style="242" customWidth="1"/>
    <col min="2" max="2" width="9.140625" style="242" customWidth="1"/>
    <col min="3" max="3" width="22.7109375" style="242" customWidth="1"/>
    <col min="4" max="4" width="24.140625" style="242" customWidth="1"/>
    <col min="5" max="5" width="14.8515625" style="242" customWidth="1"/>
    <col min="6" max="6" width="23.421875" style="476" customWidth="1"/>
    <col min="7" max="7" width="13.00390625" style="476" customWidth="1"/>
    <col min="8" max="8" width="13.57421875" style="476" customWidth="1"/>
    <col min="9" max="9" width="9.140625" style="242" customWidth="1"/>
    <col min="10" max="10" width="15.8515625" style="476" customWidth="1"/>
    <col min="11" max="11" width="13.28125" style="477" customWidth="1"/>
    <col min="12" max="12" width="19.00390625" style="478" customWidth="1"/>
    <col min="13" max="13" width="21.28125" style="477" customWidth="1"/>
    <col min="14" max="14" width="15.57421875" style="477" customWidth="1"/>
    <col min="15" max="15" width="19.57421875" style="477" customWidth="1"/>
    <col min="16" max="16" width="9.140625" style="81" customWidth="1"/>
    <col min="17" max="17" width="24.00390625" style="82" customWidth="1"/>
    <col min="18" max="18" width="16.00390625" style="82" customWidth="1"/>
    <col min="19" max="19" width="17.140625" style="82" customWidth="1"/>
    <col min="20" max="16384" width="9.140625" style="82" customWidth="1"/>
  </cols>
  <sheetData>
    <row r="1" spans="1:18" ht="42.75" customHeight="1">
      <c r="A1" s="561" t="s">
        <v>1013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21" customHeigh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</row>
    <row r="3" spans="1:18" ht="224.25">
      <c r="A3" s="221" t="s">
        <v>1712</v>
      </c>
      <c r="B3" s="243" t="s">
        <v>1715</v>
      </c>
      <c r="C3" s="244" t="s">
        <v>260</v>
      </c>
      <c r="D3" s="245" t="s">
        <v>2097</v>
      </c>
      <c r="E3" s="246" t="s">
        <v>2633</v>
      </c>
      <c r="F3" s="245" t="s">
        <v>1716</v>
      </c>
      <c r="G3" s="247" t="s">
        <v>1125</v>
      </c>
      <c r="H3" s="247" t="s">
        <v>1126</v>
      </c>
      <c r="I3" s="247" t="s">
        <v>1717</v>
      </c>
      <c r="J3" s="247" t="s">
        <v>1718</v>
      </c>
      <c r="K3" s="248" t="s">
        <v>1719</v>
      </c>
      <c r="L3" s="249" t="s">
        <v>1720</v>
      </c>
      <c r="M3" s="248" t="s">
        <v>2002</v>
      </c>
      <c r="N3" s="248" t="s">
        <v>2632</v>
      </c>
      <c r="O3" s="247" t="s">
        <v>1218</v>
      </c>
      <c r="P3" s="88" t="s">
        <v>316</v>
      </c>
      <c r="Q3" s="89" t="s">
        <v>1011</v>
      </c>
      <c r="R3" s="89" t="s">
        <v>1012</v>
      </c>
    </row>
    <row r="4" spans="1:18" ht="15.75" customHeight="1">
      <c r="A4" s="563" t="s">
        <v>2326</v>
      </c>
      <c r="B4" s="563"/>
      <c r="C4" s="563"/>
      <c r="D4" s="563"/>
      <c r="E4" s="563"/>
      <c r="F4" s="563"/>
      <c r="G4" s="563"/>
      <c r="H4" s="563"/>
      <c r="I4" s="563"/>
      <c r="J4" s="563"/>
      <c r="K4" s="250"/>
      <c r="L4" s="251"/>
      <c r="M4" s="250"/>
      <c r="N4" s="250"/>
      <c r="O4" s="252"/>
      <c r="P4" s="112"/>
      <c r="Q4" s="113"/>
      <c r="R4" s="113"/>
    </row>
    <row r="5" spans="1:18" ht="61.5">
      <c r="A5" s="222"/>
      <c r="B5" s="222" t="s">
        <v>1108</v>
      </c>
      <c r="C5" s="254"/>
      <c r="D5" s="308" t="s">
        <v>1607</v>
      </c>
      <c r="E5" s="254"/>
      <c r="F5" s="255"/>
      <c r="G5" s="255"/>
      <c r="H5" s="255"/>
      <c r="I5" s="256"/>
      <c r="J5" s="255"/>
      <c r="K5" s="250"/>
      <c r="L5" s="251"/>
      <c r="M5" s="250"/>
      <c r="N5" s="290"/>
      <c r="O5" s="250"/>
      <c r="P5" s="112"/>
      <c r="Q5" s="113"/>
      <c r="R5" s="113"/>
    </row>
    <row r="6" spans="1:18" ht="126">
      <c r="A6" s="226">
        <v>39</v>
      </c>
      <c r="B6" s="101" t="s">
        <v>912</v>
      </c>
      <c r="C6" s="101" t="s">
        <v>913</v>
      </c>
      <c r="D6" s="101" t="s">
        <v>2863</v>
      </c>
      <c r="E6" s="101">
        <v>120</v>
      </c>
      <c r="F6" s="90" t="s">
        <v>2948</v>
      </c>
      <c r="G6" s="90" t="s">
        <v>1157</v>
      </c>
      <c r="H6" s="276">
        <v>30</v>
      </c>
      <c r="I6" s="90" t="s">
        <v>1137</v>
      </c>
      <c r="J6" s="90" t="s">
        <v>1124</v>
      </c>
      <c r="K6" s="276">
        <v>2.1</v>
      </c>
      <c r="L6" s="277">
        <v>0.0583</v>
      </c>
      <c r="M6" s="307"/>
      <c r="N6" s="306"/>
      <c r="O6" s="307">
        <v>0.07</v>
      </c>
      <c r="P6" s="120"/>
      <c r="Q6" s="507" t="s">
        <v>2806</v>
      </c>
      <c r="R6" s="113"/>
    </row>
    <row r="7" spans="1:18" ht="21">
      <c r="A7" s="225"/>
      <c r="B7" s="137"/>
      <c r="C7" s="137"/>
      <c r="D7" s="137"/>
      <c r="E7" s="137"/>
      <c r="F7" s="111"/>
      <c r="G7" s="111"/>
      <c r="H7" s="272"/>
      <c r="I7" s="111"/>
      <c r="J7" s="111"/>
      <c r="K7" s="272"/>
      <c r="L7" s="273"/>
      <c r="M7" s="274"/>
      <c r="N7" s="294"/>
      <c r="O7" s="272"/>
      <c r="P7" s="114"/>
      <c r="Q7" s="114"/>
      <c r="R7" s="114"/>
    </row>
    <row r="8" spans="1:18" ht="84">
      <c r="A8" s="511">
        <v>40</v>
      </c>
      <c r="B8" s="512" t="s">
        <v>912</v>
      </c>
      <c r="C8" s="512" t="s">
        <v>2751</v>
      </c>
      <c r="D8" s="512" t="s">
        <v>1437</v>
      </c>
      <c r="E8" s="512">
        <v>20</v>
      </c>
      <c r="F8" s="513" t="s">
        <v>189</v>
      </c>
      <c r="G8" s="513"/>
      <c r="H8" s="513"/>
      <c r="I8" s="514" t="s">
        <v>184</v>
      </c>
      <c r="J8" s="513" t="s">
        <v>179</v>
      </c>
      <c r="K8" s="515">
        <v>2.2</v>
      </c>
      <c r="L8" s="516">
        <v>0.0733</v>
      </c>
      <c r="M8" s="515" t="s">
        <v>182</v>
      </c>
      <c r="N8" s="517" t="s">
        <v>182</v>
      </c>
      <c r="O8" s="518">
        <v>2.2</v>
      </c>
      <c r="P8" s="120"/>
      <c r="Q8" s="507" t="s">
        <v>2806</v>
      </c>
      <c r="R8" s="120"/>
    </row>
    <row r="9" spans="1:18" ht="21">
      <c r="A9" s="228"/>
      <c r="B9" s="310"/>
      <c r="C9" s="310"/>
      <c r="D9" s="310"/>
      <c r="E9" s="310"/>
      <c r="F9" s="311"/>
      <c r="G9" s="311"/>
      <c r="H9" s="311"/>
      <c r="I9" s="312"/>
      <c r="J9" s="311"/>
      <c r="K9" s="313"/>
      <c r="L9" s="314"/>
      <c r="M9" s="313"/>
      <c r="N9" s="313"/>
      <c r="O9" s="315"/>
      <c r="P9" s="124"/>
      <c r="Q9" s="124"/>
      <c r="R9" s="124"/>
    </row>
    <row r="10" spans="1:18" ht="102">
      <c r="A10" s="222"/>
      <c r="B10" s="222" t="s">
        <v>2754</v>
      </c>
      <c r="C10" s="164"/>
      <c r="D10" s="253" t="s">
        <v>1608</v>
      </c>
      <c r="E10" s="254"/>
      <c r="F10" s="255"/>
      <c r="G10" s="255"/>
      <c r="H10" s="255"/>
      <c r="I10" s="256"/>
      <c r="J10" s="255"/>
      <c r="K10" s="250"/>
      <c r="L10" s="251"/>
      <c r="M10" s="250"/>
      <c r="N10" s="290"/>
      <c r="O10" s="250"/>
      <c r="P10" s="112"/>
      <c r="Q10" s="113"/>
      <c r="R10" s="113"/>
    </row>
    <row r="11" spans="1:19" ht="81.75">
      <c r="A11" s="222">
        <v>60</v>
      </c>
      <c r="B11" s="254" t="s">
        <v>842</v>
      </c>
      <c r="C11" s="254" t="s">
        <v>433</v>
      </c>
      <c r="D11" s="254" t="s">
        <v>1796</v>
      </c>
      <c r="E11" s="254">
        <v>50</v>
      </c>
      <c r="F11" s="255" t="s">
        <v>1775</v>
      </c>
      <c r="G11" s="255"/>
      <c r="H11" s="255"/>
      <c r="I11" s="256" t="s">
        <v>1729</v>
      </c>
      <c r="J11" s="255" t="s">
        <v>1724</v>
      </c>
      <c r="K11" s="250">
        <v>14.46</v>
      </c>
      <c r="L11" s="251">
        <v>14.46</v>
      </c>
      <c r="M11" s="250"/>
      <c r="N11" s="290"/>
      <c r="O11" s="250">
        <v>14.46</v>
      </c>
      <c r="P11" s="112"/>
      <c r="Q11" s="519" t="s">
        <v>2806</v>
      </c>
      <c r="R11" s="113"/>
      <c r="S11" s="542" t="s">
        <v>760</v>
      </c>
    </row>
    <row r="12" spans="1:18" ht="21">
      <c r="A12" s="225"/>
      <c r="B12" s="137"/>
      <c r="C12" s="137"/>
      <c r="D12" s="137"/>
      <c r="E12" s="137"/>
      <c r="F12" s="296"/>
      <c r="G12" s="296"/>
      <c r="H12" s="296"/>
      <c r="I12" s="297"/>
      <c r="J12" s="296"/>
      <c r="K12" s="292"/>
      <c r="L12" s="298"/>
      <c r="M12" s="292"/>
      <c r="N12" s="299"/>
      <c r="O12" s="292"/>
      <c r="P12" s="114"/>
      <c r="Q12" s="114"/>
      <c r="R12" s="114"/>
    </row>
    <row r="13" spans="1:18" ht="81">
      <c r="A13" s="222"/>
      <c r="B13" s="222" t="s">
        <v>138</v>
      </c>
      <c r="C13" s="164"/>
      <c r="D13" s="253" t="s">
        <v>139</v>
      </c>
      <c r="E13" s="254"/>
      <c r="F13" s="255"/>
      <c r="G13" s="255"/>
      <c r="H13" s="255"/>
      <c r="I13" s="256"/>
      <c r="J13" s="255"/>
      <c r="K13" s="250"/>
      <c r="L13" s="251"/>
      <c r="M13" s="250"/>
      <c r="N13" s="290"/>
      <c r="O13" s="250"/>
      <c r="P13" s="112"/>
      <c r="Q13" s="113"/>
      <c r="R13" s="113"/>
    </row>
    <row r="14" spans="1:18" ht="21">
      <c r="A14" s="225"/>
      <c r="B14" s="137"/>
      <c r="C14" s="137"/>
      <c r="D14" s="111"/>
      <c r="E14" s="137"/>
      <c r="F14" s="111"/>
      <c r="G14" s="111"/>
      <c r="H14" s="272"/>
      <c r="I14" s="111"/>
      <c r="J14" s="111"/>
      <c r="K14" s="272"/>
      <c r="L14" s="273"/>
      <c r="M14" s="274"/>
      <c r="N14" s="294"/>
      <c r="O14" s="272"/>
      <c r="P14" s="114"/>
      <c r="Q14" s="114"/>
      <c r="R14" s="114"/>
    </row>
    <row r="15" spans="1:18" ht="168">
      <c r="A15" s="226">
        <v>153</v>
      </c>
      <c r="B15" s="101" t="s">
        <v>857</v>
      </c>
      <c r="C15" s="101" t="s">
        <v>989</v>
      </c>
      <c r="D15" s="194" t="s">
        <v>1212</v>
      </c>
      <c r="E15" s="101">
        <v>2000</v>
      </c>
      <c r="F15" s="90" t="s">
        <v>68</v>
      </c>
      <c r="G15" s="96" t="s">
        <v>26</v>
      </c>
      <c r="H15" s="276">
        <v>1</v>
      </c>
      <c r="I15" s="90" t="s">
        <v>57</v>
      </c>
      <c r="J15" s="90" t="s">
        <v>1124</v>
      </c>
      <c r="K15" s="276">
        <v>1.25</v>
      </c>
      <c r="L15" s="277">
        <v>1.04</v>
      </c>
      <c r="M15" s="278">
        <v>1.68</v>
      </c>
      <c r="N15" s="282"/>
      <c r="O15" s="278">
        <v>25</v>
      </c>
      <c r="P15" s="120"/>
      <c r="Q15" s="507" t="s">
        <v>2806</v>
      </c>
      <c r="R15" s="120"/>
    </row>
    <row r="16" spans="1:18" ht="21">
      <c r="A16" s="225"/>
      <c r="B16" s="137"/>
      <c r="C16" s="137"/>
      <c r="D16" s="207"/>
      <c r="E16" s="137"/>
      <c r="F16" s="111"/>
      <c r="G16" s="111"/>
      <c r="H16" s="272"/>
      <c r="I16" s="111"/>
      <c r="J16" s="111"/>
      <c r="K16" s="272"/>
      <c r="L16" s="273"/>
      <c r="M16" s="274"/>
      <c r="N16" s="272"/>
      <c r="O16" s="272"/>
      <c r="P16" s="114"/>
      <c r="Q16" s="114"/>
      <c r="R16" s="114"/>
    </row>
    <row r="17" spans="1:19" ht="102">
      <c r="A17" s="233">
        <v>157</v>
      </c>
      <c r="B17" s="365" t="s">
        <v>2278</v>
      </c>
      <c r="C17" s="365" t="s">
        <v>2279</v>
      </c>
      <c r="D17" s="366" t="s">
        <v>2173</v>
      </c>
      <c r="E17" s="365">
        <v>15</v>
      </c>
      <c r="F17" s="335" t="s">
        <v>2036</v>
      </c>
      <c r="G17" s="335"/>
      <c r="H17" s="335"/>
      <c r="I17" s="367" t="s">
        <v>178</v>
      </c>
      <c r="J17" s="335" t="s">
        <v>179</v>
      </c>
      <c r="K17" s="368">
        <v>2.89</v>
      </c>
      <c r="L17" s="369">
        <v>2.89</v>
      </c>
      <c r="M17" s="368">
        <v>2.41</v>
      </c>
      <c r="N17" s="370">
        <v>2.41</v>
      </c>
      <c r="O17" s="371">
        <v>2.89</v>
      </c>
      <c r="P17" s="131"/>
      <c r="Q17" s="540" t="s">
        <v>2809</v>
      </c>
      <c r="R17" s="132"/>
      <c r="S17" s="542" t="s">
        <v>760</v>
      </c>
    </row>
    <row r="18" spans="1:18" ht="21">
      <c r="A18" s="225"/>
      <c r="B18" s="137"/>
      <c r="C18" s="137"/>
      <c r="D18" s="111"/>
      <c r="E18" s="137"/>
      <c r="F18" s="341"/>
      <c r="G18" s="341"/>
      <c r="H18" s="341"/>
      <c r="I18" s="372"/>
      <c r="J18" s="341"/>
      <c r="K18" s="373"/>
      <c r="L18" s="374"/>
      <c r="M18" s="373"/>
      <c r="N18" s="373"/>
      <c r="O18" s="373"/>
      <c r="P18" s="114"/>
      <c r="Q18" s="114"/>
      <c r="R18" s="114"/>
    </row>
    <row r="19" spans="1:18" ht="81.75">
      <c r="A19" s="222">
        <v>162</v>
      </c>
      <c r="B19" s="291" t="s">
        <v>856</v>
      </c>
      <c r="C19" s="291" t="s">
        <v>2255</v>
      </c>
      <c r="D19" s="377" t="s">
        <v>2174</v>
      </c>
      <c r="E19" s="291">
        <v>8000</v>
      </c>
      <c r="F19" s="255" t="s">
        <v>611</v>
      </c>
      <c r="G19" s="255"/>
      <c r="H19" s="255"/>
      <c r="I19" s="256" t="s">
        <v>612</v>
      </c>
      <c r="J19" s="255" t="s">
        <v>1724</v>
      </c>
      <c r="K19" s="250">
        <v>0.99</v>
      </c>
      <c r="L19" s="251">
        <v>0.99</v>
      </c>
      <c r="M19" s="250">
        <v>1.66</v>
      </c>
      <c r="N19" s="290"/>
      <c r="O19" s="250">
        <v>0.99</v>
      </c>
      <c r="P19" s="112"/>
      <c r="Q19" s="519" t="s">
        <v>2806</v>
      </c>
      <c r="R19" s="113"/>
    </row>
    <row r="20" spans="1:18" ht="21">
      <c r="A20" s="225"/>
      <c r="B20" s="137"/>
      <c r="C20" s="137"/>
      <c r="D20" s="207"/>
      <c r="E20" s="137"/>
      <c r="F20" s="111"/>
      <c r="G20" s="111"/>
      <c r="H20" s="272"/>
      <c r="I20" s="111"/>
      <c r="J20" s="111"/>
      <c r="K20" s="272"/>
      <c r="L20" s="273"/>
      <c r="M20" s="274"/>
      <c r="N20" s="294"/>
      <c r="O20" s="272"/>
      <c r="P20" s="114"/>
      <c r="Q20" s="114"/>
      <c r="R20" s="114"/>
    </row>
    <row r="21" spans="1:18" ht="126">
      <c r="A21" s="222">
        <v>173</v>
      </c>
      <c r="B21" s="254" t="s">
        <v>114</v>
      </c>
      <c r="C21" s="254" t="s">
        <v>2113</v>
      </c>
      <c r="D21" s="254" t="s">
        <v>2699</v>
      </c>
      <c r="E21" s="254">
        <v>500</v>
      </c>
      <c r="F21" s="255" t="s">
        <v>615</v>
      </c>
      <c r="G21" s="255"/>
      <c r="H21" s="255"/>
      <c r="I21" s="256" t="s">
        <v>612</v>
      </c>
      <c r="J21" s="255" t="s">
        <v>1724</v>
      </c>
      <c r="K21" s="250">
        <v>1.14</v>
      </c>
      <c r="L21" s="251">
        <v>1.14</v>
      </c>
      <c r="M21" s="250">
        <v>1.91</v>
      </c>
      <c r="N21" s="290"/>
      <c r="O21" s="250">
        <v>1.14</v>
      </c>
      <c r="P21" s="112"/>
      <c r="Q21" s="519" t="s">
        <v>2806</v>
      </c>
      <c r="R21" s="113"/>
    </row>
    <row r="22" spans="1:18" ht="21">
      <c r="A22" s="225"/>
      <c r="B22" s="137"/>
      <c r="C22" s="137"/>
      <c r="D22" s="137"/>
      <c r="E22" s="137"/>
      <c r="F22" s="111"/>
      <c r="G22" s="111"/>
      <c r="H22" s="272"/>
      <c r="I22" s="111"/>
      <c r="J22" s="111"/>
      <c r="K22" s="272"/>
      <c r="L22" s="273"/>
      <c r="M22" s="274"/>
      <c r="N22" s="294"/>
      <c r="O22" s="272"/>
      <c r="P22" s="114"/>
      <c r="Q22" s="114"/>
      <c r="R22" s="114"/>
    </row>
    <row r="23" spans="1:18" ht="126">
      <c r="A23" s="222">
        <v>176</v>
      </c>
      <c r="B23" s="254" t="s">
        <v>114</v>
      </c>
      <c r="C23" s="254" t="s">
        <v>2113</v>
      </c>
      <c r="D23" s="254" t="s">
        <v>2277</v>
      </c>
      <c r="E23" s="254">
        <v>2000</v>
      </c>
      <c r="F23" s="96" t="s">
        <v>1386</v>
      </c>
      <c r="G23" s="96"/>
      <c r="H23" s="96"/>
      <c r="I23" s="96" t="s">
        <v>2019</v>
      </c>
      <c r="J23" s="279" t="s">
        <v>147</v>
      </c>
      <c r="K23" s="280">
        <v>28.8</v>
      </c>
      <c r="L23" s="281">
        <f>K23/20</f>
        <v>1.44</v>
      </c>
      <c r="M23" s="279">
        <v>44.82</v>
      </c>
      <c r="N23" s="295"/>
      <c r="O23" s="279">
        <v>1.44</v>
      </c>
      <c r="P23" s="112"/>
      <c r="Q23" s="519" t="s">
        <v>2806</v>
      </c>
      <c r="R23" s="113"/>
    </row>
    <row r="24" spans="1:18" ht="21">
      <c r="A24" s="225"/>
      <c r="B24" s="137"/>
      <c r="C24" s="137"/>
      <c r="D24" s="137"/>
      <c r="E24" s="137"/>
      <c r="F24" s="111"/>
      <c r="G24" s="111"/>
      <c r="H24" s="272"/>
      <c r="I24" s="111"/>
      <c r="J24" s="111"/>
      <c r="K24" s="272"/>
      <c r="L24" s="273"/>
      <c r="M24" s="274"/>
      <c r="N24" s="294"/>
      <c r="O24" s="272"/>
      <c r="P24" s="114"/>
      <c r="Q24" s="114"/>
      <c r="R24" s="114"/>
    </row>
    <row r="25" spans="1:18" ht="40.5">
      <c r="A25" s="222"/>
      <c r="B25" s="222" t="s">
        <v>859</v>
      </c>
      <c r="C25" s="164"/>
      <c r="D25" s="253" t="s">
        <v>860</v>
      </c>
      <c r="E25" s="254"/>
      <c r="F25" s="255"/>
      <c r="G25" s="255"/>
      <c r="H25" s="255"/>
      <c r="I25" s="256"/>
      <c r="J25" s="255"/>
      <c r="K25" s="250"/>
      <c r="L25" s="251"/>
      <c r="M25" s="250"/>
      <c r="N25" s="290"/>
      <c r="O25" s="250"/>
      <c r="P25" s="112"/>
      <c r="Q25" s="113"/>
      <c r="R25" s="113"/>
    </row>
    <row r="26" spans="1:19" ht="61.5">
      <c r="A26" s="222">
        <v>196</v>
      </c>
      <c r="B26" s="254" t="s">
        <v>2733</v>
      </c>
      <c r="C26" s="254" t="s">
        <v>2289</v>
      </c>
      <c r="D26" s="254" t="s">
        <v>2430</v>
      </c>
      <c r="E26" s="254">
        <v>5</v>
      </c>
      <c r="F26" s="255" t="s">
        <v>626</v>
      </c>
      <c r="G26" s="255"/>
      <c r="H26" s="255"/>
      <c r="I26" s="256" t="s">
        <v>1726</v>
      </c>
      <c r="J26" s="255" t="s">
        <v>1724</v>
      </c>
      <c r="K26" s="250">
        <v>2.62</v>
      </c>
      <c r="L26" s="251">
        <v>2.62</v>
      </c>
      <c r="M26" s="250">
        <v>2.64</v>
      </c>
      <c r="N26" s="290"/>
      <c r="O26" s="250">
        <v>2.62</v>
      </c>
      <c r="P26" s="112"/>
      <c r="Q26" s="519" t="s">
        <v>2806</v>
      </c>
      <c r="R26" s="113"/>
      <c r="S26" s="542" t="s">
        <v>760</v>
      </c>
    </row>
    <row r="27" spans="1:19" ht="21">
      <c r="A27" s="225"/>
      <c r="B27" s="137"/>
      <c r="C27" s="137"/>
      <c r="D27" s="137"/>
      <c r="E27" s="137"/>
      <c r="F27" s="296"/>
      <c r="G27" s="296"/>
      <c r="H27" s="296"/>
      <c r="I27" s="297"/>
      <c r="J27" s="296"/>
      <c r="K27" s="292"/>
      <c r="L27" s="298"/>
      <c r="M27" s="292"/>
      <c r="N27" s="299"/>
      <c r="O27" s="292"/>
      <c r="P27" s="114"/>
      <c r="Q27" s="543"/>
      <c r="R27" s="114"/>
      <c r="S27" s="542"/>
    </row>
    <row r="28" spans="1:18" ht="102">
      <c r="A28" s="222"/>
      <c r="B28" s="222"/>
      <c r="C28" s="254"/>
      <c r="D28" s="308" t="s">
        <v>884</v>
      </c>
      <c r="E28" s="254"/>
      <c r="F28" s="255"/>
      <c r="G28" s="255"/>
      <c r="H28" s="255"/>
      <c r="I28" s="256"/>
      <c r="J28" s="255"/>
      <c r="K28" s="250"/>
      <c r="L28" s="251"/>
      <c r="M28" s="250"/>
      <c r="N28" s="290"/>
      <c r="O28" s="250"/>
      <c r="P28" s="112"/>
      <c r="Q28" s="113"/>
      <c r="R28" s="113"/>
    </row>
    <row r="29" spans="1:19" ht="63">
      <c r="A29" s="222">
        <v>259</v>
      </c>
      <c r="B29" s="254" t="s">
        <v>671</v>
      </c>
      <c r="C29" s="254" t="s">
        <v>2997</v>
      </c>
      <c r="D29" s="254" t="s">
        <v>1204</v>
      </c>
      <c r="E29" s="254">
        <v>3</v>
      </c>
      <c r="F29" s="300" t="s">
        <v>543</v>
      </c>
      <c r="G29" s="255"/>
      <c r="H29" s="255"/>
      <c r="I29" s="300" t="s">
        <v>541</v>
      </c>
      <c r="J29" s="301" t="s">
        <v>535</v>
      </c>
      <c r="K29" s="301">
        <v>5.7</v>
      </c>
      <c r="L29" s="301">
        <v>0.19</v>
      </c>
      <c r="M29" s="301">
        <v>5.86</v>
      </c>
      <c r="N29" s="302">
        <v>5.86</v>
      </c>
      <c r="O29" s="309">
        <v>5.7</v>
      </c>
      <c r="P29" s="112"/>
      <c r="Q29" s="519" t="s">
        <v>2806</v>
      </c>
      <c r="R29" s="113"/>
      <c r="S29" s="542" t="s">
        <v>760</v>
      </c>
    </row>
    <row r="30" spans="1:18" ht="21">
      <c r="A30" s="225"/>
      <c r="B30" s="137"/>
      <c r="C30" s="137"/>
      <c r="D30" s="137"/>
      <c r="E30" s="137"/>
      <c r="F30" s="434"/>
      <c r="G30" s="350"/>
      <c r="H30" s="350"/>
      <c r="I30" s="434"/>
      <c r="J30" s="435"/>
      <c r="K30" s="435"/>
      <c r="L30" s="435"/>
      <c r="M30" s="435"/>
      <c r="N30" s="435"/>
      <c r="O30" s="304"/>
      <c r="P30" s="114"/>
      <c r="Q30" s="114"/>
      <c r="R30" s="114"/>
    </row>
    <row r="31" spans="1:18" ht="41.25">
      <c r="A31" s="222"/>
      <c r="B31" s="222" t="s">
        <v>2361</v>
      </c>
      <c r="C31" s="254"/>
      <c r="D31" s="308" t="s">
        <v>2362</v>
      </c>
      <c r="E31" s="254"/>
      <c r="F31" s="255"/>
      <c r="G31" s="255"/>
      <c r="H31" s="255"/>
      <c r="I31" s="256"/>
      <c r="J31" s="255"/>
      <c r="K31" s="250"/>
      <c r="L31" s="251"/>
      <c r="M31" s="250"/>
      <c r="N31" s="290"/>
      <c r="O31" s="250"/>
      <c r="P31" s="112"/>
      <c r="Q31" s="113"/>
      <c r="R31" s="113"/>
    </row>
    <row r="32" spans="1:18" ht="105">
      <c r="A32" s="222">
        <v>299</v>
      </c>
      <c r="B32" s="254" t="s">
        <v>90</v>
      </c>
      <c r="C32" s="254" t="s">
        <v>2386</v>
      </c>
      <c r="D32" s="254" t="s">
        <v>1267</v>
      </c>
      <c r="E32" s="254">
        <v>50</v>
      </c>
      <c r="F32" s="90" t="s">
        <v>1347</v>
      </c>
      <c r="G32" s="96" t="s">
        <v>1345</v>
      </c>
      <c r="H32" s="276">
        <v>1</v>
      </c>
      <c r="I32" s="90" t="s">
        <v>1346</v>
      </c>
      <c r="J32" s="90" t="s">
        <v>1124</v>
      </c>
      <c r="K32" s="276">
        <v>10.93</v>
      </c>
      <c r="L32" s="277">
        <v>9.11</v>
      </c>
      <c r="M32" s="278"/>
      <c r="N32" s="282"/>
      <c r="O32" s="276">
        <v>10.93</v>
      </c>
      <c r="P32" s="112"/>
      <c r="Q32" s="519" t="s">
        <v>2806</v>
      </c>
      <c r="R32" s="113"/>
    </row>
    <row r="33" spans="1:18" ht="21">
      <c r="A33" s="231"/>
      <c r="B33" s="330"/>
      <c r="C33" s="330"/>
      <c r="D33" s="330"/>
      <c r="E33" s="330"/>
      <c r="F33" s="438"/>
      <c r="G33" s="111"/>
      <c r="H33" s="272"/>
      <c r="I33" s="439"/>
      <c r="J33" s="331"/>
      <c r="K33" s="332"/>
      <c r="L33" s="332"/>
      <c r="M33" s="333"/>
      <c r="N33" s="334"/>
      <c r="O33" s="333"/>
      <c r="P33" s="114"/>
      <c r="Q33" s="114"/>
      <c r="R33" s="114"/>
    </row>
    <row r="34" spans="1:19" ht="105">
      <c r="A34" s="222">
        <v>300</v>
      </c>
      <c r="B34" s="254" t="s">
        <v>90</v>
      </c>
      <c r="C34" s="254" t="s">
        <v>2386</v>
      </c>
      <c r="D34" s="254" t="s">
        <v>1268</v>
      </c>
      <c r="E34" s="254">
        <v>10</v>
      </c>
      <c r="F34" s="90" t="s">
        <v>1348</v>
      </c>
      <c r="G34" s="96" t="s">
        <v>1345</v>
      </c>
      <c r="H34" s="276">
        <v>1</v>
      </c>
      <c r="I34" s="90" t="s">
        <v>1346</v>
      </c>
      <c r="J34" s="90" t="s">
        <v>1124</v>
      </c>
      <c r="K34" s="276">
        <v>2.88</v>
      </c>
      <c r="L34" s="277">
        <v>2.4</v>
      </c>
      <c r="M34" s="278"/>
      <c r="N34" s="282"/>
      <c r="O34" s="276">
        <v>2.88</v>
      </c>
      <c r="P34" s="112"/>
      <c r="Q34" s="519" t="s">
        <v>2806</v>
      </c>
      <c r="R34" s="113"/>
      <c r="S34" s="579" t="s">
        <v>761</v>
      </c>
    </row>
    <row r="35" spans="1:19" ht="81.75">
      <c r="A35" s="230">
        <v>300</v>
      </c>
      <c r="B35" s="325" t="s">
        <v>90</v>
      </c>
      <c r="C35" s="325" t="s">
        <v>2386</v>
      </c>
      <c r="D35" s="325" t="s">
        <v>1268</v>
      </c>
      <c r="E35" s="325">
        <v>10</v>
      </c>
      <c r="F35" s="41" t="s">
        <v>231</v>
      </c>
      <c r="G35" s="96"/>
      <c r="H35" s="276"/>
      <c r="I35" s="437" t="s">
        <v>230</v>
      </c>
      <c r="J35" s="326" t="s">
        <v>1385</v>
      </c>
      <c r="K35" s="327">
        <v>3.5999999999999996</v>
      </c>
      <c r="L35" s="327">
        <v>3.5999999999999996</v>
      </c>
      <c r="M35" s="328">
        <v>1.25</v>
      </c>
      <c r="N35" s="329">
        <v>1.25</v>
      </c>
      <c r="O35" s="278">
        <v>3.6</v>
      </c>
      <c r="P35" s="112"/>
      <c r="Q35" s="540" t="s">
        <v>2809</v>
      </c>
      <c r="R35" s="113"/>
      <c r="S35" s="579"/>
    </row>
    <row r="36" spans="1:18" ht="21">
      <c r="A36" s="231"/>
      <c r="B36" s="330"/>
      <c r="C36" s="330"/>
      <c r="D36" s="330"/>
      <c r="E36" s="330"/>
      <c r="F36" s="438"/>
      <c r="G36" s="111"/>
      <c r="H36" s="272"/>
      <c r="I36" s="439"/>
      <c r="J36" s="331"/>
      <c r="K36" s="332"/>
      <c r="L36" s="332"/>
      <c r="M36" s="333"/>
      <c r="N36" s="333"/>
      <c r="O36" s="333"/>
      <c r="P36" s="114"/>
      <c r="Q36" s="114"/>
      <c r="R36" s="114"/>
    </row>
    <row r="37" spans="1:18" ht="60.75">
      <c r="A37" s="222"/>
      <c r="B37" s="222" t="s">
        <v>2696</v>
      </c>
      <c r="C37" s="164"/>
      <c r="D37" s="253" t="s">
        <v>2697</v>
      </c>
      <c r="E37" s="254"/>
      <c r="F37" s="255"/>
      <c r="G37" s="255"/>
      <c r="H37" s="255"/>
      <c r="I37" s="256"/>
      <c r="J37" s="255"/>
      <c r="K37" s="250"/>
      <c r="L37" s="251"/>
      <c r="M37" s="250"/>
      <c r="N37" s="290"/>
      <c r="O37" s="250"/>
      <c r="P37" s="112"/>
      <c r="Q37" s="113"/>
      <c r="R37" s="113"/>
    </row>
    <row r="38" spans="1:19" ht="126">
      <c r="A38" s="222">
        <v>334</v>
      </c>
      <c r="B38" s="254" t="s">
        <v>2698</v>
      </c>
      <c r="C38" s="254" t="s">
        <v>1106</v>
      </c>
      <c r="D38" s="254" t="s">
        <v>2187</v>
      </c>
      <c r="E38" s="254">
        <v>40</v>
      </c>
      <c r="F38" s="90" t="s">
        <v>1374</v>
      </c>
      <c r="G38" s="96" t="s">
        <v>1128</v>
      </c>
      <c r="H38" s="276">
        <v>5</v>
      </c>
      <c r="I38" s="90" t="s">
        <v>2980</v>
      </c>
      <c r="J38" s="90" t="s">
        <v>1124</v>
      </c>
      <c r="K38" s="276">
        <v>11.28</v>
      </c>
      <c r="L38" s="277">
        <v>1.88</v>
      </c>
      <c r="M38" s="278">
        <v>11.950000000000001</v>
      </c>
      <c r="N38" s="282"/>
      <c r="O38" s="276">
        <v>11.28</v>
      </c>
      <c r="P38" s="112"/>
      <c r="Q38" s="519" t="s">
        <v>2806</v>
      </c>
      <c r="R38" s="113"/>
      <c r="S38" s="542" t="s">
        <v>760</v>
      </c>
    </row>
    <row r="39" spans="1:18" ht="21">
      <c r="A39" s="225"/>
      <c r="B39" s="137"/>
      <c r="C39" s="137"/>
      <c r="D39" s="137"/>
      <c r="E39" s="137"/>
      <c r="F39" s="111"/>
      <c r="G39" s="111"/>
      <c r="H39" s="272"/>
      <c r="I39" s="111"/>
      <c r="J39" s="111"/>
      <c r="K39" s="272"/>
      <c r="L39" s="273"/>
      <c r="M39" s="274"/>
      <c r="N39" s="294"/>
      <c r="O39" s="272"/>
      <c r="P39" s="114"/>
      <c r="Q39" s="114"/>
      <c r="R39" s="114"/>
    </row>
    <row r="40" spans="1:18" ht="81.75">
      <c r="A40" s="222"/>
      <c r="B40" s="222" t="s">
        <v>1286</v>
      </c>
      <c r="C40" s="164"/>
      <c r="D40" s="308" t="s">
        <v>1287</v>
      </c>
      <c r="E40" s="254"/>
      <c r="F40" s="255"/>
      <c r="G40" s="255"/>
      <c r="H40" s="255"/>
      <c r="I40" s="256"/>
      <c r="J40" s="255"/>
      <c r="K40" s="250"/>
      <c r="L40" s="251"/>
      <c r="M40" s="250"/>
      <c r="N40" s="290"/>
      <c r="O40" s="250"/>
      <c r="P40" s="112"/>
      <c r="Q40" s="113"/>
      <c r="R40" s="113"/>
    </row>
    <row r="41" spans="1:18" ht="61.5">
      <c r="A41" s="226">
        <v>350</v>
      </c>
      <c r="B41" s="101" t="s">
        <v>1589</v>
      </c>
      <c r="C41" s="101" t="s">
        <v>1304</v>
      </c>
      <c r="D41" s="101" t="s">
        <v>2316</v>
      </c>
      <c r="E41" s="101">
        <v>10</v>
      </c>
      <c r="F41" s="508" t="s">
        <v>1868</v>
      </c>
      <c r="G41" s="508"/>
      <c r="H41" s="508"/>
      <c r="I41" s="509" t="s">
        <v>1726</v>
      </c>
      <c r="J41" s="508" t="s">
        <v>1724</v>
      </c>
      <c r="K41" s="307">
        <v>20.66</v>
      </c>
      <c r="L41" s="510">
        <v>20.66</v>
      </c>
      <c r="M41" s="307"/>
      <c r="N41" s="306"/>
      <c r="O41" s="307">
        <v>20.66</v>
      </c>
      <c r="P41" s="120"/>
      <c r="Q41" s="507" t="s">
        <v>2806</v>
      </c>
      <c r="R41" s="120"/>
    </row>
    <row r="42" spans="1:18" ht="21">
      <c r="A42" s="225"/>
      <c r="B42" s="137"/>
      <c r="C42" s="137"/>
      <c r="D42" s="137"/>
      <c r="E42" s="137"/>
      <c r="F42" s="111"/>
      <c r="G42" s="111"/>
      <c r="H42" s="272"/>
      <c r="I42" s="111"/>
      <c r="J42" s="111"/>
      <c r="K42" s="272"/>
      <c r="L42" s="273"/>
      <c r="M42" s="274"/>
      <c r="N42" s="272"/>
      <c r="O42" s="272"/>
      <c r="P42" s="114"/>
      <c r="Q42" s="114"/>
      <c r="R42" s="114"/>
    </row>
    <row r="43" spans="1:18" ht="61.5">
      <c r="A43" s="222">
        <v>371</v>
      </c>
      <c r="B43" s="254" t="s">
        <v>2687</v>
      </c>
      <c r="C43" s="254" t="s">
        <v>676</v>
      </c>
      <c r="D43" s="254" t="s">
        <v>677</v>
      </c>
      <c r="E43" s="254">
        <v>20</v>
      </c>
      <c r="F43" s="255" t="s">
        <v>1877</v>
      </c>
      <c r="G43" s="255"/>
      <c r="H43" s="255"/>
      <c r="I43" s="256" t="s">
        <v>1729</v>
      </c>
      <c r="J43" s="255" t="s">
        <v>1724</v>
      </c>
      <c r="K43" s="250">
        <v>189.07</v>
      </c>
      <c r="L43" s="251">
        <v>1.8907</v>
      </c>
      <c r="M43" s="250">
        <v>237.44</v>
      </c>
      <c r="N43" s="290"/>
      <c r="O43" s="250">
        <v>1.89</v>
      </c>
      <c r="P43" s="112"/>
      <c r="Q43" s="255" t="s">
        <v>2806</v>
      </c>
      <c r="R43" s="113"/>
    </row>
    <row r="44" spans="1:18" ht="21">
      <c r="A44" s="225"/>
      <c r="B44" s="137"/>
      <c r="C44" s="137"/>
      <c r="D44" s="137"/>
      <c r="E44" s="137"/>
      <c r="F44" s="111"/>
      <c r="G44" s="111"/>
      <c r="H44" s="272"/>
      <c r="I44" s="111"/>
      <c r="J44" s="111"/>
      <c r="K44" s="272"/>
      <c r="L44" s="273"/>
      <c r="M44" s="274"/>
      <c r="N44" s="294"/>
      <c r="O44" s="272"/>
      <c r="P44" s="114"/>
      <c r="Q44" s="114"/>
      <c r="R44" s="114"/>
    </row>
    <row r="45" spans="1:19" ht="105">
      <c r="A45" s="222">
        <v>402</v>
      </c>
      <c r="B45" s="254" t="s">
        <v>2185</v>
      </c>
      <c r="C45" s="254" t="s">
        <v>1613</v>
      </c>
      <c r="D45" s="254" t="s">
        <v>17</v>
      </c>
      <c r="E45" s="254">
        <v>5</v>
      </c>
      <c r="F45" s="90" t="s">
        <v>763</v>
      </c>
      <c r="G45" s="96" t="s">
        <v>2481</v>
      </c>
      <c r="H45" s="276">
        <v>10</v>
      </c>
      <c r="I45" s="90" t="s">
        <v>764</v>
      </c>
      <c r="J45" s="90" t="s">
        <v>1124</v>
      </c>
      <c r="K45" s="276">
        <v>3.22</v>
      </c>
      <c r="L45" s="277">
        <v>0.268</v>
      </c>
      <c r="M45" s="278"/>
      <c r="N45" s="282"/>
      <c r="O45" s="276">
        <v>3.22</v>
      </c>
      <c r="P45" s="112"/>
      <c r="Q45" s="519" t="s">
        <v>2806</v>
      </c>
      <c r="R45" s="113"/>
      <c r="S45" s="542" t="s">
        <v>760</v>
      </c>
    </row>
    <row r="46" spans="1:18" ht="21">
      <c r="A46" s="225"/>
      <c r="B46" s="137"/>
      <c r="C46" s="137"/>
      <c r="D46" s="137"/>
      <c r="E46" s="137"/>
      <c r="F46" s="111"/>
      <c r="G46" s="111"/>
      <c r="H46" s="272"/>
      <c r="I46" s="111"/>
      <c r="J46" s="111"/>
      <c r="K46" s="272"/>
      <c r="L46" s="273"/>
      <c r="M46" s="274"/>
      <c r="N46" s="272"/>
      <c r="O46" s="272"/>
      <c r="P46" s="114"/>
      <c r="Q46" s="114"/>
      <c r="R46" s="114"/>
    </row>
    <row r="47" spans="1:18" ht="21">
      <c r="A47" s="222"/>
      <c r="B47" s="222" t="s">
        <v>2115</v>
      </c>
      <c r="C47" s="254"/>
      <c r="D47" s="308" t="s">
        <v>2116</v>
      </c>
      <c r="E47" s="254"/>
      <c r="F47" s="255"/>
      <c r="G47" s="255"/>
      <c r="H47" s="255"/>
      <c r="I47" s="256"/>
      <c r="J47" s="255"/>
      <c r="K47" s="250"/>
      <c r="L47" s="251"/>
      <c r="M47" s="250"/>
      <c r="N47" s="290"/>
      <c r="O47" s="250"/>
      <c r="P47" s="112"/>
      <c r="Q47" s="113"/>
      <c r="R47" s="113"/>
    </row>
    <row r="48" spans="1:19" ht="40.5">
      <c r="A48" s="230">
        <v>463</v>
      </c>
      <c r="B48" s="325" t="s">
        <v>2275</v>
      </c>
      <c r="C48" s="325" t="s">
        <v>679</v>
      </c>
      <c r="D48" s="325" t="s">
        <v>2994</v>
      </c>
      <c r="E48" s="325">
        <v>5</v>
      </c>
      <c r="F48" s="326" t="s">
        <v>1446</v>
      </c>
      <c r="G48" s="255"/>
      <c r="H48" s="255"/>
      <c r="I48" s="326" t="s">
        <v>1447</v>
      </c>
      <c r="J48" s="326" t="s">
        <v>1385</v>
      </c>
      <c r="K48" s="328">
        <f>L48*20</f>
        <v>43.92</v>
      </c>
      <c r="L48" s="328">
        <v>2.196</v>
      </c>
      <c r="M48" s="328">
        <v>43.96</v>
      </c>
      <c r="N48" s="329"/>
      <c r="O48" s="250">
        <v>2.2</v>
      </c>
      <c r="P48" s="112"/>
      <c r="Q48" s="519" t="s">
        <v>2806</v>
      </c>
      <c r="R48" s="113"/>
      <c r="S48" s="579" t="s">
        <v>761</v>
      </c>
    </row>
    <row r="49" spans="1:19" ht="61.5">
      <c r="A49" s="222">
        <v>463</v>
      </c>
      <c r="B49" s="254" t="s">
        <v>2275</v>
      </c>
      <c r="C49" s="254" t="s">
        <v>679</v>
      </c>
      <c r="D49" s="254" t="s">
        <v>2994</v>
      </c>
      <c r="E49" s="254">
        <v>5</v>
      </c>
      <c r="F49" s="255" t="s">
        <v>750</v>
      </c>
      <c r="G49" s="255"/>
      <c r="H49" s="255"/>
      <c r="I49" s="256" t="s">
        <v>1723</v>
      </c>
      <c r="J49" s="255" t="s">
        <v>1724</v>
      </c>
      <c r="K49" s="250">
        <v>43.2</v>
      </c>
      <c r="L49" s="251">
        <v>4.32</v>
      </c>
      <c r="M49" s="250">
        <v>43.2</v>
      </c>
      <c r="N49" s="290"/>
      <c r="O49" s="250">
        <v>4.32</v>
      </c>
      <c r="P49" s="112"/>
      <c r="Q49" s="113" t="s">
        <v>2810</v>
      </c>
      <c r="R49" s="113"/>
      <c r="S49" s="579" t="s">
        <v>761</v>
      </c>
    </row>
    <row r="50" spans="1:18" ht="20.25">
      <c r="A50" s="231"/>
      <c r="B50" s="330"/>
      <c r="C50" s="330"/>
      <c r="D50" s="330"/>
      <c r="E50" s="330"/>
      <c r="F50" s="331"/>
      <c r="G50" s="296"/>
      <c r="H50" s="296"/>
      <c r="I50" s="331"/>
      <c r="J50" s="331"/>
      <c r="K50" s="333"/>
      <c r="L50" s="333"/>
      <c r="M50" s="333"/>
      <c r="N50" s="333"/>
      <c r="O50" s="333"/>
      <c r="P50" s="114"/>
      <c r="Q50" s="114"/>
      <c r="R50" s="114"/>
    </row>
    <row r="51" spans="1:18" ht="21">
      <c r="A51" s="222"/>
      <c r="B51" s="222" t="s">
        <v>2276</v>
      </c>
      <c r="C51" s="254"/>
      <c r="D51" s="308" t="s">
        <v>1086</v>
      </c>
      <c r="E51" s="254"/>
      <c r="F51" s="255"/>
      <c r="G51" s="255"/>
      <c r="H51" s="255"/>
      <c r="I51" s="256"/>
      <c r="J51" s="255"/>
      <c r="K51" s="250"/>
      <c r="L51" s="251"/>
      <c r="M51" s="250"/>
      <c r="N51" s="290"/>
      <c r="O51" s="250"/>
      <c r="P51" s="112"/>
      <c r="Q51" s="113"/>
      <c r="R51" s="113"/>
    </row>
    <row r="52" spans="1:18" ht="126">
      <c r="A52" s="222">
        <v>494</v>
      </c>
      <c r="B52" s="254" t="s">
        <v>1059</v>
      </c>
      <c r="C52" s="254" t="s">
        <v>2392</v>
      </c>
      <c r="D52" s="254" t="s">
        <v>1235</v>
      </c>
      <c r="E52" s="254">
        <v>2</v>
      </c>
      <c r="F52" s="255" t="s">
        <v>1929</v>
      </c>
      <c r="G52" s="255"/>
      <c r="H52" s="255"/>
      <c r="I52" s="256" t="s">
        <v>1726</v>
      </c>
      <c r="J52" s="255" t="s">
        <v>1724</v>
      </c>
      <c r="K52" s="250">
        <v>2.95</v>
      </c>
      <c r="L52" s="251">
        <v>2.95</v>
      </c>
      <c r="M52" s="250"/>
      <c r="N52" s="290"/>
      <c r="O52" s="250">
        <v>2.95</v>
      </c>
      <c r="P52" s="112"/>
      <c r="Q52" s="519" t="s">
        <v>2806</v>
      </c>
      <c r="R52" s="113"/>
    </row>
    <row r="53" spans="1:18" ht="21">
      <c r="A53" s="237"/>
      <c r="B53" s="431"/>
      <c r="C53" s="431"/>
      <c r="D53" s="431"/>
      <c r="E53" s="431"/>
      <c r="F53" s="341"/>
      <c r="G53" s="341"/>
      <c r="H53" s="341"/>
      <c r="I53" s="372"/>
      <c r="J53" s="341"/>
      <c r="K53" s="373"/>
      <c r="L53" s="374"/>
      <c r="M53" s="373"/>
      <c r="N53" s="373"/>
      <c r="O53" s="373"/>
      <c r="P53" s="114"/>
      <c r="Q53" s="114"/>
      <c r="R53" s="114"/>
    </row>
    <row r="54" spans="1:18" ht="41.25">
      <c r="A54" s="222"/>
      <c r="B54" s="222" t="s">
        <v>1061</v>
      </c>
      <c r="C54" s="254"/>
      <c r="D54" s="308" t="s">
        <v>1062</v>
      </c>
      <c r="E54" s="254"/>
      <c r="F54" s="255"/>
      <c r="G54" s="255"/>
      <c r="H54" s="255"/>
      <c r="I54" s="256"/>
      <c r="J54" s="255"/>
      <c r="K54" s="250"/>
      <c r="L54" s="251"/>
      <c r="M54" s="250"/>
      <c r="N54" s="290"/>
      <c r="O54" s="250"/>
      <c r="P54" s="112"/>
      <c r="Q54" s="113"/>
      <c r="R54" s="113"/>
    </row>
    <row r="55" spans="1:18" ht="61.5">
      <c r="A55" s="226">
        <v>501</v>
      </c>
      <c r="B55" s="101" t="s">
        <v>2745</v>
      </c>
      <c r="C55" s="101" t="s">
        <v>950</v>
      </c>
      <c r="D55" s="101" t="s">
        <v>1238</v>
      </c>
      <c r="E55" s="101">
        <v>2</v>
      </c>
      <c r="F55" s="508" t="s">
        <v>1932</v>
      </c>
      <c r="G55" s="508"/>
      <c r="H55" s="508"/>
      <c r="I55" s="509" t="s">
        <v>1723</v>
      </c>
      <c r="J55" s="508" t="s">
        <v>1724</v>
      </c>
      <c r="K55" s="307">
        <v>20.6</v>
      </c>
      <c r="L55" s="510">
        <v>5.15</v>
      </c>
      <c r="M55" s="307">
        <v>20.64</v>
      </c>
      <c r="N55" s="306"/>
      <c r="O55" s="307">
        <v>5.15</v>
      </c>
      <c r="P55" s="120"/>
      <c r="Q55" s="507" t="s">
        <v>2806</v>
      </c>
      <c r="R55" s="120"/>
    </row>
    <row r="56" spans="1:18" ht="21">
      <c r="A56" s="237"/>
      <c r="B56" s="431"/>
      <c r="C56" s="431"/>
      <c r="D56" s="431"/>
      <c r="E56" s="431"/>
      <c r="F56" s="341"/>
      <c r="G56" s="341"/>
      <c r="H56" s="341"/>
      <c r="I56" s="372"/>
      <c r="J56" s="341"/>
      <c r="K56" s="373"/>
      <c r="L56" s="374"/>
      <c r="M56" s="373"/>
      <c r="N56" s="373"/>
      <c r="O56" s="373"/>
      <c r="P56" s="114"/>
      <c r="Q56" s="114"/>
      <c r="R56" s="114"/>
    </row>
    <row r="58" spans="1:18" ht="20.25">
      <c r="A58" s="561" t="s">
        <v>1049</v>
      </c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</row>
    <row r="59" spans="1:18" ht="20.25">
      <c r="A59" s="561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</row>
    <row r="60" spans="1:18" ht="224.25">
      <c r="A60" s="83" t="s">
        <v>1712</v>
      </c>
      <c r="B60" s="151" t="s">
        <v>1715</v>
      </c>
      <c r="C60" s="84" t="s">
        <v>260</v>
      </c>
      <c r="D60" s="85" t="s">
        <v>2097</v>
      </c>
      <c r="E60" s="86" t="s">
        <v>2633</v>
      </c>
      <c r="F60" s="152" t="s">
        <v>1716</v>
      </c>
      <c r="G60" s="87" t="s">
        <v>1125</v>
      </c>
      <c r="H60" s="87" t="s">
        <v>1126</v>
      </c>
      <c r="I60" s="87" t="s">
        <v>1717</v>
      </c>
      <c r="J60" s="87" t="s">
        <v>1718</v>
      </c>
      <c r="K60" s="153" t="s">
        <v>1719</v>
      </c>
      <c r="L60" s="154" t="s">
        <v>1720</v>
      </c>
      <c r="M60" s="153" t="s">
        <v>2002</v>
      </c>
      <c r="N60" s="153" t="s">
        <v>2632</v>
      </c>
      <c r="O60" s="87" t="s">
        <v>1218</v>
      </c>
      <c r="P60" s="155" t="s">
        <v>1050</v>
      </c>
      <c r="Q60" s="156" t="s">
        <v>1011</v>
      </c>
      <c r="R60" s="156" t="s">
        <v>1012</v>
      </c>
    </row>
    <row r="61" spans="1:18" ht="21">
      <c r="A61" s="570" t="s">
        <v>2327</v>
      </c>
      <c r="B61" s="571"/>
      <c r="C61" s="571"/>
      <c r="D61" s="571"/>
      <c r="E61" s="571"/>
      <c r="F61" s="571"/>
      <c r="G61" s="571"/>
      <c r="H61" s="571"/>
      <c r="I61" s="571"/>
      <c r="J61" s="571"/>
      <c r="K61" s="572"/>
      <c r="L61" s="98"/>
      <c r="M61" s="97"/>
      <c r="N61" s="97"/>
      <c r="O61" s="97"/>
      <c r="P61" s="115"/>
      <c r="Q61" s="116"/>
      <c r="R61" s="116"/>
    </row>
    <row r="62" spans="1:18" ht="21">
      <c r="A62" s="157"/>
      <c r="B62" s="157" t="s">
        <v>964</v>
      </c>
      <c r="C62" s="158"/>
      <c r="D62" s="573" t="s">
        <v>943</v>
      </c>
      <c r="E62" s="574"/>
      <c r="F62" s="574"/>
      <c r="G62" s="574"/>
      <c r="H62" s="574"/>
      <c r="I62" s="575"/>
      <c r="J62" s="94"/>
      <c r="K62" s="159"/>
      <c r="L62" s="160"/>
      <c r="M62" s="159"/>
      <c r="N62" s="159"/>
      <c r="O62" s="159"/>
      <c r="P62" s="115"/>
      <c r="Q62" s="94"/>
      <c r="R62" s="94"/>
    </row>
    <row r="63" spans="1:19" ht="63">
      <c r="A63" s="222">
        <v>13</v>
      </c>
      <c r="B63" s="254" t="s">
        <v>1498</v>
      </c>
      <c r="C63" s="254" t="s">
        <v>1499</v>
      </c>
      <c r="D63" s="254" t="s">
        <v>2298</v>
      </c>
      <c r="E63" s="254">
        <v>150</v>
      </c>
      <c r="F63" s="254" t="s">
        <v>1016</v>
      </c>
      <c r="G63" s="254"/>
      <c r="H63" s="254"/>
      <c r="I63" s="254" t="s">
        <v>1729</v>
      </c>
      <c r="J63" s="254" t="s">
        <v>1724</v>
      </c>
      <c r="K63" s="403">
        <v>60.26</v>
      </c>
      <c r="L63" s="404">
        <v>60.26</v>
      </c>
      <c r="M63" s="403">
        <v>66.05</v>
      </c>
      <c r="N63" s="403">
        <v>66.05</v>
      </c>
      <c r="O63" s="403">
        <v>60.26</v>
      </c>
      <c r="P63" s="115"/>
      <c r="Q63" s="116" t="s">
        <v>2806</v>
      </c>
      <c r="R63" s="116"/>
      <c r="S63" s="542" t="s">
        <v>760</v>
      </c>
    </row>
    <row r="64" spans="1:18" ht="21">
      <c r="A64" s="225"/>
      <c r="B64" s="137"/>
      <c r="C64" s="137"/>
      <c r="D64" s="137"/>
      <c r="E64" s="137"/>
      <c r="F64" s="137"/>
      <c r="G64" s="137"/>
      <c r="H64" s="137"/>
      <c r="I64" s="137"/>
      <c r="J64" s="137"/>
      <c r="K64" s="406"/>
      <c r="L64" s="407"/>
      <c r="M64" s="406"/>
      <c r="N64" s="406"/>
      <c r="O64" s="406"/>
      <c r="P64" s="133"/>
      <c r="Q64" s="133"/>
      <c r="R64" s="133"/>
    </row>
  </sheetData>
  <sheetProtection/>
  <mergeCells count="7">
    <mergeCell ref="D62:I62"/>
    <mergeCell ref="A1:R2"/>
    <mergeCell ref="A4:J4"/>
    <mergeCell ref="S34:S35"/>
    <mergeCell ref="S48:S49"/>
    <mergeCell ref="A58:R59"/>
    <mergeCell ref="A61:K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2018-05-02T07:05:21Z</cp:lastPrinted>
  <dcterms:created xsi:type="dcterms:W3CDTF">2016-10-28T10:53:04Z</dcterms:created>
  <dcterms:modified xsi:type="dcterms:W3CDTF">2018-07-27T12:29:56Z</dcterms:modified>
  <cp:category/>
  <cp:version/>
  <cp:contentType/>
  <cp:contentStatus/>
</cp:coreProperties>
</file>